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3"/>
  </bookViews>
  <sheets>
    <sheet name="Лось24-25" sheetId="1" state="visible" r:id="rId1"/>
    <sheet name="Б.олень24-25" sheetId="2" state="visible" r:id="rId2"/>
    <sheet name="Косуля24-25" sheetId="3" state="visible" r:id="rId3"/>
    <sheet name="Кабарга24-25" sheetId="4" state="visible" r:id="rId4"/>
    <sheet name="ДСО24-25" sheetId="5" state="visible" r:id="rId5"/>
    <sheet name="Соболь24-25" sheetId="6" state="visible" r:id="rId6"/>
    <sheet name="Рысь24-25" sheetId="7" state="visible" r:id="rId7"/>
    <sheet name="Барсук24-25" sheetId="8" state="visible" r:id="rId8"/>
    <sheet name="Медведь24-25" sheetId="9" state="visible" r:id="rId9"/>
    <sheet name="ИТОГ и проверка (миша-барс)" sheetId="10" state="hidden" r:id="rId10"/>
    <sheet name="ИТОГ и проверка" sheetId="11" state="visible" r:id="rId11"/>
    <sheet name="Р-НЫ (копытные и др.)" sheetId="12" state="visible" r:id="rId12"/>
    <sheet name="КМНС" sheetId="13" state="hidden" r:id="rId13"/>
  </sheets>
  <calcPr/>
</workbook>
</file>

<file path=xl/sharedStrings.xml><?xml version="1.0" encoding="utf-8"?>
<sst xmlns="http://schemas.openxmlformats.org/spreadsheetml/2006/main" count="626" uniqueCount="626">
  <si>
    <t xml:space="preserve">Проект квот добычи охотничьих ресурсов</t>
  </si>
  <si>
    <t xml:space="preserve">на период с 1 августа 2024 года по 1 августа 2025 года</t>
  </si>
  <si>
    <r>
      <rPr>
        <sz val="12"/>
        <rFont val="Times New Roman"/>
      </rPr>
      <t xml:space="preserve">Субъект Российской Федерации </t>
    </r>
    <r>
      <rPr>
        <u val="single"/>
        <sz val="12"/>
        <rFont val="Times New Roman"/>
      </rPr>
      <t xml:space="preserve">Иркутская область</t>
    </r>
  </si>
  <si>
    <r>
      <rPr>
        <sz val="12"/>
        <rFont val="Times New Roman"/>
      </rPr>
      <t xml:space="preserve">Вид охотничьих ресурсов </t>
    </r>
    <r>
      <rPr>
        <u val="single"/>
        <sz val="12"/>
        <rFont val="Times New Roman"/>
      </rPr>
      <t>Лось</t>
    </r>
  </si>
  <si>
    <t>-</t>
  </si>
  <si>
    <t xml:space="preserve">№ п/п </t>
  </si>
  <si>
    <t xml:space="preserve">Наименование муниципальных образований (районы, округа), охотничьих угодий, иных территорий
</t>
  </si>
  <si>
    <t xml:space="preserve">Площадь категорий среды обитания охотничьих ресурсов охотничьего угодья, иной территории на которую определялась численность вида охотничьих ресурсов, тыс. га</t>
  </si>
  <si>
    <t xml:space="preserve">Численность охотничьих ресурсов, от которой устанавливалась квота (объем) добычи, особей</t>
  </si>
  <si>
    <t xml:space="preserve"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 данного вида охотничьих ресурсов)</t>
  </si>
  <si>
    <t xml:space="preserve">Предыдущий год</t>
  </si>
  <si>
    <t xml:space="preserve">Предстоящий год</t>
  </si>
  <si>
    <t xml:space="preserve">Утвержденная квота добычи, особей</t>
  </si>
  <si>
    <t xml:space="preserve">Фактическая добыча, особей</t>
  </si>
  <si>
    <t xml:space="preserve">Максимально возможная квота (объем) добычи, особей</t>
  </si>
  <si>
    <t xml:space="preserve">Устанавливаемая квота добычи, особей</t>
  </si>
  <si>
    <t>Всего</t>
  </si>
  <si>
    <t xml:space="preserve">в % от численности</t>
  </si>
  <si>
    <t xml:space="preserve">объем добычи для КМНС</t>
  </si>
  <si>
    <t xml:space="preserve">в том числе</t>
  </si>
  <si>
    <t xml:space="preserve">освоение квоты, %</t>
  </si>
  <si>
    <t>MAXIMUM</t>
  </si>
  <si>
    <t xml:space="preserve">ДОЛЖНО БЫТЬ 0 или -</t>
  </si>
  <si>
    <t xml:space="preserve">в том числе для КМНС, особей</t>
  </si>
  <si>
    <t>2023-2024</t>
  </si>
  <si>
    <t>2024-2025</t>
  </si>
  <si>
    <t xml:space="preserve">взрослые животные
(старше 1 года)
</t>
  </si>
  <si>
    <t xml:space="preserve">до 1 года</t>
  </si>
  <si>
    <t xml:space="preserve">самцы во время гона</t>
  </si>
  <si>
    <t xml:space="preserve">самцы с неокостеневшими рогами (пантами)</t>
  </si>
  <si>
    <t xml:space="preserve">самцы кабарги</t>
  </si>
  <si>
    <t xml:space="preserve">без разделения по половому признаку</t>
  </si>
  <si>
    <t xml:space="preserve">Аларский район</t>
  </si>
  <si>
    <t>1.1</t>
  </si>
  <si>
    <t xml:space="preserve">Общедоступные охотничьи угодья Аларского района</t>
  </si>
  <si>
    <t>2</t>
  </si>
  <si>
    <t xml:space="preserve">Ангарский район</t>
  </si>
  <si>
    <t>2.1</t>
  </si>
  <si>
    <t xml:space="preserve">Ангарское городское отделение Иркутской областной общественной организации охотников и рыболовов</t>
  </si>
  <si>
    <t>2.2</t>
  </si>
  <si>
    <t xml:space="preserve">Общедоступные охотничьи угодья Ангарского района</t>
  </si>
  <si>
    <t>3</t>
  </si>
  <si>
    <t xml:space="preserve">Балаганский район</t>
  </si>
  <si>
    <t>3.1</t>
  </si>
  <si>
    <t xml:space="preserve">Балаганское районное отделение Иркутской областной общественной организации охотников и рыболовов </t>
  </si>
  <si>
    <t>3.2</t>
  </si>
  <si>
    <t xml:space="preserve">Общедоступные охотничьи угодья Балаганского района</t>
  </si>
  <si>
    <t>4</t>
  </si>
  <si>
    <t xml:space="preserve">Баяндаевский район</t>
  </si>
  <si>
    <t>4.1</t>
  </si>
  <si>
    <t xml:space="preserve">Общество с ограниченной ответственностью "Компания "Востсибуголь"</t>
  </si>
  <si>
    <t>4.2</t>
  </si>
  <si>
    <t xml:space="preserve">Общество с ограниченной ответственностью "Юнекс-Байкал"</t>
  </si>
  <si>
    <t>4.3</t>
  </si>
  <si>
    <t xml:space="preserve">Общество с ограниченной ответственностью "Сельскохозяйственная фирма Даниловка" участок Булгинский</t>
  </si>
  <si>
    <t>4.4</t>
  </si>
  <si>
    <t xml:space="preserve">Общество с ограниченной ответственностью "Сельскохозяйственная фирма Даниловка" участок Даниловский</t>
  </si>
  <si>
    <t>4.5</t>
  </si>
  <si>
    <t xml:space="preserve">Общедоступные охотничьи угодья Баяндаевского района</t>
  </si>
  <si>
    <t>5</t>
  </si>
  <si>
    <t xml:space="preserve">Бодайбинский район</t>
  </si>
  <si>
    <t>5.1</t>
  </si>
  <si>
    <t xml:space="preserve">Акционерное общество "Бодайбинский зверопромхоз"</t>
  </si>
  <si>
    <t>6</t>
  </si>
  <si>
    <t xml:space="preserve">Боханский район</t>
  </si>
  <si>
    <t>6.2</t>
  </si>
  <si>
    <t xml:space="preserve">Общество с ограниченной ответственностью "Вершина" участок № 1</t>
  </si>
  <si>
    <t>6.3</t>
  </si>
  <si>
    <t xml:space="preserve">Общество с ограниченной ответственностью "Вершина" участок № 2</t>
  </si>
  <si>
    <t>6.4</t>
  </si>
  <si>
    <t xml:space="preserve">Общество с ограниченной ответственностью "Вершина" участок № 3</t>
  </si>
  <si>
    <t>6.5</t>
  </si>
  <si>
    <t xml:space="preserve">Общество с ограниченной ответственностью "Базой" </t>
  </si>
  <si>
    <t>6.6</t>
  </si>
  <si>
    <t xml:space="preserve">Общедоступные охотничьи угодья Боханского района</t>
  </si>
  <si>
    <t>6.7</t>
  </si>
  <si>
    <t xml:space="preserve">Сельскохозяйственный кооператив "Нива"</t>
  </si>
  <si>
    <t>6.8</t>
  </si>
  <si>
    <t xml:space="preserve">Сельскохозяйственный производственный кооператив "Таежник"</t>
  </si>
  <si>
    <t>7</t>
  </si>
  <si>
    <t xml:space="preserve">Братский район</t>
  </si>
  <si>
    <t>7.1</t>
  </si>
  <si>
    <t xml:space="preserve">Общество с ограниченной ответственностью "Ангарский соболь -2" участок "Вихоревский"</t>
  </si>
  <si>
    <t>7.2</t>
  </si>
  <si>
    <t xml:space="preserve">Общество с ограниченной ответственностью "Ангарский Соболь"</t>
  </si>
  <si>
    <t>7.3</t>
  </si>
  <si>
    <t xml:space="preserve">Общество с ограниченной ответственностью "Ангарский Соболь" участок "Полуостров"</t>
  </si>
  <si>
    <t>7.4</t>
  </si>
  <si>
    <t xml:space="preserve">Общество с ограниченной ответственностью "Кидем"</t>
  </si>
  <si>
    <t>7.5</t>
  </si>
  <si>
    <t xml:space="preserve">Общество с ограниченной ответственностью "Охотничье хозяйство Тэмское"</t>
  </si>
  <si>
    <t>7.6</t>
  </si>
  <si>
    <t xml:space="preserve">Общество с ограниченной ответственностью "Сибирский ресурс" участок "Омский"</t>
  </si>
  <si>
    <t>7.7</t>
  </si>
  <si>
    <t xml:space="preserve">Общество с ограниченной ответственностью "Соболь" участок "Калтукский"</t>
  </si>
  <si>
    <t>7.8</t>
  </si>
  <si>
    <t xml:space="preserve">Общество с ограниченной ответственностью "Спортивный охотничий клуб" участок "Турманский"</t>
  </si>
  <si>
    <t>7.9</t>
  </si>
  <si>
    <t xml:space="preserve">Общество с ограниченной ответственностью "Спортивный охотничий клуб" участок "Дубынинский"</t>
  </si>
  <si>
    <t>7.10</t>
  </si>
  <si>
    <t xml:space="preserve">Общедоступные охотничьи угодья Братского района участок "Центральный"</t>
  </si>
  <si>
    <t>7.11</t>
  </si>
  <si>
    <t xml:space="preserve">Общедоступные охотничьи угодья Братского района участок "Северный"</t>
  </si>
  <si>
    <t>8</t>
  </si>
  <si>
    <t xml:space="preserve">Жигаловский район</t>
  </si>
  <si>
    <t>8.1</t>
  </si>
  <si>
    <t xml:space="preserve">Иркутская областная общественная организация охотников и рыболовов (участок "Жигаловский")</t>
  </si>
  <si>
    <t>8.2</t>
  </si>
  <si>
    <t xml:space="preserve">Открытое акционерное общество "Жигаловский зверопромхоз"</t>
  </si>
  <si>
    <t>8.3</t>
  </si>
  <si>
    <t xml:space="preserve">Общество с ограниченной ответственностью "Ленатур"</t>
  </si>
  <si>
    <t>8.4</t>
  </si>
  <si>
    <t xml:space="preserve">Общедоступные охотничьи угодья Жигаловского района</t>
  </si>
  <si>
    <t>9</t>
  </si>
  <si>
    <t xml:space="preserve">Заларинский район</t>
  </si>
  <si>
    <t>9.1</t>
  </si>
  <si>
    <t xml:space="preserve">Заларинское районное отделение Иркутской областной общественной организации охотников и рыболовов</t>
  </si>
  <si>
    <t>9.2</t>
  </si>
  <si>
    <t xml:space="preserve">Общество с ограниченной ответственностью "Таежное"</t>
  </si>
  <si>
    <t>9.3</t>
  </si>
  <si>
    <t xml:space="preserve">Общество с ограниченной ответственностью "Тайга"</t>
  </si>
  <si>
    <t>10</t>
  </si>
  <si>
    <t xml:space="preserve">Зиминский район</t>
  </si>
  <si>
    <t>10.1</t>
  </si>
  <si>
    <t xml:space="preserve">Зиминское районное отделение Иркутской областной общественной организации охотников и рыболовов</t>
  </si>
  <si>
    <t>10.2</t>
  </si>
  <si>
    <t xml:space="preserve">Общество с ограниченной ответственностью "Ока-Промохота"</t>
  </si>
  <si>
    <t>11</t>
  </si>
  <si>
    <t xml:space="preserve">Иркутский район</t>
  </si>
  <si>
    <t>11.1</t>
  </si>
  <si>
    <t xml:space="preserve">Иркутское региональное отделение Общественно-государственного объединения "Всероссийское физкультурно-спортивное общество "Динамо" (хозяйство "Ушаковское")</t>
  </si>
  <si>
    <t>11.2</t>
  </si>
  <si>
    <t xml:space="preserve">Иркутская областная общественная организация охотников и рыболовов (хозяйство "Иркутское Море")</t>
  </si>
  <si>
    <t>11.3</t>
  </si>
  <si>
    <t xml:space="preserve">Иркутское районное отделение Иркутской областной общественной организации охотников и рыболовов</t>
  </si>
  <si>
    <t>11.4</t>
  </si>
  <si>
    <t xml:space="preserve">Некомерческое партнерство Охотников и Рыболовов "Горностай"</t>
  </si>
  <si>
    <t>11.5</t>
  </si>
  <si>
    <t xml:space="preserve">Общество с ограниченной ответственностью "Зеленый дом"</t>
  </si>
  <si>
    <t>11.6</t>
  </si>
  <si>
    <t xml:space="preserve">Общество с ограниченной ответственностью "Статус"</t>
  </si>
  <si>
    <t>11.7</t>
  </si>
  <si>
    <t xml:space="preserve">Общество с ограниченной ответственностью "Терминал Иркутск"</t>
  </si>
  <si>
    <t>11.8</t>
  </si>
  <si>
    <t xml:space="preserve">Общедоступные охотничьи угодья Иркутского района участок "Зоги"</t>
  </si>
  <si>
    <t>11.9</t>
  </si>
  <si>
    <t xml:space="preserve">Общедоступные охотничьи угодья Иркутского района участок "Урунтин"</t>
  </si>
  <si>
    <t>11.10</t>
  </si>
  <si>
    <t xml:space="preserve">Общедоступные охотничьи угодья Иркутского района участок "Ширяево"</t>
  </si>
  <si>
    <t>11.11</t>
  </si>
  <si>
    <t xml:space="preserve">Федеральное государственное бюджетное образовательное учреждение высшего образования "Иркутский государственный аграрный университет имени А.А. Ежевского" охотхозяйство "Голоустное" </t>
  </si>
  <si>
    <t>11.12</t>
  </si>
  <si>
    <t xml:space="preserve">Фонд охраны дикой природы оз. "Байкал"</t>
  </si>
  <si>
    <t>12</t>
  </si>
  <si>
    <t xml:space="preserve">Казачинско-Ленский район</t>
  </si>
  <si>
    <t>12.1</t>
  </si>
  <si>
    <t xml:space="preserve">Казачинско-Ленское районное отделение Иркутской областной общественной организации охотников и рыболовов</t>
  </si>
  <si>
    <t>12.2</t>
  </si>
  <si>
    <t xml:space="preserve">Некоммерческая организация "Хандинская соседско-территориальная эвенкийская община"</t>
  </si>
  <si>
    <t>12.3</t>
  </si>
  <si>
    <t xml:space="preserve">Общество с ограниченной ответственностью "Байкалтур"</t>
  </si>
  <si>
    <t>12.4</t>
  </si>
  <si>
    <t xml:space="preserve">Общедоступные охотничьи угодья Казачинско-Ленского района</t>
  </si>
  <si>
    <t>13</t>
  </si>
  <si>
    <t xml:space="preserve">Катангский район</t>
  </si>
  <si>
    <t>13.1</t>
  </si>
  <si>
    <t xml:space="preserve">Автономная некоммерческая организация "Родовая община народов крайнего Севера "Авлакан"</t>
  </si>
  <si>
    <t>13.2</t>
  </si>
  <si>
    <t xml:space="preserve">Автономная некоммерческая организация "Община коренных малочисленных народов Катангского района "Новая жизнь"</t>
  </si>
  <si>
    <t>13.3</t>
  </si>
  <si>
    <t xml:space="preserve">Община коренных малочисленных народов Севера "ИЛЭЛ" № 1 участок "Хой" </t>
  </si>
  <si>
    <t>13.4</t>
  </si>
  <si>
    <t xml:space="preserve">Община коренных малочисленных народов Севера "ИЛЭЛ" № 2 участок "Инаригда" </t>
  </si>
  <si>
    <t>13.5</t>
  </si>
  <si>
    <t xml:space="preserve">Община коренных малочисленных народов Севера "ИЛЭЛ" Катангского района № 3 участок "Хикили" </t>
  </si>
  <si>
    <t>13.6</t>
  </si>
  <si>
    <t xml:space="preserve">Община коренных малочисленных народов Севера "ИЛЭЛ"№ 4 участок "Макеты" </t>
  </si>
  <si>
    <t>13.7</t>
  </si>
  <si>
    <t xml:space="preserve">Община коренных малочисленных народов Севера "ИЛЭЛ" № 5 участок "Кочема" </t>
  </si>
  <si>
    <t>13.8</t>
  </si>
  <si>
    <t xml:space="preserve">Община коренных малочисленных народов Севера "ИЛЭЛ" № 6 участок "Дуихта" </t>
  </si>
  <si>
    <t>13.9</t>
  </si>
  <si>
    <t xml:space="preserve">Община коренных малочисленных народов Севера "ИЛЭЛ" № 7 участок "Хой и Нижняя Кочема" </t>
  </si>
  <si>
    <t>13.10</t>
  </si>
  <si>
    <t xml:space="preserve">Община коренных малочисленных народов Севера "ИЛЭЛ" № 8 участок "Девдевдяк" </t>
  </si>
  <si>
    <t>13.11</t>
  </si>
  <si>
    <t xml:space="preserve">Община коренных малочисленных народов Севера "ИЛЭЛ" № 9 участок "Большой Дагалдын" </t>
  </si>
  <si>
    <t>13.12</t>
  </si>
  <si>
    <t xml:space="preserve">Община коренных малочисленных народов Севера "ИЛЭЛ" № 10 участок "Бугоркан и Верхняя Кочема" </t>
  </si>
  <si>
    <t>13.13</t>
  </si>
  <si>
    <t xml:space="preserve">Община коренных малочисленных народов Севера "ИЛЭЛ" № 11 участок "Нижние Сикили и Верхние Сикили" </t>
  </si>
  <si>
    <t>13.14</t>
  </si>
  <si>
    <t xml:space="preserve">Община коренных малочисленных народов Севера "ИЛЭЛ" № 12 участок "Дикосма" </t>
  </si>
  <si>
    <t>13.15</t>
  </si>
  <si>
    <t xml:space="preserve">Община коренных малочисленных народов Севера "ИЛЭЛ" № 13 участок "Лоринче" </t>
  </si>
  <si>
    <t>13.16</t>
  </si>
  <si>
    <t xml:space="preserve">Община коренных малочисленных народов Севера "ИЛЭЛ" № 14 участок "Тетея и Гирендал" </t>
  </si>
  <si>
    <t>13.17</t>
  </si>
  <si>
    <t xml:space="preserve">Общедоступные охотничьи угодья Катангского района участок № 1</t>
  </si>
  <si>
    <t>13.18</t>
  </si>
  <si>
    <t xml:space="preserve">Общедоступные охотничьи угодья Катангского района участок № 2</t>
  </si>
  <si>
    <t>13.19</t>
  </si>
  <si>
    <t xml:space="preserve">Общедоступные охотничьи угодья Катангского района участок № 3</t>
  </si>
  <si>
    <t>14</t>
  </si>
  <si>
    <t xml:space="preserve">Качугский район</t>
  </si>
  <si>
    <t>14.1</t>
  </si>
  <si>
    <t xml:space="preserve">Качугское районное отделение Иркутской областной общественной организации охотников и рыболовов</t>
  </si>
  <si>
    <t>14.2</t>
  </si>
  <si>
    <t xml:space="preserve">Некоммерческое партнерство по охране животного мира "Иней"</t>
  </si>
  <si>
    <t>14.3</t>
  </si>
  <si>
    <t xml:space="preserve">Общество с ограниченной ответственностью "Качугское промыслово-охотничье хозяйство" участок № 1</t>
  </si>
  <si>
    <t>14.4</t>
  </si>
  <si>
    <t xml:space="preserve">Общество с ограниченной ответственностью "Качугское промыслово-охотничье хозяйство" участок № 2</t>
  </si>
  <si>
    <t>14.5</t>
  </si>
  <si>
    <t xml:space="preserve">Общество с ограниченной ответственностью "Качугское промыслово-охотничье хозяйство" участок № 4</t>
  </si>
  <si>
    <t>14.6</t>
  </si>
  <si>
    <t xml:space="preserve">Общество с ограниченной ответственностью "Лавр"</t>
  </si>
  <si>
    <t>14.7</t>
  </si>
  <si>
    <t xml:space="preserve">Общество с ограниченной ответственностью "СибРесурс"</t>
  </si>
  <si>
    <t>14.8</t>
  </si>
  <si>
    <t xml:space="preserve">Общество с ограниченной ответственностью "Фирма "Импульс"</t>
  </si>
  <si>
    <t>14.9</t>
  </si>
  <si>
    <t xml:space="preserve">Общество с ограниченной ответственностью "Эвенкийское промыслово-охотничье хозяйство "Монастырев"</t>
  </si>
  <si>
    <t>14.10</t>
  </si>
  <si>
    <t xml:space="preserve">Общедоступные охотничьи угодья Качугского района</t>
  </si>
  <si>
    <t>15</t>
  </si>
  <si>
    <t xml:space="preserve">Киренский район</t>
  </si>
  <si>
    <t>15.1</t>
  </si>
  <si>
    <t xml:space="preserve">Общедоступные охотничьи угодья Киренского района участок № 1</t>
  </si>
  <si>
    <t>15.2</t>
  </si>
  <si>
    <t xml:space="preserve">Общедоступные охотничьи угодья Киренского района участок № 2</t>
  </si>
  <si>
    <t>15.3</t>
  </si>
  <si>
    <t xml:space="preserve">Общедоступные охотничьи угодья Киренского района участок № 3</t>
  </si>
  <si>
    <t>15.4</t>
  </si>
  <si>
    <t xml:space="preserve">Общедоступные охотничьи угодья Киренского района участок № 4</t>
  </si>
  <si>
    <t>15.5</t>
  </si>
  <si>
    <t xml:space="preserve">Общедоступные охотничьи угодья Киренского района участок № 5</t>
  </si>
  <si>
    <t>15.6</t>
  </si>
  <si>
    <t xml:space="preserve">Общедоступные охотничьи угодья Киренского района участок № 6</t>
  </si>
  <si>
    <t>15.7</t>
  </si>
  <si>
    <t xml:space="preserve">Потребительское общество "Киренский коопзверопромхоз"</t>
  </si>
  <si>
    <t>16</t>
  </si>
  <si>
    <t xml:space="preserve">Куйтунский район</t>
  </si>
  <si>
    <t>16.1</t>
  </si>
  <si>
    <t xml:space="preserve">Куйтунское районное отделение Иркутской областной общественной организации охотников и рыболовов</t>
  </si>
  <si>
    <t>16.2</t>
  </si>
  <si>
    <t xml:space="preserve">Общедоступные охотничьи угодья Куйтунского района</t>
  </si>
  <si>
    <t>17</t>
  </si>
  <si>
    <t xml:space="preserve">Мамско-Чуйский район</t>
  </si>
  <si>
    <t>17.1</t>
  </si>
  <si>
    <t xml:space="preserve">Мамско-Чуйское районное отделение Иркутской областной общественной организации охотников и рыболовов участок "Камнижское хозяйство"</t>
  </si>
  <si>
    <t>17.2</t>
  </si>
  <si>
    <t xml:space="preserve">Мамско-Чуйское районное отделение Иркутской областной общественной организации охотников и рыболовов участок "Северное хозяйство"</t>
  </si>
  <si>
    <t>17.3</t>
  </si>
  <si>
    <t xml:space="preserve">Мамско-Чуйское районное отделение Иркутской областной общественной организации охотников и рыболовов участок "Мамское хозяйство"</t>
  </si>
  <si>
    <t>17.4</t>
  </si>
  <si>
    <t xml:space="preserve">Общество с ограниченной ответственностью "Мамский коопзверпромхоз"</t>
  </si>
  <si>
    <t>17.5</t>
  </si>
  <si>
    <t xml:space="preserve">Общедоступные охотничьи угодья Мамско-Чуйского района участок № 1</t>
  </si>
  <si>
    <t>17.6</t>
  </si>
  <si>
    <t xml:space="preserve">Общедоступные охотничьи угодья Мамско-Чуйского района участок № 2</t>
  </si>
  <si>
    <t>18</t>
  </si>
  <si>
    <t xml:space="preserve">Нижнеилимский район</t>
  </si>
  <si>
    <t>18.1</t>
  </si>
  <si>
    <t xml:space="preserve">Нижнеилимское районное отделение Иркутской областной общественной организации охотников и рыболовов </t>
  </si>
  <si>
    <t>18.2</t>
  </si>
  <si>
    <t xml:space="preserve">Общедоступные охотничьи угодья Нижнеилимского района участок "Дальний"</t>
  </si>
  <si>
    <t>18.3</t>
  </si>
  <si>
    <t xml:space="preserve">Общедоступные охотничьи угодья Нижнеилимского района участок "Купа"</t>
  </si>
  <si>
    <t>19</t>
  </si>
  <si>
    <t xml:space="preserve">Нижнеудинский район</t>
  </si>
  <si>
    <t>19.1</t>
  </si>
  <si>
    <t xml:space="preserve">Нижнеудинское районное отделение Иркутской областной общественной организации охотников и рыболовов</t>
  </si>
  <si>
    <t>19.2</t>
  </si>
  <si>
    <t xml:space="preserve">Общество с ограниченной ответственностью "Большой луг"</t>
  </si>
  <si>
    <t>19.3</t>
  </si>
  <si>
    <t xml:space="preserve">Общество с ограниченной ответственностью "Ерма"</t>
  </si>
  <si>
    <t>19.4</t>
  </si>
  <si>
    <t xml:space="preserve">Общество с ограниченной ответственностью "Иона-Плюс"</t>
  </si>
  <si>
    <t>19.5</t>
  </si>
  <si>
    <t xml:space="preserve">Общедоступные охотничьи угодья Нижнеудинского района участок "Каткадуй"</t>
  </si>
  <si>
    <t>19.6</t>
  </si>
  <si>
    <t xml:space="preserve">Общедоступные охотничьи угодья Нижнеудинского района участок "Айса"</t>
  </si>
  <si>
    <t>19.7</t>
  </si>
  <si>
    <t xml:space="preserve">Общедоступные охотничьи угодья Нижнеудинского района участок "Каменский луг"</t>
  </si>
  <si>
    <t>19.8</t>
  </si>
  <si>
    <t xml:space="preserve">Общедоступные охотничьи угодья Нижнеудинского района участок "Нерой"</t>
  </si>
  <si>
    <t>19.9</t>
  </si>
  <si>
    <t xml:space="preserve">Общедоступные охотничьи угодья Нижнеудинского района участок "Тофаларский"</t>
  </si>
  <si>
    <t>20</t>
  </si>
  <si>
    <t xml:space="preserve">Нукутский район</t>
  </si>
  <si>
    <t>20.1</t>
  </si>
  <si>
    <t xml:space="preserve">Общедоступные охотничьи угодья Нукутского района</t>
  </si>
  <si>
    <t>21</t>
  </si>
  <si>
    <t xml:space="preserve">Ольхонский район</t>
  </si>
  <si>
    <t>21.1</t>
  </si>
  <si>
    <t xml:space="preserve">Ассоциация охотников "Иркутский лесной промысел"</t>
  </si>
  <si>
    <t>21.2</t>
  </si>
  <si>
    <t xml:space="preserve">Ассоциация охотников "Сарминское"</t>
  </si>
  <si>
    <t>21.3</t>
  </si>
  <si>
    <t xml:space="preserve">Иркутское региональное отделение Общественно-государственного объединения "Всероссийское физкультурно-спортивное общество "Динамо" (хозяйство "Алагуевское")</t>
  </si>
  <si>
    <t>21.4</t>
  </si>
  <si>
    <t xml:space="preserve">Иркутская областная общественная организация охотников и рыболовов (участок "Ангинский")</t>
  </si>
  <si>
    <t>21.5</t>
  </si>
  <si>
    <t xml:space="preserve">Некоммерческое партнерство "Экологическое содружество"</t>
  </si>
  <si>
    <t>21.6</t>
  </si>
  <si>
    <t xml:space="preserve">Открытое акционерное общество "Российские железные дороги"</t>
  </si>
  <si>
    <t>21.7</t>
  </si>
  <si>
    <t xml:space="preserve">Общество с ограниченной ответственностью "Охотничье хозяйство "Ангады"</t>
  </si>
  <si>
    <t>21.8</t>
  </si>
  <si>
    <t xml:space="preserve">Общество с ограниченной ответственностью "Байкал"</t>
  </si>
  <si>
    <t>21.9</t>
  </si>
  <si>
    <t xml:space="preserve">Общество с ограниченной ответственностью "Охотресурс"</t>
  </si>
  <si>
    <t>21.10</t>
  </si>
  <si>
    <t xml:space="preserve">Общество с ограниченной ответственностью "Сибсервис-Авто Унгура"</t>
  </si>
  <si>
    <t>21.11</t>
  </si>
  <si>
    <t xml:space="preserve">Общедоступные охотничьи угодья Ольхонского района участок "Белета"</t>
  </si>
  <si>
    <t>21.12</t>
  </si>
  <si>
    <t xml:space="preserve">Общедоступные охотничьи угодья Ольхонского района участок "Куретский"</t>
  </si>
  <si>
    <t>21.13</t>
  </si>
  <si>
    <t xml:space="preserve">Общедоступные охотничьи угодья Ольхонского района участок "Зама-Онгурен"</t>
  </si>
  <si>
    <t>21.14</t>
  </si>
  <si>
    <t xml:space="preserve">Публичное акционерное общество "Иркутскэнерго"</t>
  </si>
  <si>
    <t>21.15</t>
  </si>
  <si>
    <t xml:space="preserve">Публичное акционерное общество "Яковлев" участок "Адинский"</t>
  </si>
  <si>
    <t>21.16</t>
  </si>
  <si>
    <t xml:space="preserve">Публичное акционерное общество "Яковлев" участок "Ченкира"</t>
  </si>
  <si>
    <t>22</t>
  </si>
  <si>
    <t xml:space="preserve">Осинский район</t>
  </si>
  <si>
    <t>22.1</t>
  </si>
  <si>
    <t xml:space="preserve">Общество с ограниченной ответственностью "Строитель"</t>
  </si>
  <si>
    <t>22.2</t>
  </si>
  <si>
    <t xml:space="preserve">Общедоступные охотничьи угодья Осинского района</t>
  </si>
  <si>
    <t>23</t>
  </si>
  <si>
    <t xml:space="preserve">Слюдянский район</t>
  </si>
  <si>
    <t>23.1</t>
  </si>
  <si>
    <t xml:space="preserve">Индивидуальный предприниматель Баннова Неля Ефимовна</t>
  </si>
  <si>
    <t>23.2</t>
  </si>
  <si>
    <t xml:space="preserve">Иркутское региональное отделение организации Забайкальского военного округа военного общества охотников общероссийской спортивной общественной организации участок "Дада-Гол"</t>
  </si>
  <si>
    <t>23.3</t>
  </si>
  <si>
    <t xml:space="preserve">Общество с ограниченной ответственностью "Компания Альтера"</t>
  </si>
  <si>
    <t>23.4</t>
  </si>
  <si>
    <t xml:space="preserve">Общество с ограниченной ответственностью "Лесная ферма"</t>
  </si>
  <si>
    <t>23.5</t>
  </si>
  <si>
    <t xml:space="preserve">Общедоступные охотничьи угодья Слюдянского района</t>
  </si>
  <si>
    <t>23.6</t>
  </si>
  <si>
    <t xml:space="preserve">Региональная общественная организация "Иркутское общество охотников и рыболовов "Медвежьи углы" участок "Гольцовый"</t>
  </si>
  <si>
    <t>24</t>
  </si>
  <si>
    <t xml:space="preserve">Тайшетский район</t>
  </si>
  <si>
    <t>24.1</t>
  </si>
  <si>
    <t xml:space="preserve">Общество с ограниченной ответственностью "Заготовительное"</t>
  </si>
  <si>
    <t>24.2</t>
  </si>
  <si>
    <t xml:space="preserve">Общество с ограниченной ответственностью "Кедр"</t>
  </si>
  <si>
    <t>24.3</t>
  </si>
  <si>
    <t xml:space="preserve">Общество с ограниченной ответственностью "Тагул"</t>
  </si>
  <si>
    <t>24.4</t>
  </si>
  <si>
    <t>24.5</t>
  </si>
  <si>
    <t xml:space="preserve">Общество с ограниченной ответственностью "Усть-Яга" </t>
  </si>
  <si>
    <t>24.6</t>
  </si>
  <si>
    <t xml:space="preserve">Общедоступные охотничьи угодья Тайшетского района</t>
  </si>
  <si>
    <t>24.7</t>
  </si>
  <si>
    <t xml:space="preserve">Тайшетское районное отделение Иркутской областной общественной организации охотников и рыболовов </t>
  </si>
  <si>
    <t>24.8</t>
  </si>
  <si>
    <t xml:space="preserve">Общество с ограниченной ответственностью "Тайшет-Энергия"</t>
  </si>
  <si>
    <t>24.9</t>
  </si>
  <si>
    <t xml:space="preserve">Общество с ограниченной ответственностью "Охотничье хозяйство "Колтошинское"</t>
  </si>
  <si>
    <t>24.10</t>
  </si>
  <si>
    <t xml:space="preserve">Общество с ограниченной ответственностью "Охотничье хозяйство "Соляное"</t>
  </si>
  <si>
    <t>25</t>
  </si>
  <si>
    <t xml:space="preserve">Тулунский район</t>
  </si>
  <si>
    <t>25.1</t>
  </si>
  <si>
    <t xml:space="preserve">Общество с ограниченной ответственностью "Иркутскзверопром"</t>
  </si>
  <si>
    <t>25.2</t>
  </si>
  <si>
    <t xml:space="preserve">Тулунское районное отделение Иркутской областной общественной организации охотников и рыболовов "Охотничье хозяйство Ангуйское"</t>
  </si>
  <si>
    <t>25.3</t>
  </si>
  <si>
    <t xml:space="preserve">Тулунское районное отделение Иркутской областной общественной организации охотников и рыболовов "Охотничье хозяйство Бадарское"</t>
  </si>
  <si>
    <t>25.4</t>
  </si>
  <si>
    <t xml:space="preserve">Тулунское районное отделение Иркутской областной общественной организации охотников и рыболовов "Охотничье хозяйство Боробинское"</t>
  </si>
  <si>
    <t>25.5</t>
  </si>
  <si>
    <t xml:space="preserve">Тулунское районное отделение Иркутской областной общественной организации охотников и рыболовов "Охотничье хозяйство Гадалейское"</t>
  </si>
  <si>
    <t>25.6</t>
  </si>
  <si>
    <t xml:space="preserve">Тулунское районное отделение Иркутской областной общественной организации охотников и рыболовов "Охотничье хозяйство Евдокимовское" </t>
  </si>
  <si>
    <t>25.7</t>
  </si>
  <si>
    <t xml:space="preserve">Тулунское районное отделение Иркутской областной общественной организации охотников и рыболовов "Охотничье хозяйство Икейское"</t>
  </si>
  <si>
    <t>25.8</t>
  </si>
  <si>
    <t xml:space="preserve">Тулунское районное отделение Иркутской областной общественной организации охотников и рыболовов "Охотничье хозяйство Ишидейское" </t>
  </si>
  <si>
    <t>25.9</t>
  </si>
  <si>
    <t xml:space="preserve">Тулунское районное отделение Иркутской областной общественной организации охотников и рыболовов "Охотничье хозяйство Каржелгайское" </t>
  </si>
  <si>
    <t>25.10</t>
  </si>
  <si>
    <t xml:space="preserve">Тулунское районное отделение Иркутской областной общественной организации охотников и рыболовов "Охотничье хозяйство Кирейское"</t>
  </si>
  <si>
    <t>25.11</t>
  </si>
  <si>
    <t xml:space="preserve">Тулунское районное отделение Иркутской областной общественной организации охотников и рыболовов "Охотничье хозяйство Котикское" </t>
  </si>
  <si>
    <t>25.12</t>
  </si>
  <si>
    <t xml:space="preserve">Тулунское районное отделение Иркутской областной общественной организации охотников и рыболовов "Охотничье хозяйство Мугунское"</t>
  </si>
  <si>
    <t>25.13</t>
  </si>
  <si>
    <t xml:space="preserve">Тулунское районное отделение Иркутской областной общественной организации охотников и рыболовов "Охотничье хозяйство Шерагульское"</t>
  </si>
  <si>
    <t>26</t>
  </si>
  <si>
    <t xml:space="preserve">Усольский район</t>
  </si>
  <si>
    <t>26.1</t>
  </si>
  <si>
    <t xml:space="preserve">Усольское районное отделение Иркутской областной общественной организации охотников и рыболовов</t>
  </si>
  <si>
    <t>27</t>
  </si>
  <si>
    <t xml:space="preserve">Усть-Илимский район</t>
  </si>
  <si>
    <t>27.1</t>
  </si>
  <si>
    <t xml:space="preserve">Закрытое акционерное общество "Усть-Илимский зверопромхоз" участок № 1 </t>
  </si>
  <si>
    <t>27.2</t>
  </si>
  <si>
    <t xml:space="preserve">Закрытое акционерное общество "Усть-Илимский зверопромхоз" участок № 2 </t>
  </si>
  <si>
    <t>27.3</t>
  </si>
  <si>
    <t xml:space="preserve">Закрытое акционерное общество "Усть-Илимский зверопромхоз" участок № 3 </t>
  </si>
  <si>
    <t>27.4</t>
  </si>
  <si>
    <t xml:space="preserve">Иркутская областная общественная организация охотников и рыболовов участок "Кедровый"</t>
  </si>
  <si>
    <t>27.5</t>
  </si>
  <si>
    <t xml:space="preserve">Иркутская региональная общественная организация охотников и рыболовов "Соболь"</t>
  </si>
  <si>
    <t>27.6</t>
  </si>
  <si>
    <t xml:space="preserve">Общественная организация охотников и рыболовов Усть-Илимского района (хозяйство "Кеуль")</t>
  </si>
  <si>
    <t>27.7</t>
  </si>
  <si>
    <t xml:space="preserve">Общество с ограниченной ответственностью "Остров"</t>
  </si>
  <si>
    <t>27.8</t>
  </si>
  <si>
    <t xml:space="preserve">Общество с ограниченной ответственностью "Остров" участок "Подъеланский"</t>
  </si>
  <si>
    <t>27.9</t>
  </si>
  <si>
    <t xml:space="preserve">Общедоступные охотничьи угодья Усть-Илимского района участок "Ката"</t>
  </si>
  <si>
    <t>27.10</t>
  </si>
  <si>
    <t xml:space="preserve">Общедоступные охотничьи угодья Усть-Илимского района участок "Кашима"</t>
  </si>
  <si>
    <t>27.11</t>
  </si>
  <si>
    <t xml:space="preserve">Общедоступные охотничьи угодья Усть-Илимского района участок "Фитили"</t>
  </si>
  <si>
    <t>27.12</t>
  </si>
  <si>
    <t xml:space="preserve">Общедоступные охотничьи угодья Усть-Илимского района участок "Хребтовый"</t>
  </si>
  <si>
    <t>27.13</t>
  </si>
  <si>
    <t xml:space="preserve">Общедоступные охотничьи угодья Усть-Илимского района участок "Юхтала"</t>
  </si>
  <si>
    <t>27.14</t>
  </si>
  <si>
    <t xml:space="preserve">Потребительский кооператив охотников "Соболь" участок "Зелинда"</t>
  </si>
  <si>
    <t>27.15</t>
  </si>
  <si>
    <t xml:space="preserve">Потребительский кооператив охотников "Соболь" участок "Верея"</t>
  </si>
  <si>
    <t>27.16</t>
  </si>
  <si>
    <t xml:space="preserve">Потребительский кооператив охотников "Соболь" участок "Каменный"</t>
  </si>
  <si>
    <t>27.17</t>
  </si>
  <si>
    <t xml:space="preserve">Потребительский кооператив охотников "Соболь" участок "Комлевой"</t>
  </si>
  <si>
    <t>27.18</t>
  </si>
  <si>
    <t xml:space="preserve">Потребительский кооператив охотников "Соболь" участок "Магдон"</t>
  </si>
  <si>
    <t>27.19</t>
  </si>
  <si>
    <t xml:space="preserve">Потребительский кооператив охотников "Соболь" участок "Секихта"</t>
  </si>
  <si>
    <t>28</t>
  </si>
  <si>
    <t xml:space="preserve">Усть-Кутский район</t>
  </si>
  <si>
    <t>28.1</t>
  </si>
  <si>
    <t xml:space="preserve">Усть-Кутское городское отделение Иркутской областной общественной организации охотников и рыболовов</t>
  </si>
  <si>
    <t>29</t>
  </si>
  <si>
    <t xml:space="preserve">Усть-Удинский район</t>
  </si>
  <si>
    <t>29.1</t>
  </si>
  <si>
    <t xml:space="preserve">Общество с ограниченной ответственностью "Усть-Уда Промохота" участок "Илим"</t>
  </si>
  <si>
    <t>29.2</t>
  </si>
  <si>
    <t xml:space="preserve">Общество с ограниченной ответственностью "Усть-Уда Промохота" участок "Коченга"</t>
  </si>
  <si>
    <t>29.3</t>
  </si>
  <si>
    <t xml:space="preserve">Усть-Удинское районное отделение Иркутской областной общественной организации охотников и рыболовов</t>
  </si>
  <si>
    <t>30</t>
  </si>
  <si>
    <t xml:space="preserve">Черемховский район</t>
  </si>
  <si>
    <t>30.1</t>
  </si>
  <si>
    <t xml:space="preserve">Общество с ограниченной ответственностью "Иркутскзверопром" участок "Голуметский"</t>
  </si>
  <si>
    <t>30.2</t>
  </si>
  <si>
    <t xml:space="preserve">Общество с ограниченной ответственностью "Больше-Бельское"</t>
  </si>
  <si>
    <t>30.3</t>
  </si>
  <si>
    <t xml:space="preserve">Общество с ограниченной ответственностью "Диана" </t>
  </si>
  <si>
    <t>30.4</t>
  </si>
  <si>
    <t xml:space="preserve">Общество с ограниченной ответственностью "Промстройавтотранскомплект" </t>
  </si>
  <si>
    <t>30.5</t>
  </si>
  <si>
    <t xml:space="preserve">Общество с ограниченной ответственностью "Угорье"</t>
  </si>
  <si>
    <t>30.6</t>
  </si>
  <si>
    <t xml:space="preserve">Общедоступные охотничьи угодья Черемховского района участок № 1</t>
  </si>
  <si>
    <t>30.7</t>
  </si>
  <si>
    <t xml:space="preserve">Общедоступные охотничьи угодья Черемховского района участок № 4</t>
  </si>
  <si>
    <t>30.8</t>
  </si>
  <si>
    <t xml:space="preserve">Черемховское районное отделение Иркутской областной общественной организации охотников и рыболовов участок "Голуметский"</t>
  </si>
  <si>
    <t>30.9</t>
  </si>
  <si>
    <t xml:space="preserve">Черемховское районное отделение Иркутской областной общественной организации охотников и рыболовов участок "Онотский"</t>
  </si>
  <si>
    <t>31</t>
  </si>
  <si>
    <t xml:space="preserve">Чунский район</t>
  </si>
  <si>
    <t>31.1</t>
  </si>
  <si>
    <t xml:space="preserve">Общество с ограниченной ответственностью "Охотничье хозяйство "Сосновское"</t>
  </si>
  <si>
    <t>31.2</t>
  </si>
  <si>
    <t xml:space="preserve">Общество с ограниченной ответственостью "Чунапромхоз"</t>
  </si>
  <si>
    <t>31.3</t>
  </si>
  <si>
    <t xml:space="preserve">Общедоступные охотничьи угодья Чунского района участок № 1 "Военные леса"</t>
  </si>
  <si>
    <t>31.4</t>
  </si>
  <si>
    <t xml:space="preserve">Общедоступные охотничьи угодья Чунского района участок № 2 "Катарминский хребет"</t>
  </si>
  <si>
    <t>31.5</t>
  </si>
  <si>
    <t xml:space="preserve">Общедоступные охотничьи угодья Чунского района участок № 3 "Верховья Бунбуйки"</t>
  </si>
  <si>
    <t>31.6</t>
  </si>
  <si>
    <t xml:space="preserve">Чунское районное отделение Иркутской областной общественной организации охотников и рыболовов </t>
  </si>
  <si>
    <t>31.7</t>
  </si>
  <si>
    <t xml:space="preserve">Общество с ограниченной ответственностью "Охотничье хозяйство Джиживское"</t>
  </si>
  <si>
    <t>31.8</t>
  </si>
  <si>
    <t xml:space="preserve">Общество с ограниченной ответственностью "Авис"</t>
  </si>
  <si>
    <t>31.9</t>
  </si>
  <si>
    <t xml:space="preserve">Общество с ограниченной ответственностью "Охотничье хозяйство Выдринское"</t>
  </si>
  <si>
    <t>31.10</t>
  </si>
  <si>
    <t xml:space="preserve">Общество с ограниченной ответственностью "Охотничье хозяйство Парендинское"</t>
  </si>
  <si>
    <t>31.11</t>
  </si>
  <si>
    <t xml:space="preserve">Общество с ограниченной ответственностью "Охотничье хозяйство Червянское"</t>
  </si>
  <si>
    <t>32</t>
  </si>
  <si>
    <t xml:space="preserve">Шелеховский район</t>
  </si>
  <si>
    <t>32.1</t>
  </si>
  <si>
    <t xml:space="preserve">Региональная общественная организация "Иркутское общество охотников и рыболовов "Медвежьи углы" участок "Бурлик"</t>
  </si>
  <si>
    <t>32.2</t>
  </si>
  <si>
    <t xml:space="preserve">Шелеховское отделение Иркутской областной общественной организации охотников и рыболовов </t>
  </si>
  <si>
    <t>33</t>
  </si>
  <si>
    <t xml:space="preserve">Эхирит-Булагатский район</t>
  </si>
  <si>
    <t>33.1</t>
  </si>
  <si>
    <t xml:space="preserve">Глава крестьянского (фермерского) хозяйства Индивидуальный предприниматель Шинкаренко Андрей Васильевич</t>
  </si>
  <si>
    <t>33.2</t>
  </si>
  <si>
    <t xml:space="preserve">Индивидуальный предприниматель Сундурева Екатерина Александровна участок "Гужир"</t>
  </si>
  <si>
    <t>33.3</t>
  </si>
  <si>
    <t xml:space="preserve">Индивидуальный предприниматель Сундурева Екатерина Александровна участок "Большой Кот"</t>
  </si>
  <si>
    <t>33.4</t>
  </si>
  <si>
    <t xml:space="preserve">Индивидуальный предприниматель Багдуева Елена Константиновна</t>
  </si>
  <si>
    <t>33.5</t>
  </si>
  <si>
    <t xml:space="preserve">Индивидуальный предприниматель Кантакова Раиса Георгиевна</t>
  </si>
  <si>
    <t>33.6</t>
  </si>
  <si>
    <t xml:space="preserve">Глава крестьянского (фермерского) хозяйства Индивидуальный предприниматель Ушаков Александр Анатольевич</t>
  </si>
  <si>
    <t>33.7</t>
  </si>
  <si>
    <t xml:space="preserve">Союз охотников и рыболовов «Нива»</t>
  </si>
  <si>
    <t>33.8</t>
  </si>
  <si>
    <t xml:space="preserve">Общество с ограниченной ответственостью "Бизнес-Альянс"</t>
  </si>
  <si>
    <t>33.9</t>
  </si>
  <si>
    <t xml:space="preserve">Общество с ограниченной ответственностью "Велес"</t>
  </si>
  <si>
    <t>33.10</t>
  </si>
  <si>
    <t xml:space="preserve">Общество с ограниченной ответственностью "Западное"</t>
  </si>
  <si>
    <t>33.11</t>
  </si>
  <si>
    <t xml:space="preserve">Общество с ограниченной ответственностью "РусФинСтройХолдинг"</t>
  </si>
  <si>
    <t>33.12</t>
  </si>
  <si>
    <t xml:space="preserve">Общество с ограниченной ответственностью "Сельскохозяйственная фирма Даниловка" участок "Харатский"</t>
  </si>
  <si>
    <t>33.13</t>
  </si>
  <si>
    <t xml:space="preserve">Общество с ограниченной ответственностью "Сельскохозяйственная фирма Даниловка" участок "Шертойский"</t>
  </si>
  <si>
    <t>33.14</t>
  </si>
  <si>
    <t xml:space="preserve">Общедоступные охотничьи угодья Эхирит-Булагатского района</t>
  </si>
  <si>
    <t>33.15</t>
  </si>
  <si>
    <t xml:space="preserve">Усть-Ордынское районное отделение Иркутской областной общественной организации охотников и рыболовов</t>
  </si>
  <si>
    <t>33.16</t>
  </si>
  <si>
    <t xml:space="preserve">Местная общественная организация охотников и рыболовов "Аэлита" участок "Захальский"</t>
  </si>
  <si>
    <t xml:space="preserve">Общий лимит по Иркутской области</t>
  </si>
  <si>
    <t xml:space="preserve">Руководитель службы по охране и использованию объектов животного мира Иркутской области - главный государственный охотничий инспектор Иркутской области </t>
  </si>
  <si>
    <t>_______________</t>
  </si>
  <si>
    <t xml:space="preserve">Бороденко В.П.</t>
  </si>
  <si>
    <t xml:space="preserve">"___" _______ 2024 г.</t>
  </si>
  <si>
    <r>
      <rPr>
        <sz val="12"/>
        <rFont val="Times New Roman"/>
      </rPr>
      <t xml:space="preserve">Вид охотничьих ресурсов </t>
    </r>
    <r>
      <rPr>
        <u val="single"/>
        <sz val="12"/>
        <rFont val="Times New Roman"/>
      </rPr>
      <t xml:space="preserve">Олень благородный (изюбрь)</t>
    </r>
  </si>
  <si>
    <t>_________________</t>
  </si>
  <si>
    <r>
      <rPr>
        <sz val="12"/>
        <rFont val="Times New Roman"/>
      </rPr>
      <t xml:space="preserve">Вид охотничьих ресурсов </t>
    </r>
    <r>
      <rPr>
        <u val="single"/>
        <sz val="12"/>
        <rFont val="Times New Roman"/>
      </rPr>
      <t xml:space="preserve">Косуля сибирская</t>
    </r>
  </si>
  <si>
    <t>______________</t>
  </si>
  <si>
    <r>
      <rPr>
        <sz val="12"/>
        <rFont val="Times New Roman"/>
      </rPr>
      <t xml:space="preserve">Вид охотничьих ресурсов </t>
    </r>
    <r>
      <rPr>
        <u val="single"/>
        <sz val="12"/>
        <rFont val="Times New Roman"/>
      </rPr>
      <t>Кабарга</t>
    </r>
  </si>
  <si>
    <t xml:space="preserve">   </t>
  </si>
  <si>
    <r>
      <rPr>
        <sz val="12"/>
        <rFont val="Times New Roman"/>
      </rPr>
      <t xml:space="preserve">Вид охотничьих ресурсов </t>
    </r>
    <r>
      <rPr>
        <u val="single"/>
        <sz val="12"/>
        <rFont val="Times New Roman"/>
      </rPr>
      <t xml:space="preserve">Дикий северный олень</t>
    </r>
  </si>
  <si>
    <r>
      <rPr>
        <sz val="12"/>
        <rFont val="Times New Roman"/>
      </rPr>
      <t xml:space="preserve">Вид охотничьих ресурсов </t>
    </r>
    <r>
      <rPr>
        <u val="single"/>
        <sz val="12"/>
        <rFont val="Times New Roman"/>
      </rPr>
      <t>Соболь</t>
    </r>
  </si>
  <si>
    <r>
      <rPr>
        <sz val="12"/>
        <rFont val="Times New Roman"/>
      </rPr>
      <t xml:space="preserve">Вид охотничьих ресурсов </t>
    </r>
    <r>
      <rPr>
        <u val="single"/>
        <sz val="12"/>
        <rFont val="Times New Roman"/>
      </rPr>
      <t>Рысь</t>
    </r>
  </si>
  <si>
    <t>________________</t>
  </si>
  <si>
    <r>
      <rPr>
        <sz val="12"/>
        <rFont val="Times New Roman"/>
      </rPr>
      <t xml:space="preserve">Вид охотничьих ресурсов </t>
    </r>
    <r>
      <rPr>
        <u val="single"/>
        <sz val="12"/>
        <rFont val="Times New Roman"/>
      </rPr>
      <t>Барсук</t>
    </r>
  </si>
  <si>
    <r>
      <rPr>
        <sz val="12"/>
        <rFont val="Times New Roman"/>
      </rPr>
      <t xml:space="preserve">Вид охотничьих ресурсов </t>
    </r>
    <r>
      <rPr>
        <u val="single"/>
        <sz val="12"/>
        <rFont val="Times New Roman"/>
      </rPr>
      <t xml:space="preserve">Медведь бурый</t>
    </r>
  </si>
  <si>
    <t xml:space="preserve">УТВЕРЖДЕН                                                                                                                                                          указом Губернатора Иркутской  области                                                                                                                       от ______________________</t>
  </si>
  <si>
    <t xml:space="preserve">ЛИМИТ ДОБЫЧИ МЕДВЕДЯ БУРОГО И БАРСУКА В ОБЩЕДОСТУПНЫХ И ЗАКРЕПЛЕННЫХ ОХОТНИЧЬИХ УГОДЬЯХ НА ТЕРРИТОРИИ ИРКУТСКОЙ ОБЛАСТИ, ЗА ИСКЛЮЧЕНИЕМ ОСОБО ОХРАНЯЕМЫХ ПРИРОДНЫХ ТЕРРИТОРИЙ ФЕДЕРАЛЬНОГО ЗНАЧЕНИЯ, НА ПЕРИОД  ДО 1 АВГУСТА 2025 ГОДА</t>
  </si>
  <si>
    <t xml:space="preserve">№ п,п</t>
  </si>
  <si>
    <t xml:space="preserve">Общедоступные охотничьи угодья и охотничьи угодья, закрепленные за следующими юридическими лицами и индивидуальными предпринимателями</t>
  </si>
  <si>
    <t xml:space="preserve">Виды охотничьих ресурсов</t>
  </si>
  <si>
    <t xml:space="preserve">Медведь бурый (особей)</t>
  </si>
  <si>
    <t xml:space="preserve">Барсук (особей)</t>
  </si>
  <si>
    <t xml:space="preserve">ЛИМИТ ДОБЫЧИ МЕДВЕДЯ БУРОГО И БАРСУКА В ОХОТНИЧЬИХ УГОДЬЯХ НА ТЕРРИТОРИИ ИРКУТСКОЙ ОБЛАСТИ ДЛЯ УДОВЛЕТВОРЕНИЯ ЛИЧНЫХ НУЖД ПРЕДСТАВИТЕЛЯМИ КОРЕННЫХ МАЛОЧИСЛЕННЫХ НАРОДОВ СЕВЕРА, СИБИРИ И ДАЛЬНЕГО ВОСТОКА РОССИЙСКОЙ ФЕДЕРАЦИИ И ЛИЦАМИ,
НЕ ОТНОСЯЩИМИСЯ К КОРЕННЫМ МАЛОЧИСЛЕННЫМ НАРОДАМ, НО ПОСТОЯННО ПРОЖИВАЮЩИМИ В МЕСТАХ ИХ ТРАДИЦИОННОГО
ПРОЖИВАНИЯ И ТРАДИЦИОННОЙ ХОЗЯЙСТВЕННОЙ ДЕЯТЕЛЬНОСТИ, ДЛЯ КОТОРЫХ ОХОТА ЯВЛЯЕТСЯ ОСНОВОЙ СУЩЕСТВОВАНИЯ, ЗА ИСКЛЮЧЕНИЕМ ОСОБО ОХРАНЯЕМЫХ ПРИРОДНЫХ ТЕРРИТОРИЙ ФЕДЕРАЛЬНОГО ЗНАЧЕНИЯ, НА ПЕРИОД ДО 1 АВГУСТА 2025 ГОДА</t>
  </si>
  <si>
    <t xml:space="preserve">Охотничьи угодья</t>
  </si>
  <si>
    <t xml:space="preserve">УТВЕРЖДЕН                                                             указом Губернатора Иркутской области от_______________________________</t>
  </si>
  <si>
    <r>
      <rPr>
        <b/>
        <sz val="12"/>
        <color indexed="2"/>
        <rFont val="Times New Roman"/>
      </rPr>
      <t xml:space="preserve">ПРОЕКТ ЛИМИТА ДОБЫЧИ ОХОТНИЬИХ РЕСУРСОВ</t>
    </r>
    <r>
      <rPr>
        <b/>
        <sz val="12"/>
        <rFont val="Times New Roman"/>
      </rPr>
      <t xml:space="preserve"> ПО ОБЩЕДОСТУПНЫМ И ЗАКРЕПЛЕННЫМ ОХОТНИЧЬИМ УГОДЬЯМ НА ТЕРРИТОРИИ ИРКУТСКОЙ ОБЛАСТИ, ЗА ИСКЛЮЧЕНИЕМ ОСОБО ОХРАНЯЕМЫХ ПРИРОДНЫХ ТЕРРИТОРИЙ ФЕДЕРАЛЬНОГО ЗНАЧЕНИЯ, НА ПЕРИОД ДО 1 АВГУСТА 2025 ГОДА</t>
    </r>
  </si>
  <si>
    <t>Лось</t>
  </si>
  <si>
    <t xml:space="preserve">Олень благородный (изюбрь)</t>
  </si>
  <si>
    <t xml:space="preserve">Косуля сибирская</t>
  </si>
  <si>
    <t xml:space="preserve">Дикий северный олень</t>
  </si>
  <si>
    <t>Кабарга</t>
  </si>
  <si>
    <r>
      <rPr>
        <b/>
        <sz val="12"/>
        <rFont val="Times New Roman"/>
      </rPr>
      <t xml:space="preserve">Соболь </t>
    </r>
    <r>
      <rPr>
        <sz val="12"/>
        <rFont val="Times New Roman"/>
      </rPr>
      <t>(особей)</t>
    </r>
  </si>
  <si>
    <r>
      <rPr>
        <b/>
        <sz val="12"/>
        <rFont val="Times New Roman"/>
      </rPr>
      <t xml:space="preserve">Рысь </t>
    </r>
    <r>
      <rPr>
        <sz val="12"/>
        <rFont val="Times New Roman"/>
      </rPr>
      <t>(особей)</t>
    </r>
  </si>
  <si>
    <r>
      <rPr>
        <b/>
        <sz val="12"/>
        <rFont val="Times New Roman"/>
      </rPr>
      <t xml:space="preserve">Медведь бурый</t>
    </r>
    <r>
      <rPr>
        <sz val="12"/>
        <rFont val="Times New Roman"/>
      </rPr>
      <t xml:space="preserve"> (особей)</t>
    </r>
  </si>
  <si>
    <r>
      <rPr>
        <b/>
        <sz val="12"/>
        <rFont val="Times New Roman"/>
      </rPr>
      <t xml:space="preserve">Барсук </t>
    </r>
    <r>
      <rPr>
        <sz val="12"/>
        <rFont val="Times New Roman"/>
      </rPr>
      <t>(особей)</t>
    </r>
  </si>
  <si>
    <t xml:space="preserve">Всего (особей)</t>
  </si>
  <si>
    <t xml:space="preserve">в том числе самцов на "стону" (особей)</t>
  </si>
  <si>
    <t xml:space="preserve"> в том числе в возрасте до одного года (особей)</t>
  </si>
  <si>
    <t xml:space="preserve">в том числе самцов "на реву" (особей)</t>
  </si>
  <si>
    <t xml:space="preserve">в том числе самцов с неокостеневшими рогами "пантами" (особей)</t>
  </si>
  <si>
    <t xml:space="preserve">в том числе самцов "на гону" (особей)</t>
  </si>
  <si>
    <t xml:space="preserve">в том числе самцов (особей)</t>
  </si>
  <si>
    <t xml:space="preserve">         </t>
  </si>
  <si>
    <t>6.1</t>
  </si>
  <si>
    <r>
      <rPr>
        <b/>
        <sz val="12"/>
        <color indexed="2"/>
        <rFont val="Times New Roman"/>
      </rPr>
      <t xml:space="preserve">ПРОЕКТ ЛИМИТА ДОБЫЧИ ОХОТНИЬИХ РЕСУРСОВ</t>
    </r>
    <r>
      <rPr>
        <b/>
        <sz val="12"/>
        <color theme="1"/>
        <rFont val="Times New Roman"/>
      </rPr>
      <t xml:space="preserve"> ПО ОХОТНИЧЬИМ УГОДЬЯМ НА ТЕРРИТОРИИ ИРКУТСКОЙ ОБЛАСТИ ДЛЯ УДОВЛЕТВОРЕНИЯ ЛИЧНЫХ НУЖД ПРЕДСТАВИТЕЛЯМИ КОРЕННЫХ МАЛОЧИСЛЕННЫХ НАРОДОВ СЕВЕРА, СИБИРИ И ДАЛЬНЕГО ВОСТОКА РОССИЙСКОЙ ФЕДЕРАЦИИ И ЛИЦАМИ, НЕ ОТНОСЯЩИМИСЯ К КОРЕННЫМ МАЛОЧИСЛЕННЫМ НАРОДАМ, НО ПОСТОЯННО ПРОЖИВАЮЩИМИ В МЕСТАХ ИХ ТРАДИЦИОННОГО ПРОЖИВАНИЯ И ТРАДИЦИОННОЙ ХОЗЯЙСТВЕННОЙ ДЕЯТЕЛЬНОСТИ, ДЛЯ КОТОРЫХ ОХОТА ЯВЛЯЕТСЯ ОСНОВОЙ СУЩЕСТВОВАНИЯ, ЗА ИСКЛЮЧЕНИЕМ ОСОБО ОХРАНЯЕМЫХ ПРИРОДНЫХ ТЕРРИТОРИЙ ФЕДЕРАЛЬНОГО ЗНАЧЕНИЯ, НА ПЕРИОД ДО 1 АВГУСТА 2025 ГОДА</t>
    </r>
  </si>
  <si>
    <t xml:space="preserve">Лось (особей)</t>
  </si>
  <si>
    <t xml:space="preserve">Олень благородный (изюбрь) (особей)</t>
  </si>
  <si>
    <t xml:space="preserve">Косуля сибирская (особей)</t>
  </si>
  <si>
    <t xml:space="preserve">Дикий северный олень (особей)</t>
  </si>
  <si>
    <t xml:space="preserve">Соболь (особей)</t>
  </si>
  <si>
    <t xml:space="preserve">Рысь (особей)</t>
  </si>
  <si>
    <t xml:space="preserve">Кабарга (особей)</t>
  </si>
  <si>
    <t>_____________</t>
  </si>
  <si>
    <t>?</t>
  </si>
  <si>
    <t xml:space="preserve">не смогут реализовать</t>
  </si>
  <si>
    <r>
      <rPr>
        <sz val="12"/>
        <color theme="1"/>
        <rFont val="Times New Roman"/>
      </rPr>
      <t xml:space="preserve">Проект лимита добычи охотничьих ресурсов
на период с 1 августа 2024 года по 1 августа 2025 года
Субъект Российской Федерации </t>
    </r>
    <r>
      <rPr>
        <u val="single"/>
        <sz val="12"/>
        <color theme="1"/>
        <rFont val="Times New Roman"/>
      </rPr>
      <t xml:space="preserve">Иркутская область</t>
    </r>
  </si>
  <si>
    <t xml:space="preserve">№ п/п</t>
  </si>
  <si>
    <t xml:space="preserve">Вид охотничьих ресурсов</t>
  </si>
  <si>
    <t xml:space="preserve">Численность видов охотничьих ресурсов, особей</t>
  </si>
  <si>
    <t xml:space="preserve">Лимит добычи, особей</t>
  </si>
  <si>
    <t xml:space="preserve">Добыча, особей</t>
  </si>
  <si>
    <t xml:space="preserve">освоение лимита, %</t>
  </si>
  <si>
    <t xml:space="preserve">Устанавливаемый лимит добычи, особей</t>
  </si>
  <si>
    <t xml:space="preserve">в том числе для КМНС</t>
  </si>
  <si>
    <t xml:space="preserve">в том числе:</t>
  </si>
  <si>
    <t xml:space="preserve">взрослые животные (старше 1 года)</t>
  </si>
  <si>
    <t>1.</t>
  </si>
  <si>
    <t xml:space="preserve">сведения не поступали</t>
  </si>
  <si>
    <t>2.</t>
  </si>
  <si>
    <t>3.</t>
  </si>
  <si>
    <t>4.</t>
  </si>
  <si>
    <t>5.</t>
  </si>
  <si>
    <t xml:space="preserve">в т.ч. самцов</t>
  </si>
  <si>
    <t>6.</t>
  </si>
  <si>
    <t xml:space="preserve">Медведь бурый </t>
  </si>
  <si>
    <t>7.</t>
  </si>
  <si>
    <t>Соболь</t>
  </si>
  <si>
    <t>8.</t>
  </si>
  <si>
    <t>Рысь</t>
  </si>
  <si>
    <t>9.</t>
  </si>
  <si>
    <t>Барсук</t>
  </si>
  <si>
    <t>лось</t>
  </si>
  <si>
    <t>изюбрь</t>
  </si>
  <si>
    <t>косуля</t>
  </si>
  <si>
    <t>дсо</t>
  </si>
  <si>
    <t>соболь</t>
  </si>
  <si>
    <t>рысь</t>
  </si>
  <si>
    <t>медведь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</si>
</sst>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3">
    <numFmt numFmtId="160" formatCode="0.0"/>
    <numFmt numFmtId="161" formatCode="0.000"/>
    <numFmt numFmtId="162" formatCode="0;[red]0"/>
  </numFmts>
  <fonts count="33">
    <font>
      <sz val="11.000000"/>
      <color theme="1"/>
      <name val="PT Sans"/>
      <scheme val="minor"/>
    </font>
    <font>
      <sz val="12.000000"/>
      <color theme="1"/>
      <name val="Times New Roman"/>
    </font>
    <font>
      <sz val="12.000000"/>
      <name val="Times New Roman"/>
    </font>
    <font>
      <sz val="18.000000"/>
      <color rgb="FFC00000"/>
      <name val="Times New Roman"/>
    </font>
    <font>
      <b/>
      <u/>
      <sz val="16.000000"/>
      <color rgb="FFC00000"/>
      <name val="Times New Roman"/>
    </font>
    <font>
      <b/>
      <sz val="16.000000"/>
      <color rgb="FFC00000"/>
      <name val="Times New Roman"/>
    </font>
    <font>
      <sz val="23.000000"/>
      <color rgb="FFC00000"/>
      <name val="Times New Roman"/>
    </font>
    <font>
      <b/>
      <sz val="18.000000"/>
      <color rgb="FFC00000"/>
      <name val="Times New Roman"/>
    </font>
    <font>
      <sz val="8.000000"/>
      <color theme="1"/>
      <name val="Times New Roman"/>
    </font>
    <font>
      <sz val="8.000000"/>
      <name val="Times New Roman"/>
    </font>
    <font>
      <b/>
      <sz val="12.000000"/>
      <name val="Times New Roman"/>
    </font>
    <font>
      <sz val="12.000000"/>
      <color theme="1" tint="0"/>
      <name val="Times New Roman"/>
    </font>
    <font>
      <sz val="10.000000"/>
      <color theme="1" tint="0"/>
      <name val="Times New Roman"/>
    </font>
    <font>
      <sz val="11.000000"/>
      <name val="Times New Roman"/>
    </font>
    <font>
      <sz val="11.000000"/>
      <color theme="1"/>
      <name val="Times New Roman"/>
    </font>
    <font>
      <b val="0"/>
      <sz val="12.000000"/>
      <color theme="1" tint="0"/>
      <name val="Times New Roman"/>
    </font>
    <font>
      <sz val="10.000000"/>
      <name val="Times New Roman"/>
    </font>
    <font>
      <b/>
      <sz val="12.000000"/>
      <color theme="1"/>
      <name val="Times New Roman"/>
    </font>
    <font>
      <b/>
      <sz val="11.000000"/>
      <color theme="1"/>
      <name val="Times New Roman"/>
    </font>
    <font>
      <b/>
      <sz val="12.000000"/>
      <color theme="0"/>
      <name val="Times New Roman"/>
    </font>
    <font>
      <b/>
      <sz val="23.000000"/>
      <color rgb="FFC00000"/>
      <name val="Times New Roman"/>
    </font>
    <font>
      <b val="0"/>
      <sz val="12.000000"/>
      <name val="Times New Roman"/>
    </font>
    <font>
      <b/>
      <sz val="12.000000"/>
      <color rgb="FFC00000"/>
      <name val="Times New Roman"/>
    </font>
    <font>
      <b/>
      <sz val="11.000000"/>
      <name val="Times New Roman"/>
    </font>
    <font>
      <sz val="12.000000"/>
      <name val="Calibri"/>
    </font>
    <font>
      <b/>
      <sz val="24.000000"/>
      <color indexed="2"/>
      <name val="Times New Roman"/>
    </font>
    <font>
      <sz val="12.000000"/>
      <color theme="1"/>
      <name val="Arial Cyr"/>
    </font>
    <font>
      <b/>
      <sz val="11.000000"/>
      <color theme="1"/>
      <name val="PT Sans"/>
      <scheme val="minor"/>
    </font>
    <font>
      <sz val="12.000000"/>
      <color theme="1"/>
      <name val="Arial"/>
    </font>
    <font>
      <b/>
      <sz val="11.000000"/>
      <color indexed="2"/>
      <name val="PT Sans"/>
      <scheme val="minor"/>
    </font>
    <font>
      <b/>
      <sz val="12.000000"/>
      <color indexed="2"/>
      <name val="Times New Roman"/>
    </font>
    <font>
      <b/>
      <u/>
      <sz val="12.000000"/>
      <color rgb="FFC00000"/>
      <name val="Times New Roman"/>
    </font>
    <font>
      <b/>
      <u/>
      <sz val="12.000000"/>
      <color indexed="2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indexed="65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indexed="5"/>
        <bgColor indexed="5"/>
      </patternFill>
    </fill>
    <fill>
      <patternFill patternType="solid">
        <fgColor theme="0" tint="-0.049989318521683403"/>
        <bgColor theme="0" tint="-0.049989318521683403"/>
      </patternFill>
    </fill>
    <fill>
      <patternFill patternType="solid">
        <fgColor theme="9" tint="0"/>
        <bgColor theme="9" tint="0"/>
      </patternFill>
    </fill>
    <fill>
      <patternFill patternType="solid">
        <fgColor rgb="FFFFC000"/>
        <bgColor rgb="FFFFC000"/>
      </patternFill>
    </fill>
    <fill>
      <patternFill patternType="solid">
        <fgColor theme="9" tint="0.59999389629810485"/>
        <bgColor theme="9" tint="0.59999389629810485"/>
      </patternFill>
    </fill>
  </fills>
  <borders count="43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none"/>
      <right style="none"/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 style="none"/>
    </border>
    <border>
      <left style="none"/>
      <right style="none"/>
      <top style="thin">
        <color auto="1"/>
      </top>
      <bottom style="thin">
        <color theme="1"/>
      </bottom>
      <diagonal style="none"/>
    </border>
    <border>
      <left style="none"/>
      <right style="none"/>
      <top style="thin">
        <color theme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 style="none"/>
    </border>
    <border>
      <left style="thin">
        <color theme="1"/>
      </left>
      <right style="thin">
        <color theme="1"/>
      </right>
      <top style="thin">
        <color auto="1"/>
      </top>
      <bottom style="none"/>
      <diagonal style="none"/>
    </border>
    <border>
      <left style="thin">
        <color theme="1" tint="0"/>
      </left>
      <right style="thin">
        <color theme="1" tint="0"/>
      </right>
      <top style="thin">
        <color theme="1" tint="0"/>
      </top>
      <bottom style="thin">
        <color theme="1" tint="0"/>
      </bottom>
      <diagonal style="none"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 style="none"/>
    </border>
    <border>
      <left style="thin">
        <color auto="1"/>
      </left>
      <right style="thin">
        <color auto="1"/>
      </right>
      <top style="thin">
        <color theme="1" tint="0"/>
      </top>
      <bottom style="thin">
        <color auto="1"/>
      </bottom>
      <diagonal style="none"/>
    </border>
    <border>
      <left style="none"/>
      <right style="none"/>
      <top style="thin">
        <color theme="1" tint="0"/>
      </top>
      <bottom style="thin">
        <color auto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 style="none"/>
    </border>
    <border>
      <left style="none"/>
      <right style="none"/>
      <top style="thin">
        <color theme="1"/>
      </top>
      <bottom style="none"/>
      <diagonal style="none"/>
    </border>
    <border>
      <left style="none"/>
      <right style="none"/>
      <top style="none"/>
      <bottom style="thin">
        <color theme="1"/>
      </bottom>
      <diagonal style="none"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theme="1"/>
      </top>
      <bottom style="none"/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theme="1"/>
      </bottom>
      <diagonal style="none"/>
    </border>
    <border>
      <left style="thin">
        <color auto="1"/>
      </left>
      <right style="none"/>
      <top style="thin">
        <color theme="1"/>
      </top>
      <bottom style="thin">
        <color auto="1"/>
      </bottom>
      <diagonal style="none"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 tint="0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theme="1"/>
      </bottom>
      <diagonal style="none"/>
    </border>
    <border>
      <left style="thin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theme="1"/>
      </right>
      <top style="thin">
        <color theme="1"/>
      </top>
      <bottom style="thin">
        <color auto="1"/>
      </bottom>
      <diagonal style="none"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583">
    <xf fontId="0" fillId="0" borderId="0" numFmtId="0" xfId="0"/>
    <xf fontId="1" fillId="0" borderId="0" numFmtId="0" xfId="0" applyFont="1"/>
    <xf fontId="1" fillId="0" borderId="0" numFmtId="0" xfId="0" applyFont="1" applyAlignment="1">
      <alignment horizontal="center" vertical="center"/>
    </xf>
    <xf fontId="1" fillId="2" borderId="0" numFmtId="0" xfId="0" applyFont="1" applyFill="1"/>
    <xf fontId="1" fillId="3" borderId="0" numFmtId="0" xfId="0" applyFont="1" applyFill="1"/>
    <xf fontId="2" fillId="0" borderId="0" numFmtId="0" xfId="0" applyFont="1"/>
    <xf fontId="2" fillId="4" borderId="0" numFmtId="0" xfId="0" applyFont="1" applyFill="1"/>
    <xf fontId="2" fillId="0" borderId="0" numFmtId="0" xfId="0" applyFont="1" applyAlignment="1">
      <alignment horizontal="center" vertical="center"/>
    </xf>
    <xf fontId="2" fillId="2" borderId="0" numFmtId="0" xfId="0" applyFont="1" applyFill="1"/>
    <xf fontId="2" fillId="3" borderId="0" numFmtId="0" xfId="0" applyFont="1" applyFill="1"/>
    <xf fontId="1" fillId="2" borderId="0" numFmtId="1" xfId="0" applyNumberFormat="1" applyFont="1" applyFill="1" applyAlignment="1">
      <alignment horizontal="center" vertical="center"/>
    </xf>
    <xf fontId="1" fillId="0" borderId="0" numFmtId="1" xfId="0" applyNumberFormat="1" applyFont="1" applyAlignment="1">
      <alignment horizontal="center" vertical="center"/>
    </xf>
    <xf fontId="3" fillId="5" borderId="0" numFmtId="0" xfId="0" applyFont="1" applyFill="1" applyAlignment="1">
      <alignment horizontal="center"/>
    </xf>
    <xf fontId="4" fillId="3" borderId="0" numFmtId="0" xfId="0" applyFont="1" applyFill="1" applyAlignment="1">
      <alignment horizontal="center"/>
    </xf>
    <xf fontId="4" fillId="2" borderId="0" numFmtId="0" xfId="0" applyFont="1" applyFill="1" applyAlignment="1">
      <alignment horizontal="center"/>
    </xf>
    <xf fontId="5" fillId="3" borderId="0" numFmtId="0" xfId="0" applyFont="1" applyFill="1" applyAlignment="1">
      <alignment horizontal="center"/>
    </xf>
    <xf fontId="5" fillId="2" borderId="0" numFmtId="0" xfId="0" applyFont="1" applyFill="1" applyAlignment="1">
      <alignment horizontal="center"/>
    </xf>
    <xf fontId="2" fillId="0" borderId="0" numFmtId="0" xfId="0" applyFont="1" applyAlignment="1">
      <alignment horizontal="center"/>
    </xf>
    <xf fontId="0" fillId="0" borderId="0" numFmtId="0" xfId="0"/>
    <xf fontId="2" fillId="0" borderId="1" numFmtId="0" xfId="0" applyFont="1" applyBorder="1"/>
    <xf fontId="2" fillId="4" borderId="1" numFmtId="0" xfId="0" applyFont="1" applyFill="1" applyBorder="1" applyAlignment="1">
      <alignment horizontal="left"/>
    </xf>
    <xf fontId="2" fillId="0" borderId="1" numFmtId="0" xfId="0" applyFont="1" applyBorder="1" applyAlignment="1">
      <alignment horizontal="center" vertical="center"/>
    </xf>
    <xf fontId="2" fillId="0" borderId="1" numFmtId="0" xfId="0" applyFont="1" applyBorder="1" applyAlignment="1">
      <alignment horizontal="left"/>
    </xf>
    <xf fontId="2" fillId="2" borderId="1" numFmtId="0" xfId="0" applyFont="1" applyFill="1" applyBorder="1" applyAlignment="1">
      <alignment horizontal="left"/>
    </xf>
    <xf fontId="2" fillId="4" borderId="1" numFmtId="0" xfId="0" applyFont="1" applyFill="1" applyBorder="1"/>
    <xf fontId="2" fillId="2" borderId="1" numFmtId="0" xfId="0" applyFont="1" applyFill="1" applyBorder="1"/>
    <xf fontId="2" fillId="3" borderId="1" numFmtId="0" xfId="0" applyFont="1" applyFill="1" applyBorder="1"/>
    <xf fontId="2" fillId="0" borderId="2" numFmtId="0" xfId="0" applyFont="1" applyBorder="1" applyAlignment="1">
      <alignment horizontal="center" vertical="top" wrapText="1"/>
    </xf>
    <xf fontId="2" fillId="5" borderId="2" numFmtId="0" xfId="0" applyFont="1" applyFill="1" applyBorder="1" applyAlignment="1">
      <alignment horizontal="center" vertical="center" wrapText="1"/>
    </xf>
    <xf fontId="2" fillId="5" borderId="2" numFmtId="0" xfId="0" applyFont="1" applyFill="1" applyBorder="1" applyAlignment="1">
      <alignment horizontal="center" textRotation="90" vertical="center" wrapText="1"/>
    </xf>
    <xf fontId="2" fillId="2" borderId="3" numFmtId="0" xfId="0" applyFont="1" applyFill="1" applyBorder="1" applyAlignment="1">
      <alignment horizontal="center" vertical="center" wrapText="1"/>
    </xf>
    <xf fontId="2" fillId="2" borderId="4" numFmtId="0" xfId="0" applyFont="1" applyFill="1" applyBorder="1" applyAlignment="1">
      <alignment horizontal="center" vertical="center" wrapText="1"/>
    </xf>
    <xf fontId="2" fillId="2" borderId="2" numFmtId="0" xfId="0" applyFont="1" applyFill="1" applyBorder="1" applyAlignment="1">
      <alignment horizontal="center" textRotation="90" vertical="center" wrapText="1"/>
    </xf>
    <xf fontId="2" fillId="2" borderId="5" numFmtId="0" xfId="0" applyFont="1" applyFill="1" applyBorder="1" applyAlignment="1">
      <alignment horizontal="center" vertical="top" wrapText="1"/>
    </xf>
    <xf fontId="2" fillId="2" borderId="6" numFmtId="0" xfId="0" applyFont="1" applyFill="1" applyBorder="1" applyAlignment="1">
      <alignment horizontal="center" vertical="top" wrapText="1"/>
    </xf>
    <xf fontId="2" fillId="2" borderId="7" numFmtId="0" xfId="0" applyFont="1" applyFill="1" applyBorder="1" applyAlignment="1">
      <alignment horizontal="center" vertical="top" wrapText="1"/>
    </xf>
    <xf fontId="2" fillId="2" borderId="8" numFmtId="0" xfId="0" applyFont="1" applyFill="1" applyBorder="1" applyAlignment="1">
      <alignment horizontal="center" vertical="top" wrapText="1"/>
    </xf>
    <xf fontId="2" fillId="0" borderId="9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1" fillId="0" borderId="0" numFmtId="0" xfId="0" applyFont="1" applyAlignment="1">
      <alignment wrapText="1"/>
    </xf>
    <xf fontId="0" fillId="0" borderId="0" numFmtId="0" xfId="0" applyAlignment="1">
      <alignment wrapText="1"/>
    </xf>
    <xf fontId="2" fillId="0" borderId="8" numFmtId="0" xfId="0" applyFont="1" applyBorder="1" applyAlignment="1">
      <alignment horizontal="center" vertical="top" wrapText="1"/>
    </xf>
    <xf fontId="2" fillId="5" borderId="8" numFmtId="0" xfId="0" applyFont="1" applyFill="1" applyBorder="1" applyAlignment="1">
      <alignment horizontal="center" vertical="center" wrapText="1"/>
    </xf>
    <xf fontId="2" fillId="5" borderId="10" numFmtId="0" xfId="0" applyFont="1" applyFill="1" applyBorder="1" applyAlignment="1">
      <alignment horizontal="center" textRotation="90" vertical="center" wrapText="1"/>
    </xf>
    <xf fontId="2" fillId="2" borderId="9" numFmtId="0" xfId="0" applyFont="1" applyFill="1" applyBorder="1" applyAlignment="1">
      <alignment horizontal="center" vertical="center" wrapText="1"/>
    </xf>
    <xf fontId="2" fillId="2" borderId="11" numFmtId="0" xfId="0" applyFont="1" applyFill="1" applyBorder="1" applyAlignment="1">
      <alignment horizontal="center" vertical="center" wrapText="1"/>
    </xf>
    <xf fontId="2" fillId="2" borderId="10" numFmtId="0" xfId="0" applyFont="1" applyFill="1" applyBorder="1" applyAlignment="1">
      <alignment horizontal="center" textRotation="90" vertical="center" wrapText="1"/>
    </xf>
    <xf fontId="2" fillId="2" borderId="5" numFmtId="0" xfId="0" applyFont="1" applyFill="1" applyBorder="1" applyAlignment="1">
      <alignment horizontal="center" vertical="center" wrapText="1"/>
    </xf>
    <xf fontId="2" fillId="2" borderId="6" numFmtId="0" xfId="0" applyFont="1" applyFill="1" applyBorder="1" applyAlignment="1">
      <alignment horizontal="center" vertical="center" wrapText="1"/>
    </xf>
    <xf fontId="2" fillId="2" borderId="7" numFmtId="0" xfId="0" applyFont="1" applyFill="1" applyBorder="1" applyAlignment="1">
      <alignment horizontal="center" vertical="center" wrapText="1"/>
    </xf>
    <xf fontId="2" fillId="2" borderId="12" numFmtId="0" xfId="0" applyFont="1" applyFill="1" applyBorder="1" applyAlignment="1">
      <alignment horizontal="center" vertical="center" wrapText="1"/>
    </xf>
    <xf fontId="2" fillId="2" borderId="13" numFmtId="0" xfId="0" applyFont="1" applyFill="1" applyBorder="1" applyAlignment="1">
      <alignment horizontal="center" vertical="center" wrapText="1"/>
    </xf>
    <xf fontId="2" fillId="0" borderId="2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top" wrapText="1"/>
    </xf>
    <xf fontId="2" fillId="0" borderId="6" numFmtId="0" xfId="0" applyFont="1" applyBorder="1" applyAlignment="1">
      <alignment horizontal="center" vertical="top" wrapText="1"/>
    </xf>
    <xf fontId="2" fillId="0" borderId="7" numFmtId="0" xfId="0" applyFont="1" applyBorder="1" applyAlignment="1">
      <alignment horizontal="center" vertical="top" wrapText="1"/>
    </xf>
    <xf fontId="2" fillId="5" borderId="2" numFmtId="0" xfId="0" applyFont="1" applyFill="1" applyBorder="1" applyAlignment="1">
      <alignment horizontal="center" vertical="top" wrapText="1"/>
    </xf>
    <xf fontId="2" fillId="5" borderId="5" numFmtId="0" xfId="0" applyFont="1" applyFill="1" applyBorder="1" applyAlignment="1">
      <alignment horizontal="center" vertical="top" wrapText="1"/>
    </xf>
    <xf fontId="2" fillId="5" borderId="6" numFmtId="0" xfId="0" applyFont="1" applyFill="1" applyBorder="1" applyAlignment="1">
      <alignment horizontal="center" vertical="top" wrapText="1"/>
    </xf>
    <xf fontId="2" fillId="5" borderId="7" numFmtId="0" xfId="0" applyFont="1" applyFill="1" applyBorder="1" applyAlignment="1">
      <alignment horizontal="center" vertical="top" wrapText="1"/>
    </xf>
    <xf fontId="6" fillId="2" borderId="2" numFmtId="0" xfId="0" applyFont="1" applyFill="1" applyBorder="1" applyAlignment="1">
      <alignment horizontal="center" wrapText="1"/>
    </xf>
    <xf fontId="7" fillId="5" borderId="2" numFmtId="0" xfId="0" applyFont="1" applyFill="1" applyBorder="1" applyAlignment="1">
      <alignment horizontal="center" wrapText="1"/>
    </xf>
    <xf fontId="1" fillId="0" borderId="0" numFmtId="0" xfId="0" applyFont="1" applyAlignment="1">
      <alignment horizontal="center" wrapText="1"/>
    </xf>
    <xf fontId="2" fillId="2" borderId="2" numFmtId="0" xfId="0" applyFont="1" applyFill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5" borderId="8" numFmtId="0" xfId="0" applyFont="1" applyFill="1" applyBorder="1" applyAlignment="1">
      <alignment horizontal="center" vertical="top" wrapText="1"/>
    </xf>
    <xf fontId="6" fillId="2" borderId="10" numFmtId="0" xfId="0" applyFont="1" applyFill="1" applyBorder="1" applyAlignment="1">
      <alignment horizontal="center" wrapText="1"/>
    </xf>
    <xf fontId="2" fillId="5" borderId="10" numFmtId="0" xfId="0" applyFont="1" applyFill="1" applyBorder="1" applyAlignment="1">
      <alignment horizontal="center" vertical="top" wrapText="1"/>
    </xf>
    <xf fontId="7" fillId="5" borderId="10" numFmtId="0" xfId="0" applyFont="1" applyFill="1" applyBorder="1" applyAlignment="1">
      <alignment horizontal="center" wrapText="1"/>
    </xf>
    <xf fontId="7" fillId="3" borderId="0" numFmtId="0" xfId="0" applyFont="1" applyFill="1" applyAlignment="1">
      <alignment horizontal="center" wrapText="1"/>
    </xf>
    <xf fontId="2" fillId="5" borderId="14" numFmtId="0" xfId="0" applyFont="1" applyFill="1" applyBorder="1" applyAlignment="1">
      <alignment horizontal="center" textRotation="90" vertical="center" wrapText="1"/>
    </xf>
    <xf fontId="2" fillId="2" borderId="8" numFmtId="0" xfId="0" applyFont="1" applyFill="1" applyBorder="1" applyAlignment="1">
      <alignment horizontal="center" vertical="center" wrapText="1"/>
    </xf>
    <xf fontId="2" fillId="2" borderId="14" numFmtId="0" xfId="0" applyFont="1" applyFill="1" applyBorder="1" applyAlignment="1">
      <alignment horizontal="center" textRotation="90" vertical="center" wrapText="1"/>
    </xf>
    <xf fontId="6" fillId="2" borderId="14" numFmtId="0" xfId="0" applyFont="1" applyFill="1" applyBorder="1" applyAlignment="1">
      <alignment horizontal="center" wrapText="1"/>
    </xf>
    <xf fontId="2" fillId="5" borderId="14" numFmtId="0" xfId="0" applyFont="1" applyFill="1" applyBorder="1" applyAlignment="1">
      <alignment horizontal="center" vertical="top" wrapText="1"/>
    </xf>
    <xf fontId="7" fillId="5" borderId="14" numFmtId="0" xfId="0" applyFont="1" applyFill="1" applyBorder="1" applyAlignment="1">
      <alignment horizontal="center" wrapText="1"/>
    </xf>
    <xf fontId="8" fillId="0" borderId="0" numFmtId="0" xfId="0" applyFont="1"/>
    <xf fontId="9" fillId="2" borderId="8" numFmtId="0" xfId="0" applyFont="1" applyFill="1" applyBorder="1" applyAlignment="1">
      <alignment horizontal="center" vertical="center" wrapText="1"/>
    </xf>
    <xf fontId="9" fillId="4" borderId="8" numFmtId="0" xfId="0" applyFont="1" applyFill="1" applyBorder="1" applyAlignment="1">
      <alignment horizontal="center" vertical="center" wrapText="1"/>
    </xf>
    <xf fontId="9" fillId="0" borderId="8" numFmtId="0" xfId="0" applyFont="1" applyBorder="1" applyAlignment="1">
      <alignment horizontal="center" vertical="center" wrapText="1"/>
    </xf>
    <xf fontId="9" fillId="2" borderId="2" numFmtId="0" xfId="0" applyFont="1" applyFill="1" applyBorder="1" applyAlignment="1">
      <alignment horizontal="center" vertical="center" wrapText="1"/>
    </xf>
    <xf fontId="9" fillId="3" borderId="8" numFmtId="0" xfId="0" applyFont="1" applyFill="1" applyBorder="1" applyAlignment="1">
      <alignment horizontal="center" vertical="center" wrapText="1"/>
    </xf>
    <xf fontId="9" fillId="0" borderId="10" numFmtId="0" xfId="0" applyFont="1" applyBorder="1" applyAlignment="1">
      <alignment horizontal="center" vertical="center" wrapText="1"/>
    </xf>
    <xf fontId="7" fillId="3" borderId="10" numFmtId="0" xfId="0" applyFont="1" applyFill="1" applyBorder="1" applyAlignment="1">
      <alignment horizontal="center" wrapText="1"/>
    </xf>
    <xf fontId="8" fillId="0" borderId="9" numFmtId="0" xfId="0" applyFont="1" applyBorder="1" applyAlignment="1">
      <alignment wrapText="1"/>
    </xf>
    <xf fontId="8" fillId="0" borderId="0" numFmtId="0" xfId="0" applyFont="1" applyAlignment="1">
      <alignment wrapText="1"/>
    </xf>
    <xf fontId="10" fillId="2" borderId="8" numFmtId="0" xfId="0" applyFont="1" applyFill="1" applyBorder="1" applyAlignment="1">
      <alignment horizontal="center" vertical="center"/>
    </xf>
    <xf fontId="10" fillId="6" borderId="8" numFmtId="0" xfId="0" applyFont="1" applyFill="1" applyBorder="1" applyAlignment="1">
      <alignment horizontal="left" vertical="center" wrapText="1"/>
    </xf>
    <xf fontId="1" fillId="6" borderId="8" numFmtId="0" xfId="0" applyFont="1" applyFill="1" applyBorder="1" applyAlignment="1">
      <alignment horizontal="center" vertical="center"/>
    </xf>
    <xf fontId="11" fillId="6" borderId="8" numFmtId="0" xfId="0" applyFont="1" applyFill="1" applyBorder="1" applyAlignment="1">
      <alignment horizontal="center" vertical="center"/>
    </xf>
    <xf fontId="1" fillId="6" borderId="8" numFmtId="0" xfId="0" applyFont="1" applyFill="1" applyBorder="1"/>
    <xf fontId="2" fillId="6" borderId="8" numFmtId="0" xfId="0" applyFont="1" applyFill="1" applyBorder="1" applyAlignment="1">
      <alignment vertical="center"/>
    </xf>
    <xf fontId="1" fillId="6" borderId="8" numFmtId="0" xfId="0" applyFont="1" applyFill="1" applyBorder="1" applyAlignment="1">
      <alignment wrapText="1"/>
    </xf>
    <xf fontId="1" fillId="6" borderId="14" numFmtId="0" xfId="0" applyFont="1" applyFill="1" applyBorder="1"/>
    <xf fontId="7" fillId="3" borderId="14" numFmtId="0" xfId="0" applyFont="1" applyFill="1" applyBorder="1" applyAlignment="1">
      <alignment horizontal="center" wrapText="1"/>
    </xf>
    <xf fontId="0" fillId="0" borderId="12" numFmtId="0" xfId="0" applyBorder="1"/>
    <xf fontId="2" fillId="2" borderId="8" numFmtId="49" xfId="0" applyNumberFormat="1" applyFont="1" applyFill="1" applyBorder="1" applyAlignment="1">
      <alignment horizontal="center" vertical="center"/>
    </xf>
    <xf fontId="2" fillId="2" borderId="8" numFmtId="0" xfId="0" applyFont="1" applyFill="1" applyBorder="1" applyAlignment="1">
      <alignment horizontal="left" vertical="center" wrapText="1"/>
    </xf>
    <xf fontId="2" fillId="0" borderId="8" numFmtId="2" xfId="0" applyNumberFormat="1" applyFont="1" applyBorder="1" applyAlignment="1">
      <alignment horizontal="center" vertical="center" wrapText="1"/>
    </xf>
    <xf fontId="1" fillId="0" borderId="8" numFmtId="0" xfId="0" applyFont="1" applyBorder="1" applyAlignment="1">
      <alignment horizontal="center" vertical="center"/>
    </xf>
    <xf fontId="11" fillId="5" borderId="8" numFmtId="0" xfId="0" applyFont="1" applyFill="1" applyBorder="1" applyAlignment="1">
      <alignment horizontal="center" vertical="center"/>
    </xf>
    <xf fontId="1" fillId="2" borderId="8" numFmtId="160" xfId="0" applyNumberFormat="1" applyFont="1" applyFill="1" applyBorder="1" applyAlignment="1">
      <alignment horizontal="center" vertical="center"/>
    </xf>
    <xf fontId="2" fillId="4" borderId="8" numFmtId="0" xfId="0" applyFont="1" applyFill="1" applyBorder="1" applyAlignment="1">
      <alignment horizontal="center" vertical="center" wrapText="1"/>
    </xf>
    <xf fontId="1" fillId="2" borderId="8" numFmtId="1" xfId="0" applyNumberFormat="1" applyFont="1" applyFill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4" borderId="8" numFmtId="0" xfId="0" applyFont="1" applyFill="1" applyBorder="1" applyAlignment="1">
      <alignment horizontal="center" vertical="center"/>
    </xf>
    <xf fontId="1" fillId="7" borderId="8" numFmtId="160" xfId="0" applyNumberFormat="1" applyFont="1" applyFill="1" applyBorder="1" applyAlignment="1">
      <alignment horizontal="center" vertical="center"/>
    </xf>
    <xf fontId="1" fillId="2" borderId="8" numFmtId="0" xfId="0" applyFont="1" applyFill="1" applyBorder="1" applyAlignment="1">
      <alignment horizontal="center" vertical="center"/>
    </xf>
    <xf fontId="1" fillId="3" borderId="8" numFmtId="160" xfId="0" applyNumberFormat="1" applyFont="1" applyFill="1" applyBorder="1" applyAlignment="1">
      <alignment horizontal="center" vertical="center"/>
    </xf>
    <xf fontId="1" fillId="0" borderId="8" numFmtId="1" xfId="0" applyNumberFormat="1" applyFont="1" applyBorder="1" applyAlignment="1">
      <alignment horizontal="center" vertical="center"/>
    </xf>
    <xf fontId="1" fillId="2" borderId="2" numFmtId="1" xfId="0" applyNumberFormat="1" applyFont="1" applyFill="1" applyBorder="1" applyAlignment="1">
      <alignment horizontal="center" vertical="center"/>
    </xf>
    <xf fontId="1" fillId="0" borderId="2" numFmtId="160" xfId="0" applyNumberFormat="1" applyFont="1" applyBorder="1" applyAlignment="1">
      <alignment horizontal="center" vertical="center"/>
    </xf>
    <xf fontId="0" fillId="0" borderId="9" numFmtId="0" xfId="0" applyBorder="1"/>
    <xf fontId="2" fillId="6" borderId="8" numFmtId="2" xfId="0" applyNumberFormat="1" applyFont="1" applyFill="1" applyBorder="1" applyAlignment="1">
      <alignment horizontal="center" vertical="center" wrapText="1"/>
    </xf>
    <xf fontId="2" fillId="6" borderId="8" numFmtId="0" xfId="0" applyFont="1" applyFill="1" applyBorder="1" applyAlignment="1">
      <alignment horizontal="center" vertical="center" wrapText="1"/>
    </xf>
    <xf fontId="1" fillId="6" borderId="8" numFmtId="1" xfId="0" applyNumberFormat="1" applyFont="1" applyFill="1" applyBorder="1" applyAlignment="1">
      <alignment horizontal="center" vertical="center"/>
    </xf>
    <xf fontId="2" fillId="6" borderId="8" numFmtId="0" xfId="0" applyFont="1" applyFill="1" applyBorder="1" applyAlignment="1">
      <alignment horizontal="center" vertical="center"/>
    </xf>
    <xf fontId="1" fillId="6" borderId="9" numFmtId="0" xfId="0" applyFont="1" applyFill="1" applyBorder="1" applyAlignment="1">
      <alignment horizontal="center" vertical="center"/>
    </xf>
    <xf fontId="1" fillId="6" borderId="11" numFmtId="0" xfId="0" applyFont="1" applyFill="1" applyBorder="1" applyAlignment="1">
      <alignment horizontal="center" vertical="center"/>
    </xf>
    <xf fontId="1" fillId="0" borderId="10" numFmtId="160" xfId="0" applyNumberFormat="1" applyFont="1" applyBorder="1" applyAlignment="1">
      <alignment horizontal="center" vertical="center"/>
    </xf>
    <xf fontId="2" fillId="2" borderId="8" numFmtId="0" xfId="0" applyFont="1" applyFill="1" applyBorder="1" applyAlignment="1">
      <alignment horizontal="center" vertical="center"/>
    </xf>
    <xf fontId="1" fillId="2" borderId="10" numFmtId="1" xfId="0" applyNumberFormat="1" applyFont="1" applyFill="1" applyBorder="1" applyAlignment="1">
      <alignment horizontal="center" vertical="center"/>
    </xf>
    <xf fontId="11" fillId="5" borderId="8" numFmtId="0" xfId="0" applyFont="1" applyFill="1" applyBorder="1" applyAlignment="1">
      <alignment horizontal="center" vertical="center" wrapText="1"/>
    </xf>
    <xf fontId="10" fillId="2" borderId="8" numFmtId="49" xfId="0" applyNumberFormat="1" applyFont="1" applyFill="1" applyBorder="1" applyAlignment="1">
      <alignment horizontal="center" vertical="center"/>
    </xf>
    <xf fontId="11" fillId="6" borderId="8" numFmtId="0" xfId="0" applyFont="1" applyFill="1" applyBorder="1" applyAlignment="1">
      <alignment horizontal="center" vertical="center" wrapText="1"/>
    </xf>
    <xf fontId="12" fillId="6" borderId="8" numFmtId="0" xfId="0" applyFont="1" applyFill="1" applyBorder="1" applyAlignment="1">
      <alignment horizontal="center" vertical="center" wrapText="1"/>
    </xf>
    <xf fontId="1" fillId="6" borderId="8" numFmtId="160" xfId="0" applyNumberFormat="1" applyFont="1" applyFill="1" applyBorder="1" applyAlignment="1">
      <alignment horizontal="center" vertical="center"/>
    </xf>
    <xf fontId="1" fillId="6" borderId="10" numFmtId="0" xfId="0" applyFont="1" applyFill="1" applyBorder="1" applyAlignment="1">
      <alignment horizontal="center" vertical="center"/>
    </xf>
    <xf fontId="1" fillId="0" borderId="9" numFmtId="0" xfId="0" applyFont="1" applyBorder="1"/>
    <xf fontId="11" fillId="8" borderId="8" numFmtId="0" xfId="0" applyFont="1" applyFill="1" applyBorder="1" applyAlignment="1">
      <alignment horizontal="center" vertical="center" wrapText="1"/>
    </xf>
    <xf fontId="12" fillId="8" borderId="8" numFmtId="0" xfId="0" applyFont="1" applyFill="1" applyBorder="1" applyAlignment="1">
      <alignment horizontal="center" vertical="center" wrapText="1"/>
    </xf>
    <xf fontId="2" fillId="2" borderId="5" numFmtId="49" xfId="0" applyNumberFormat="1" applyFont="1" applyFill="1" applyBorder="1" applyAlignment="1">
      <alignment horizontal="center" vertical="center"/>
    </xf>
    <xf fontId="2" fillId="5" borderId="8" numFmtId="2" xfId="0" applyNumberFormat="1" applyFont="1" applyFill="1" applyBorder="1" applyAlignment="1">
      <alignment horizontal="center" vertical="center" wrapText="1"/>
    </xf>
    <xf fontId="1" fillId="9" borderId="8" numFmtId="0" xfId="0" applyFont="1" applyFill="1" applyBorder="1" applyAlignment="1">
      <alignment horizontal="center" vertical="center"/>
    </xf>
    <xf fontId="2" fillId="2" borderId="8" numFmtId="2" xfId="0" applyNumberFormat="1" applyFont="1" applyFill="1" applyBorder="1" applyAlignment="1">
      <alignment horizontal="center" vertical="center" wrapText="1"/>
    </xf>
    <xf fontId="1" fillId="2" borderId="8" numFmtId="0" xfId="0" applyFont="1" applyFill="1" applyBorder="1" applyAlignment="1">
      <alignment horizontal="center" vertical="center" wrapText="1"/>
    </xf>
    <xf fontId="1" fillId="6" borderId="8" numFmtId="0" xfId="0" applyFont="1" applyFill="1" applyBorder="1" applyAlignment="1">
      <alignment horizontal="center" vertical="center" wrapText="1"/>
    </xf>
    <xf fontId="2" fillId="0" borderId="8" numFmtId="1" xfId="0" applyNumberFormat="1" applyFont="1" applyBorder="1" applyAlignment="1">
      <alignment horizontal="center" vertical="center"/>
    </xf>
    <xf fontId="1" fillId="6" borderId="8" numFmtId="1" xfId="0" applyNumberFormat="1" applyFont="1" applyFill="1" applyBorder="1" applyAlignment="1">
      <alignment horizontal="center" vertical="center" wrapText="1"/>
    </xf>
    <xf fontId="11" fillId="0" borderId="8" numFmtId="0" xfId="0" applyFont="1" applyBorder="1" applyAlignment="1">
      <alignment horizontal="center" vertical="center"/>
    </xf>
    <xf fontId="2" fillId="0" borderId="8" numFmtId="161" xfId="0" applyNumberFormat="1" applyFont="1" applyBorder="1" applyAlignment="1">
      <alignment horizontal="center" vertical="center" wrapText="1"/>
    </xf>
    <xf fontId="2" fillId="5" borderId="8" numFmtId="0" xfId="0" applyFont="1" applyFill="1" applyBorder="1" applyAlignment="1">
      <alignment horizontal="center" vertical="center"/>
    </xf>
    <xf fontId="11" fillId="0" borderId="8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vertical="center"/>
    </xf>
    <xf fontId="1" fillId="0" borderId="8" numFmtId="0" xfId="0" applyFont="1" applyBorder="1" applyAlignment="1">
      <alignment vertical="center"/>
    </xf>
    <xf fontId="11" fillId="9" borderId="8" numFmtId="0" xfId="0" applyFont="1" applyFill="1" applyBorder="1" applyAlignment="1">
      <alignment horizontal="center" vertical="center"/>
    </xf>
    <xf fontId="11" fillId="9" borderId="8" numFmtId="0" xfId="0" applyFont="1" applyFill="1" applyBorder="1" applyAlignment="1">
      <alignment horizontal="center" vertical="center" wrapText="1"/>
    </xf>
    <xf fontId="13" fillId="4" borderId="8" numFmtId="0" xfId="0" applyFont="1" applyFill="1" applyBorder="1" applyAlignment="1">
      <alignment horizontal="center" vertical="center"/>
    </xf>
    <xf fontId="14" fillId="9" borderId="8" numFmtId="0" xfId="0" applyFont="1" applyFill="1" applyBorder="1" applyAlignment="1">
      <alignment horizontal="center" vertical="center"/>
    </xf>
    <xf fontId="2" fillId="6" borderId="8" numFmtId="0" xfId="0" applyFont="1" applyFill="1" applyBorder="1" applyAlignment="1">
      <alignment horizontal="left" wrapText="1"/>
    </xf>
    <xf fontId="1" fillId="6" borderId="8" numFmtId="1" xfId="0" applyNumberFormat="1" applyFont="1" applyFill="1" applyBorder="1"/>
    <xf fontId="2" fillId="6" borderId="8" numFmtId="0" xfId="0" applyFont="1" applyFill="1" applyBorder="1" applyAlignment="1">
      <alignment vertical="center" wrapText="1"/>
    </xf>
    <xf fontId="1" fillId="6" borderId="8" numFmtId="0" xfId="0" applyFont="1" applyFill="1" applyBorder="1" applyAlignment="1">
      <alignment horizontal="center"/>
    </xf>
    <xf fontId="15" fillId="0" borderId="8" numFmtId="162" xfId="0" applyNumberFormat="1" applyFont="1" applyBorder="1" applyAlignment="1">
      <alignment horizontal="center" vertical="center" wrapText="1"/>
    </xf>
    <xf fontId="2" fillId="5" borderId="8" numFmtId="0" xfId="0" applyFont="1" applyFill="1" applyBorder="1" applyAlignment="1">
      <alignment horizontal="left" vertical="center" wrapText="1"/>
    </xf>
    <xf fontId="2" fillId="5" borderId="8" numFmtId="49" xfId="0" applyNumberFormat="1" applyFont="1" applyFill="1" applyBorder="1" applyAlignment="1">
      <alignment horizontal="center" vertical="center"/>
    </xf>
    <xf fontId="11" fillId="0" borderId="8" numFmtId="49" xfId="0" applyNumberFormat="1" applyFont="1" applyBorder="1" applyAlignment="1">
      <alignment horizontal="center" vertical="center"/>
    </xf>
    <xf fontId="16" fillId="0" borderId="8" numFmtId="0" xfId="0" applyFont="1" applyBorder="1" applyAlignment="1">
      <alignment horizontal="center" vertical="center"/>
    </xf>
    <xf fontId="1" fillId="2" borderId="8" numFmtId="0" xfId="0" applyFont="1" applyFill="1" applyBorder="1" applyAlignment="1">
      <alignment horizontal="left" vertical="center" wrapText="1"/>
    </xf>
    <xf fontId="17" fillId="0" borderId="8" numFmtId="0" xfId="0" applyFont="1" applyBorder="1" applyAlignment="1">
      <alignment horizontal="center" vertical="center"/>
    </xf>
    <xf fontId="10" fillId="6" borderId="8" numFmtId="0" xfId="0" applyFont="1" applyFill="1" applyBorder="1" applyAlignment="1">
      <alignment horizontal="center" vertical="center" wrapText="1"/>
    </xf>
    <xf fontId="17" fillId="6" borderId="8" numFmtId="2" xfId="0" applyNumberFormat="1" applyFont="1" applyFill="1" applyBorder="1" applyAlignment="1">
      <alignment horizontal="center" vertical="center" wrapText="1"/>
    </xf>
    <xf fontId="17" fillId="6" borderId="8" numFmtId="1" xfId="0" applyNumberFormat="1" applyFont="1" applyFill="1" applyBorder="1" applyAlignment="1">
      <alignment horizontal="center" vertical="center"/>
    </xf>
    <xf fontId="17" fillId="6" borderId="8" numFmtId="160" xfId="0" applyNumberFormat="1" applyFont="1" applyFill="1" applyBorder="1" applyAlignment="1">
      <alignment horizontal="center" vertical="center"/>
    </xf>
    <xf fontId="17" fillId="6" borderId="8" numFmtId="160" xfId="0" applyNumberFormat="1" applyFont="1" applyFill="1" applyBorder="1" applyAlignment="1">
      <alignment horizontal="center" vertical="center" wrapText="1"/>
    </xf>
    <xf fontId="17" fillId="6" borderId="10" numFmtId="1" xfId="0" applyNumberFormat="1" applyFont="1" applyFill="1" applyBorder="1" applyAlignment="1">
      <alignment horizontal="center" vertical="center"/>
    </xf>
    <xf fontId="17" fillId="3" borderId="10" numFmtId="1" xfId="0" applyNumberFormat="1" applyFont="1" applyFill="1" applyBorder="1" applyAlignment="1">
      <alignment horizontal="center" vertical="center"/>
    </xf>
    <xf fontId="17" fillId="0" borderId="9" numFmtId="0" xfId="0" applyFont="1" applyBorder="1" applyAlignment="1">
      <alignment horizontal="center" vertical="center"/>
    </xf>
    <xf fontId="0" fillId="0" borderId="15" numFmtId="0" xfId="0" applyBorder="1" applyAlignment="1">
      <alignment horizontal="center" vertical="center"/>
    </xf>
    <xf fontId="17" fillId="0" borderId="0" numFmtId="0" xfId="0" applyFont="1" applyAlignment="1">
      <alignment horizontal="center" vertical="center"/>
    </xf>
    <xf fontId="1" fillId="0" borderId="15" numFmtId="0" xfId="0" applyFont="1" applyBorder="1"/>
    <xf fontId="1" fillId="0" borderId="15" numFmtId="0" xfId="0" applyFont="1" applyBorder="1" applyAlignment="1">
      <alignment wrapText="1"/>
    </xf>
    <xf fontId="1" fillId="0" borderId="15" numFmtId="0" xfId="0" applyFont="1" applyBorder="1" applyAlignment="1">
      <alignment horizontal="center" vertical="center"/>
    </xf>
    <xf fontId="1" fillId="2" borderId="15" numFmtId="0" xfId="0" applyFont="1" applyFill="1" applyBorder="1"/>
    <xf fontId="1" fillId="3" borderId="15" numFmtId="0" xfId="0" applyFont="1" applyFill="1" applyBorder="1"/>
    <xf fontId="1" fillId="0" borderId="0" numFmtId="0" xfId="0" applyFont="1" applyAlignment="1">
      <alignment horizontal="left" vertical="center" wrapText="1"/>
    </xf>
    <xf fontId="18" fillId="0" borderId="0" numFmtId="0" xfId="0" applyFont="1" applyAlignment="1">
      <alignment horizontal="center" wrapText="1"/>
    </xf>
    <xf fontId="14" fillId="0" borderId="0" numFmtId="0" xfId="0" applyFont="1" applyAlignment="1">
      <alignment horizontal="right" wrapText="1"/>
    </xf>
    <xf fontId="14" fillId="2" borderId="0" numFmtId="0" xfId="0" applyFont="1" applyFill="1" applyAlignment="1">
      <alignment horizontal="right" wrapText="1"/>
    </xf>
    <xf fontId="1" fillId="0" borderId="0" numFmtId="0" xfId="0" applyFont="1" applyAlignment="1">
      <alignment horizontal="center"/>
    </xf>
    <xf fontId="19" fillId="0" borderId="0" numFmtId="1" xfId="0" applyNumberFormat="1" applyFont="1" applyAlignment="1">
      <alignment horizontal="center" vertical="center"/>
    </xf>
    <xf fontId="1" fillId="2" borderId="0" numFmtId="0" xfId="0" applyFont="1" applyFill="1" applyAlignment="1">
      <alignment horizontal="center" vertical="center"/>
    </xf>
    <xf fontId="2" fillId="2" borderId="0" numFmtId="0" xfId="0" applyFont="1" applyFill="1" applyAlignment="1">
      <alignment horizontal="center" vertical="center"/>
    </xf>
    <xf fontId="2" fillId="2" borderId="0" numFmtId="0" xfId="0" applyFont="1" applyFill="1" applyAlignment="1">
      <alignment horizontal="center"/>
    </xf>
    <xf fontId="2" fillId="2" borderId="1" numFmtId="0" xfId="0" applyFont="1" applyFill="1" applyBorder="1" applyAlignment="1">
      <alignment horizontal="center" vertical="center"/>
    </xf>
    <xf fontId="2" fillId="5" borderId="2" numFmtId="0" xfId="0" applyFont="1" applyFill="1" applyBorder="1" applyAlignment="1">
      <alignment textRotation="90" vertical="center" wrapText="1"/>
    </xf>
    <xf fontId="2" fillId="5" borderId="10" numFmtId="0" xfId="0" applyFont="1" applyFill="1" applyBorder="1" applyAlignment="1">
      <alignment textRotation="90" vertical="center" wrapText="1"/>
    </xf>
    <xf fontId="20" fillId="2" borderId="2" numFmtId="0" xfId="0" applyFont="1" applyFill="1" applyBorder="1" applyAlignment="1">
      <alignment horizontal="center" wrapText="1"/>
    </xf>
    <xf fontId="2" fillId="0" borderId="10" numFmtId="0" xfId="0" applyFont="1" applyBorder="1" applyAlignment="1">
      <alignment horizontal="center" vertical="center" wrapText="1"/>
    </xf>
    <xf fontId="20" fillId="2" borderId="10" numFmtId="0" xfId="0" applyFont="1" applyFill="1" applyBorder="1" applyAlignment="1">
      <alignment horizontal="center" wrapText="1"/>
    </xf>
    <xf fontId="2" fillId="5" borderId="14" numFmtId="0" xfId="0" applyFont="1" applyFill="1" applyBorder="1" applyAlignment="1">
      <alignment textRotation="90" vertical="center" wrapText="1"/>
    </xf>
    <xf fontId="2" fillId="0" borderId="14" numFmtId="0" xfId="0" applyFont="1" applyBorder="1" applyAlignment="1">
      <alignment horizontal="center" vertical="center" wrapText="1"/>
    </xf>
    <xf fontId="2" fillId="0" borderId="14" numFmtId="0" xfId="0" applyFont="1" applyBorder="1" applyAlignment="1">
      <alignment horizontal="center" vertical="top" wrapText="1"/>
    </xf>
    <xf fontId="20" fillId="2" borderId="14" numFmtId="0" xfId="0" applyFont="1" applyFill="1" applyBorder="1" applyAlignment="1">
      <alignment horizontal="center" wrapText="1"/>
    </xf>
    <xf fontId="8" fillId="0" borderId="9" numFmtId="0" xfId="0" applyFont="1" applyBorder="1"/>
    <xf fontId="1" fillId="6" borderId="2" numFmtId="0" xfId="0" applyFont="1" applyFill="1" applyBorder="1"/>
    <xf fontId="1" fillId="6" borderId="4" numFmtId="0" xfId="0" applyFont="1" applyFill="1" applyBorder="1"/>
    <xf fontId="1" fillId="0" borderId="2" numFmtId="160" xfId="0" applyNumberFormat="1" applyFont="1" applyBorder="1" applyAlignment="1">
      <alignment horizontal="center" vertical="center" wrapText="1"/>
    </xf>
    <xf fontId="2" fillId="0" borderId="1" numFmtId="2" xfId="0" applyNumberFormat="1" applyFont="1" applyBorder="1" applyAlignment="1">
      <alignment horizontal="center" vertical="center" wrapText="1"/>
    </xf>
    <xf fontId="11" fillId="5" borderId="1" numFmtId="0" xfId="0" applyFont="1" applyFill="1" applyBorder="1" applyAlignment="1">
      <alignment horizontal="center" vertical="center"/>
    </xf>
    <xf fontId="1" fillId="2" borderId="5" numFmtId="160" xfId="0" applyNumberFormat="1" applyFont="1" applyFill="1" applyBorder="1" applyAlignment="1">
      <alignment horizontal="center" vertical="center"/>
    </xf>
    <xf fontId="2" fillId="4" borderId="5" numFmtId="0" xfId="0" applyFont="1" applyFill="1" applyBorder="1" applyAlignment="1">
      <alignment horizontal="center" vertical="center"/>
    </xf>
    <xf fontId="2" fillId="2" borderId="16" numFmtId="0" xfId="0" applyFont="1" applyFill="1" applyBorder="1" applyAlignment="1">
      <alignment horizontal="center" vertical="center" wrapText="1"/>
    </xf>
    <xf fontId="1" fillId="2" borderId="7" numFmtId="0" xfId="0" applyFont="1" applyFill="1" applyBorder="1" applyAlignment="1">
      <alignment horizontal="center" vertical="center"/>
    </xf>
    <xf fontId="1" fillId="2" borderId="5" numFmtId="0" xfId="0" applyFont="1" applyFill="1" applyBorder="1" applyAlignment="1">
      <alignment horizontal="center" vertical="center"/>
    </xf>
    <xf fontId="1" fillId="2" borderId="7" numFmtId="160" xfId="0" applyNumberFormat="1" applyFont="1" applyFill="1" applyBorder="1" applyAlignment="1">
      <alignment horizontal="center" vertical="center"/>
    </xf>
    <xf fontId="2" fillId="6" borderId="0" numFmtId="2" xfId="0" applyNumberFormat="1" applyFont="1" applyFill="1" applyAlignment="1">
      <alignment horizontal="center" vertical="center" wrapText="1"/>
    </xf>
    <xf fontId="11" fillId="6" borderId="0" numFmtId="0" xfId="0" applyFont="1" applyFill="1" applyAlignment="1">
      <alignment horizontal="center" vertical="center"/>
    </xf>
    <xf fontId="1" fillId="6" borderId="5" numFmtId="0" xfId="0" applyFont="1" applyFill="1" applyBorder="1" applyAlignment="1">
      <alignment horizontal="center" vertical="center"/>
    </xf>
    <xf fontId="11" fillId="6" borderId="17" numFmtId="0" xfId="0" applyFont="1" applyFill="1" applyBorder="1" applyAlignment="1">
      <alignment horizontal="center" vertical="center"/>
    </xf>
    <xf fontId="11" fillId="6" borderId="18" numFmtId="0" xfId="0" applyFont="1" applyFill="1" applyBorder="1" applyAlignment="1">
      <alignment horizontal="center" vertical="center"/>
    </xf>
    <xf fontId="2" fillId="0" borderId="6" numFmtId="2" xfId="0" applyNumberFormat="1" applyFont="1" applyBorder="1" applyAlignment="1">
      <alignment horizontal="center" vertical="center" wrapText="1"/>
    </xf>
    <xf fontId="11" fillId="5" borderId="19" numFmtId="0" xfId="0" applyFont="1" applyFill="1" applyBorder="1" applyAlignment="1">
      <alignment horizontal="center" vertical="center"/>
    </xf>
    <xf fontId="2" fillId="2" borderId="16" numFmtId="0" xfId="0" applyFont="1" applyFill="1" applyBorder="1" applyAlignment="1">
      <alignment horizontal="center" vertical="center"/>
    </xf>
    <xf fontId="2" fillId="0" borderId="0" numFmtId="2" xfId="0" applyNumberFormat="1" applyFont="1" applyAlignment="1">
      <alignment horizontal="center" vertical="center" wrapText="1"/>
    </xf>
    <xf fontId="2" fillId="2" borderId="5" numFmtId="0" xfId="0" applyFont="1" applyFill="1" applyBorder="1" applyAlignment="1">
      <alignment horizontal="center" vertical="center"/>
    </xf>
    <xf fontId="11" fillId="5" borderId="16" numFmtId="0" xfId="0" applyFont="1" applyFill="1" applyBorder="1" applyAlignment="1">
      <alignment horizontal="center" vertical="center" wrapText="1"/>
    </xf>
    <xf fontId="1" fillId="2" borderId="6" numFmtId="160" xfId="0" applyNumberFormat="1" applyFont="1" applyFill="1" applyBorder="1" applyAlignment="1">
      <alignment horizontal="center" vertical="center"/>
    </xf>
    <xf fontId="2" fillId="6" borderId="6" numFmtId="2" xfId="0" applyNumberFormat="1" applyFont="1" applyFill="1" applyBorder="1" applyAlignment="1">
      <alignment horizontal="center" vertical="center" wrapText="1"/>
    </xf>
    <xf fontId="11" fillId="6" borderId="16" numFmtId="0" xfId="0" applyFont="1" applyFill="1" applyBorder="1" applyAlignment="1">
      <alignment horizontal="center" vertical="center" wrapText="1"/>
    </xf>
    <xf fontId="1" fillId="6" borderId="6" numFmtId="0" xfId="0" applyFont="1" applyFill="1" applyBorder="1" applyAlignment="1">
      <alignment horizontal="center" vertical="center"/>
    </xf>
    <xf fontId="11" fillId="6" borderId="17" numFmtId="0" xfId="0" applyFont="1" applyFill="1" applyBorder="1" applyAlignment="1">
      <alignment horizontal="center" vertical="center" wrapText="1"/>
    </xf>
    <xf fontId="11" fillId="6" borderId="18" numFmtId="0" xfId="0" applyFont="1" applyFill="1" applyBorder="1" applyAlignment="1">
      <alignment horizontal="center" vertical="center" wrapText="1"/>
    </xf>
    <xf fontId="11" fillId="5" borderId="20" numFmtId="0" xfId="0" applyFont="1" applyFill="1" applyBorder="1" applyAlignment="1">
      <alignment horizontal="center" vertical="center" wrapText="1"/>
    </xf>
    <xf fontId="11" fillId="8" borderId="0" numFmtId="0" xfId="0" applyFont="1" applyFill="1" applyAlignment="1">
      <alignment horizontal="center" vertical="center" wrapText="1"/>
    </xf>
    <xf fontId="11" fillId="8" borderId="21" numFmtId="0" xfId="0" applyFont="1" applyFill="1" applyBorder="1" applyAlignment="1">
      <alignment horizontal="center" vertical="center" wrapText="1"/>
    </xf>
    <xf fontId="11" fillId="6" borderId="0" numFmtId="0" xfId="0" applyFont="1" applyFill="1" applyAlignment="1">
      <alignment horizontal="center" vertical="center" wrapText="1"/>
    </xf>
    <xf fontId="11" fillId="6" borderId="19" numFmtId="0" xfId="0" applyFont="1" applyFill="1" applyBorder="1" applyAlignment="1">
      <alignment horizontal="center" vertical="center" wrapText="1"/>
    </xf>
    <xf fontId="11" fillId="6" borderId="22" numFmtId="0" xfId="0" applyFont="1" applyFill="1" applyBorder="1" applyAlignment="1">
      <alignment horizontal="center" vertical="center" wrapText="1"/>
    </xf>
    <xf fontId="11" fillId="5" borderId="6" numFmtId="0" xfId="0" applyFont="1" applyFill="1" applyBorder="1" applyAlignment="1">
      <alignment horizontal="center" vertical="center"/>
    </xf>
    <xf fontId="11" fillId="5" borderId="0" numFmtId="0" xfId="0" applyFont="1" applyFill="1" applyAlignment="1">
      <alignment horizontal="center" vertical="center"/>
    </xf>
    <xf fontId="11" fillId="5" borderId="20" numFmtId="0" xfId="0" applyFont="1" applyFill="1" applyBorder="1" applyAlignment="1">
      <alignment horizontal="center" vertical="center"/>
    </xf>
    <xf fontId="2" fillId="5" borderId="6" numFmtId="2" xfId="0" applyNumberFormat="1" applyFont="1" applyFill="1" applyBorder="1" applyAlignment="1">
      <alignment horizontal="center" vertical="center" wrapText="1"/>
    </xf>
    <xf fontId="11" fillId="0" borderId="0" numFmtId="0" xfId="0" applyFont="1" applyAlignment="1">
      <alignment horizontal="center" vertical="center" wrapText="1"/>
    </xf>
    <xf fontId="11" fillId="0" borderId="6" numFmtId="0" xfId="0" applyFont="1" applyBorder="1" applyAlignment="1">
      <alignment horizontal="center" vertical="center" wrapText="1"/>
    </xf>
    <xf fontId="1" fillId="6" borderId="5" numFmtId="0" xfId="0" applyFont="1" applyFill="1" applyBorder="1"/>
    <xf fontId="11" fillId="6" borderId="19" numFmtId="0" xfId="0" applyFont="1" applyFill="1" applyBorder="1" applyAlignment="1">
      <alignment horizontal="center" vertical="center"/>
    </xf>
    <xf fontId="11" fillId="6" borderId="22" numFmtId="0" xfId="0" applyFont="1" applyFill="1" applyBorder="1" applyAlignment="1">
      <alignment horizontal="center" vertical="center"/>
    </xf>
    <xf fontId="2" fillId="2" borderId="6" numFmtId="2" xfId="0" applyNumberFormat="1" applyFont="1" applyFill="1" applyBorder="1" applyAlignment="1">
      <alignment horizontal="center" vertical="center" wrapText="1"/>
    </xf>
    <xf fontId="2" fillId="5" borderId="0" numFmtId="2" xfId="0" applyNumberFormat="1" applyFont="1" applyFill="1" applyAlignment="1">
      <alignment horizontal="center" vertical="center" wrapText="1"/>
    </xf>
    <xf fontId="2" fillId="2" borderId="0" numFmtId="0" xfId="0" applyFont="1" applyFill="1" applyAlignment="1">
      <alignment horizontal="center" vertical="center" wrapText="1"/>
    </xf>
    <xf fontId="2" fillId="0" borderId="6" numFmtId="0" xfId="0" applyFont="1" applyBorder="1" applyAlignment="1">
      <alignment horizontal="center" vertical="center" wrapText="1"/>
    </xf>
    <xf fontId="11" fillId="5" borderId="0" numFmtId="0" xfId="0" applyFont="1" applyFill="1" applyAlignment="1">
      <alignment horizontal="center" vertical="center" wrapText="1"/>
    </xf>
    <xf fontId="11" fillId="5" borderId="6" numFmtId="0" xfId="0" applyFont="1" applyFill="1" applyBorder="1" applyAlignment="1">
      <alignment horizontal="center" vertical="center" wrapText="1"/>
    </xf>
    <xf fontId="2" fillId="2" borderId="21" numFmtId="0" xfId="0" applyFont="1" applyFill="1" applyBorder="1" applyAlignment="1">
      <alignment horizontal="center" vertical="center"/>
    </xf>
    <xf fontId="2" fillId="2" borderId="20" numFmtId="0" xfId="0" applyFont="1" applyFill="1" applyBorder="1" applyAlignment="1">
      <alignment horizontal="center" vertical="center"/>
    </xf>
    <xf fontId="2" fillId="2" borderId="6" numFmtId="0" xfId="0" applyFont="1" applyFill="1" applyBorder="1" applyAlignment="1">
      <alignment horizontal="center" vertical="center"/>
    </xf>
    <xf fontId="2" fillId="2" borderId="23" numFmtId="0" xfId="0" applyFont="1" applyFill="1" applyBorder="1" applyAlignment="1">
      <alignment horizontal="center" vertical="center"/>
    </xf>
    <xf fontId="11" fillId="5" borderId="21" numFmtId="0" xfId="0" applyFont="1" applyFill="1" applyBorder="1" applyAlignment="1">
      <alignment horizontal="center" vertical="center"/>
    </xf>
    <xf fontId="11" fillId="5" borderId="22" numFmtId="0" xfId="0" applyFont="1" applyFill="1" applyBorder="1" applyAlignment="1">
      <alignment horizontal="center" vertical="center"/>
    </xf>
    <xf fontId="11" fillId="6" borderId="6" numFmtId="0" xfId="0" applyFont="1" applyFill="1" applyBorder="1" applyAlignment="1">
      <alignment horizontal="center" vertical="center"/>
    </xf>
    <xf fontId="11" fillId="0" borderId="16" numFmtId="0" xfId="0" applyFont="1" applyBorder="1" applyAlignment="1">
      <alignment horizontal="center" vertical="center"/>
    </xf>
    <xf fontId="11" fillId="5" borderId="22" numFmtId="0" xfId="0" applyFont="1" applyFill="1" applyBorder="1" applyAlignment="1">
      <alignment horizontal="center" vertical="center" wrapText="1"/>
    </xf>
    <xf fontId="2" fillId="0" borderId="0" numFmtId="161" xfId="0" applyNumberFormat="1" applyFont="1" applyAlignment="1">
      <alignment horizontal="center" vertical="center" wrapText="1"/>
    </xf>
    <xf fontId="2" fillId="5" borderId="24" numFmtId="0" xfId="0" applyFont="1" applyFill="1" applyBorder="1" applyAlignment="1">
      <alignment horizontal="center" vertical="center"/>
    </xf>
    <xf fontId="11" fillId="6" borderId="25" numFmtId="0" xfId="0" applyFont="1" applyFill="1" applyBorder="1" applyAlignment="1">
      <alignment horizontal="center" vertical="center"/>
    </xf>
    <xf fontId="1" fillId="6" borderId="6" numFmtId="0" xfId="0" applyFont="1" applyFill="1" applyBorder="1"/>
    <xf fontId="11" fillId="6" borderId="26" numFmtId="0" xfId="0" applyFont="1" applyFill="1" applyBorder="1" applyAlignment="1">
      <alignment horizontal="center" vertical="center"/>
    </xf>
    <xf fontId="11" fillId="6" borderId="27" numFmtId="0" xfId="0" applyFont="1" applyFill="1" applyBorder="1" applyAlignment="1">
      <alignment horizontal="center" vertical="center"/>
    </xf>
    <xf fontId="11" fillId="5" borderId="28" numFmtId="0" xfId="0" applyFont="1" applyFill="1" applyBorder="1" applyAlignment="1">
      <alignment horizontal="center" vertical="center"/>
    </xf>
    <xf fontId="11" fillId="0" borderId="22" numFmtId="0" xfId="0" applyFont="1" applyBorder="1" applyAlignment="1">
      <alignment horizontal="center" vertical="center" wrapText="1"/>
    </xf>
    <xf fontId="2" fillId="0" borderId="16" numFmtId="0" xfId="0" applyFont="1" applyBorder="1" applyAlignment="1">
      <alignment horizontal="center" vertical="center"/>
    </xf>
    <xf fontId="11" fillId="0" borderId="20" numFmtId="0" xfId="0" applyFont="1" applyBorder="1" applyAlignment="1">
      <alignment horizontal="center" vertical="center"/>
    </xf>
    <xf fontId="11" fillId="6" borderId="21" numFmtId="0" xfId="0" applyFont="1" applyFill="1" applyBorder="1" applyAlignment="1">
      <alignment horizontal="center" vertical="center"/>
    </xf>
    <xf fontId="11" fillId="6" borderId="20" numFmtId="0" xfId="0" applyFont="1" applyFill="1" applyBorder="1" applyAlignment="1">
      <alignment horizontal="center" vertical="center"/>
    </xf>
    <xf fontId="2" fillId="2" borderId="0" numFmtId="2" xfId="0" applyNumberFormat="1" applyFont="1" applyFill="1" applyAlignment="1">
      <alignment horizontal="center" vertical="center" wrapText="1"/>
    </xf>
    <xf fontId="10" fillId="2" borderId="16" numFmtId="0" xfId="0" applyFont="1" applyFill="1" applyBorder="1" applyAlignment="1">
      <alignment horizontal="center" vertical="center"/>
    </xf>
    <xf fontId="11" fillId="5" borderId="18" numFmtId="0" xfId="0" applyFont="1" applyFill="1" applyBorder="1" applyAlignment="1">
      <alignment horizontal="center" vertical="center"/>
    </xf>
    <xf fontId="11" fillId="5" borderId="17" numFmtId="0" xfId="0" applyFont="1" applyFill="1" applyBorder="1" applyAlignment="1">
      <alignment horizontal="center" vertical="center"/>
    </xf>
    <xf fontId="11" fillId="0" borderId="0" numFmtId="0" xfId="0" applyFont="1" applyAlignment="1">
      <alignment horizontal="center" vertical="center"/>
    </xf>
    <xf fontId="11" fillId="5" borderId="16" numFmtId="0" xfId="0" applyFont="1" applyFill="1" applyBorder="1" applyAlignment="1">
      <alignment horizontal="center" vertical="center"/>
    </xf>
    <xf fontId="11" fillId="0" borderId="19" numFmtId="0" xfId="0" applyFont="1" applyBorder="1" applyAlignment="1">
      <alignment horizontal="center" vertical="center"/>
    </xf>
    <xf fontId="11" fillId="6" borderId="28" numFmtId="0" xfId="0" applyFont="1" applyFill="1" applyBorder="1" applyAlignment="1">
      <alignment horizontal="center" vertical="center"/>
    </xf>
    <xf fontId="11" fillId="9" borderId="29" numFmtId="0" xfId="0" applyFont="1" applyFill="1" applyBorder="1" applyAlignment="1">
      <alignment horizontal="center" vertical="center"/>
    </xf>
    <xf fontId="11" fillId="9" borderId="0" numFmtId="0" xfId="0" applyFont="1" applyFill="1" applyAlignment="1">
      <alignment horizontal="center" vertical="center"/>
    </xf>
    <xf fontId="11" fillId="9" borderId="30" numFmtId="0" xfId="0" applyFont="1" applyFill="1" applyBorder="1" applyAlignment="1">
      <alignment horizontal="center" vertical="center" wrapText="1"/>
    </xf>
    <xf fontId="11" fillId="9" borderId="22" numFmtId="0" xfId="0" applyFont="1" applyFill="1" applyBorder="1" applyAlignment="1">
      <alignment horizontal="center" vertical="center" wrapText="1"/>
    </xf>
    <xf fontId="11" fillId="0" borderId="6" numFmtId="0" xfId="0" applyFont="1" applyBorder="1" applyAlignment="1">
      <alignment horizontal="center" vertical="center"/>
    </xf>
    <xf fontId="2" fillId="4" borderId="8" numFmtId="0" xfId="0" applyFont="1" applyFill="1" applyBorder="1" applyAlignment="1">
      <alignment vertical="center"/>
    </xf>
    <xf fontId="1" fillId="2" borderId="8" numFmtId="0" xfId="0" applyFont="1" applyFill="1" applyBorder="1" applyAlignment="1">
      <alignment vertical="center"/>
    </xf>
    <xf fontId="2" fillId="0" borderId="6" numFmtId="0" xfId="0" applyFont="1" applyBorder="1" applyAlignment="1">
      <alignment horizontal="center" vertical="center"/>
    </xf>
    <xf fontId="2" fillId="2" borderId="17" numFmtId="0" xfId="0" applyFont="1" applyFill="1" applyBorder="1" applyAlignment="1">
      <alignment horizontal="center" vertical="center"/>
    </xf>
    <xf fontId="21" fillId="5" borderId="2" numFmtId="0" xfId="0" applyFont="1" applyFill="1" applyBorder="1" applyAlignment="1">
      <alignment horizontal="center" vertical="center"/>
    </xf>
    <xf fontId="11" fillId="9" borderId="20" numFmtId="0" xfId="0" applyFont="1" applyFill="1" applyBorder="1" applyAlignment="1">
      <alignment horizontal="center" vertical="center"/>
    </xf>
    <xf fontId="11" fillId="6" borderId="31" numFmtId="0" xfId="0" applyFont="1" applyFill="1" applyBorder="1" applyAlignment="1">
      <alignment horizontal="center" vertical="center"/>
    </xf>
    <xf fontId="11" fillId="9" borderId="21" numFmtId="0" xfId="0" applyFont="1" applyFill="1" applyBorder="1" applyAlignment="1">
      <alignment horizontal="center" vertical="center"/>
    </xf>
    <xf fontId="2" fillId="4" borderId="6" numFmtId="0" xfId="0" applyFont="1" applyFill="1" applyBorder="1" applyAlignment="1">
      <alignment horizontal="center" vertical="center"/>
    </xf>
    <xf fontId="11" fillId="9" borderId="6" numFmtId="0" xfId="0" applyFont="1" applyFill="1" applyBorder="1" applyAlignment="1">
      <alignment horizontal="center" vertical="center"/>
    </xf>
    <xf fontId="2" fillId="4" borderId="19" numFmtId="0" xfId="0" applyFont="1" applyFill="1" applyBorder="1" applyAlignment="1">
      <alignment horizontal="center" vertical="center"/>
    </xf>
    <xf fontId="2" fillId="4" borderId="0" numFmtId="0" xfId="0" applyFont="1" applyFill="1" applyAlignment="1">
      <alignment horizontal="center" vertical="center"/>
    </xf>
    <xf fontId="2" fillId="4" borderId="32" numFmtId="0" xfId="0" applyFont="1" applyFill="1" applyBorder="1" applyAlignment="1">
      <alignment horizontal="center" vertical="center"/>
    </xf>
    <xf fontId="11" fillId="5" borderId="25" numFmtId="0" xfId="0" applyFont="1" applyFill="1" applyBorder="1" applyAlignment="1">
      <alignment horizontal="center" vertical="center"/>
    </xf>
    <xf fontId="11" fillId="5" borderId="18" numFmtId="0" xfId="0" applyFont="1" applyFill="1" applyBorder="1" applyAlignment="1">
      <alignment horizontal="center" vertical="center" wrapText="1"/>
    </xf>
    <xf fontId="2" fillId="2" borderId="28" numFmtId="0" xfId="0" applyFont="1" applyFill="1" applyBorder="1" applyAlignment="1">
      <alignment horizontal="center" vertical="center"/>
    </xf>
    <xf fontId="2" fillId="2" borderId="22" numFmtId="0" xfId="0" applyFont="1" applyFill="1" applyBorder="1" applyAlignment="1">
      <alignment horizontal="center" vertical="center"/>
    </xf>
    <xf fontId="11" fillId="0" borderId="28" numFmtId="0" xfId="0" applyFont="1" applyBorder="1" applyAlignment="1">
      <alignment horizontal="center" vertical="center"/>
    </xf>
    <xf fontId="11" fillId="9" borderId="22" numFmtId="0" xfId="0" applyFont="1" applyFill="1" applyBorder="1" applyAlignment="1">
      <alignment horizontal="center" vertical="center"/>
    </xf>
    <xf fontId="11" fillId="9" borderId="19" numFmtId="0" xfId="0" applyFont="1" applyFill="1" applyBorder="1" applyAlignment="1">
      <alignment horizontal="center" vertical="center"/>
    </xf>
    <xf fontId="11" fillId="9" borderId="18" numFmtId="0" xfId="0" applyFont="1" applyFill="1" applyBorder="1" applyAlignment="1">
      <alignment horizontal="center" vertical="center" wrapText="1"/>
    </xf>
    <xf fontId="2" fillId="9" borderId="16" numFmtId="0" xfId="0" applyFont="1" applyFill="1" applyBorder="1"/>
    <xf fontId="1" fillId="2" borderId="0" numFmtId="160" xfId="0" applyNumberFormat="1" applyFont="1" applyFill="1" applyAlignment="1">
      <alignment horizontal="center" vertical="center"/>
    </xf>
    <xf fontId="11" fillId="6" borderId="16" numFmtId="0" xfId="0" applyFont="1" applyFill="1" applyBorder="1" applyAlignment="1">
      <alignment horizontal="center" vertical="center"/>
    </xf>
    <xf fontId="11" fillId="5" borderId="21" numFmtId="0" xfId="0" applyFont="1" applyFill="1" applyBorder="1" applyAlignment="1">
      <alignment horizontal="center" vertical="center" wrapText="1"/>
    </xf>
    <xf fontId="16" fillId="0" borderId="6" numFmtId="0" xfId="0" applyFont="1" applyBorder="1" applyAlignment="1">
      <alignment horizontal="center" vertical="center"/>
    </xf>
    <xf fontId="1" fillId="6" borderId="6" numFmtId="0" xfId="0" applyFont="1" applyFill="1" applyBorder="1" applyAlignment="1">
      <alignment wrapText="1"/>
    </xf>
    <xf fontId="2" fillId="2" borderId="33" numFmtId="0" xfId="0" applyFont="1" applyFill="1" applyBorder="1" applyAlignment="1">
      <alignment horizontal="center" vertical="center"/>
    </xf>
    <xf fontId="2" fillId="4" borderId="2" numFmtId="0" xfId="0" applyFont="1" applyFill="1" applyBorder="1" applyAlignment="1">
      <alignment horizontal="center" vertical="center"/>
    </xf>
    <xf fontId="2" fillId="2" borderId="34" numFmtId="0" xfId="0" applyFont="1" applyFill="1" applyBorder="1" applyAlignment="1">
      <alignment horizontal="center" vertical="center"/>
    </xf>
    <xf fontId="2" fillId="4" borderId="0" numFmtId="0" xfId="0" applyFont="1" applyFill="1" applyAlignment="1">
      <alignment horizontal="center" vertical="center" wrapText="1"/>
    </xf>
    <xf fontId="2" fillId="4" borderId="22" numFmtId="0" xfId="0" applyFont="1" applyFill="1" applyBorder="1" applyAlignment="1">
      <alignment horizontal="center" vertical="center"/>
    </xf>
    <xf fontId="1" fillId="6" borderId="5" numFmtId="0" xfId="0" applyFont="1" applyFill="1" applyBorder="1" applyAlignment="1">
      <alignment wrapText="1"/>
    </xf>
    <xf fontId="2" fillId="4" borderId="2" numFmtId="0" xfId="0" applyFont="1" applyFill="1" applyBorder="1" applyAlignment="1">
      <alignment horizontal="center" vertical="center" wrapText="1"/>
    </xf>
    <xf fontId="2" fillId="2" borderId="19" numFmtId="0" xfId="0" applyFont="1" applyFill="1" applyBorder="1" applyAlignment="1">
      <alignment horizontal="center" vertical="center"/>
    </xf>
    <xf fontId="2" fillId="2" borderId="33" numFmtId="0" xfId="0" applyFont="1" applyFill="1" applyBorder="1" applyAlignment="1">
      <alignment horizontal="center" vertical="center" wrapText="1"/>
    </xf>
    <xf fontId="1" fillId="0" borderId="5" numFmtId="0" xfId="0" applyFont="1" applyBorder="1" applyAlignment="1">
      <alignment horizontal="center" vertical="center"/>
    </xf>
    <xf fontId="2" fillId="2" borderId="35" numFmtId="0" xfId="0" applyFont="1" applyFill="1" applyBorder="1" applyAlignment="1">
      <alignment horizontal="center" vertical="center"/>
    </xf>
    <xf fontId="2" fillId="4" borderId="16" numFmtId="0" xfId="0" applyFont="1" applyFill="1" applyBorder="1" applyAlignment="1">
      <alignment horizontal="center" vertical="center"/>
    </xf>
    <xf fontId="17" fillId="6" borderId="14" numFmtId="1" xfId="0" applyNumberFormat="1" applyFont="1" applyFill="1" applyBorder="1" applyAlignment="1">
      <alignment horizontal="center" vertical="center"/>
    </xf>
    <xf fontId="17" fillId="6" borderId="14" numFmtId="160" xfId="0" applyNumberFormat="1" applyFont="1" applyFill="1" applyBorder="1" applyAlignment="1">
      <alignment horizontal="center" vertical="center" wrapText="1"/>
    </xf>
    <xf fontId="1" fillId="2" borderId="0" numFmtId="0" xfId="0" applyFont="1" applyFill="1" applyAlignment="1">
      <alignment horizontal="left" vertical="center" wrapText="1"/>
    </xf>
    <xf fontId="18" fillId="2" borderId="0" numFmtId="0" xfId="0" applyFont="1" applyFill="1" applyAlignment="1">
      <alignment horizontal="center" wrapText="1"/>
    </xf>
    <xf fontId="19" fillId="2" borderId="0" numFmtId="1" xfId="0" applyNumberFormat="1" applyFont="1" applyFill="1" applyAlignment="1">
      <alignment horizontal="center" vertical="center"/>
    </xf>
    <xf fontId="22" fillId="2" borderId="0" numFmtId="1" xfId="0" applyNumberFormat="1" applyFont="1" applyFill="1" applyAlignment="1">
      <alignment horizontal="center" vertical="center"/>
    </xf>
    <xf fontId="1" fillId="2" borderId="0" numFmtId="0" xfId="0" applyFont="1" applyFill="1" applyAlignment="1">
      <alignment vertical="center"/>
    </xf>
    <xf fontId="2" fillId="2" borderId="0" numFmtId="0" xfId="0" applyFont="1" applyFill="1" applyAlignment="1">
      <alignment vertical="center"/>
    </xf>
    <xf fontId="2" fillId="2" borderId="1" numFmtId="0" xfId="0" applyFont="1" applyFill="1" applyBorder="1" applyAlignment="1">
      <alignment vertical="center"/>
    </xf>
    <xf fontId="2" fillId="0" borderId="2" numFmtId="0" xfId="0" applyFont="1" applyBorder="1" applyAlignment="1">
      <alignment textRotation="90" vertical="center" wrapText="1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textRotation="90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 wrapText="1"/>
    </xf>
    <xf fontId="2" fillId="0" borderId="12" numFmtId="0" xfId="0" applyFont="1" applyBorder="1" applyAlignment="1">
      <alignment horizontal="center" vertical="center" wrapText="1"/>
    </xf>
    <xf fontId="2" fillId="0" borderId="13" numFmtId="0" xfId="0" applyFont="1" applyBorder="1" applyAlignment="1">
      <alignment horizontal="center" vertical="center" wrapText="1"/>
    </xf>
    <xf fontId="2" fillId="0" borderId="14" numFmtId="0" xfId="0" applyFont="1" applyBorder="1" applyAlignment="1">
      <alignment textRotation="90" vertical="center" wrapText="1"/>
    </xf>
    <xf fontId="1" fillId="6" borderId="2" numFmtId="0" xfId="0" applyFont="1" applyFill="1" applyBorder="1" applyAlignment="1">
      <alignment horizontal="center" vertical="center"/>
    </xf>
    <xf fontId="1" fillId="2" borderId="8" numFmtId="1" xfId="0" applyNumberFormat="1" applyFont="1" applyFill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/>
    </xf>
    <xf fontId="12" fillId="8" borderId="0" numFmtId="0" xfId="0" applyFont="1" applyFill="1" applyAlignment="1">
      <alignment horizontal="center" vertical="center" wrapText="1"/>
    </xf>
    <xf fontId="12" fillId="6" borderId="19" numFmtId="0" xfId="0" applyFont="1" applyFill="1" applyBorder="1" applyAlignment="1">
      <alignment horizontal="center" vertical="center" wrapText="1"/>
    </xf>
    <xf fontId="12" fillId="6" borderId="22" numFmtId="0" xfId="0" applyFont="1" applyFill="1" applyBorder="1" applyAlignment="1">
      <alignment horizontal="center" vertical="center" wrapText="1"/>
    </xf>
    <xf fontId="1" fillId="2" borderId="10" numFmtId="160" xfId="0" applyNumberFormat="1" applyFont="1" applyFill="1" applyBorder="1" applyAlignment="1">
      <alignment horizontal="center" vertical="center"/>
    </xf>
    <xf fontId="10" fillId="2" borderId="5" numFmtId="0" xfId="0" applyFont="1" applyFill="1" applyBorder="1" applyAlignment="1">
      <alignment horizontal="center" vertical="center" wrapText="1"/>
    </xf>
    <xf fontId="11" fillId="9" borderId="17" numFmtId="0" xfId="0" applyFont="1" applyFill="1" applyBorder="1" applyAlignment="1">
      <alignment horizontal="center" vertical="center"/>
    </xf>
    <xf fontId="11" fillId="9" borderId="18" numFmtId="0" xfId="0" applyFont="1" applyFill="1" applyBorder="1" applyAlignment="1">
      <alignment horizontal="center" vertical="center"/>
    </xf>
    <xf fontId="23" fillId="2" borderId="16" numFmtId="0" xfId="0" applyFont="1" applyFill="1" applyBorder="1" applyAlignment="1">
      <alignment horizontal="center" vertical="center" wrapText="1"/>
    </xf>
    <xf fontId="21" fillId="5" borderId="0" numFmtId="0" xfId="0" applyFont="1" applyFill="1" applyAlignment="1">
      <alignment horizontal="center" vertical="center"/>
    </xf>
    <xf fontId="24" fillId="2" borderId="0" numFmtId="0" xfId="0" applyFont="1" applyFill="1" applyAlignment="1">
      <alignment horizontal="center" vertical="center"/>
    </xf>
    <xf fontId="24" fillId="2" borderId="8" numFmtId="0" xfId="0" applyFont="1" applyFill="1" applyBorder="1" applyAlignment="1">
      <alignment horizontal="center" vertical="center"/>
    </xf>
    <xf fontId="11" fillId="5" borderId="33" numFmtId="0" xfId="0" applyFont="1" applyFill="1" applyBorder="1" applyAlignment="1">
      <alignment horizontal="center" vertical="center" wrapText="1"/>
    </xf>
    <xf fontId="12" fillId="0" borderId="8" numFmtId="0" xfId="0" applyFont="1" applyBorder="1" applyAlignment="1">
      <alignment horizontal="center" vertical="center" wrapText="1"/>
    </xf>
    <xf fontId="10" fillId="2" borderId="8" numFmtId="0" xfId="0" applyFont="1" applyFill="1" applyBorder="1" applyAlignment="1">
      <alignment horizontal="center" vertical="center" wrapText="1"/>
    </xf>
    <xf fontId="2" fillId="0" borderId="22" numFmtId="0" xfId="0" applyFont="1" applyBorder="1" applyAlignment="1">
      <alignment horizontal="center" vertical="center"/>
    </xf>
    <xf fontId="11" fillId="9" borderId="0" numFmtId="0" xfId="0" applyFont="1" applyFill="1" applyAlignment="1">
      <alignment horizontal="center" vertical="center" wrapText="1"/>
    </xf>
    <xf fontId="11" fillId="9" borderId="21" numFmtId="0" xfId="0" applyFont="1" applyFill="1" applyBorder="1" applyAlignment="1">
      <alignment horizontal="center" vertical="center" wrapText="1"/>
    </xf>
    <xf fontId="2" fillId="4" borderId="8" numFmtId="1" xfId="0" applyNumberFormat="1" applyFont="1" applyFill="1" applyBorder="1" applyAlignment="1">
      <alignment horizontal="center" vertical="center" wrapText="1"/>
    </xf>
    <xf fontId="1" fillId="2" borderId="0" numFmtId="1" xfId="0" applyNumberFormat="1" applyFont="1" applyFill="1" applyAlignment="1">
      <alignment horizontal="center" vertical="center" wrapText="1"/>
    </xf>
    <xf fontId="2" fillId="2" borderId="36" numFmtId="0" xfId="0" applyFont="1" applyFill="1" applyBorder="1" applyAlignment="1">
      <alignment horizontal="center" vertical="center"/>
    </xf>
    <xf fontId="11" fillId="9" borderId="37" numFmtId="0" xfId="0" applyFont="1" applyFill="1" applyBorder="1" applyAlignment="1">
      <alignment horizontal="center" vertical="center" wrapText="1"/>
    </xf>
    <xf fontId="25" fillId="2" borderId="0" numFmtId="0" xfId="0" applyFont="1" applyFill="1"/>
    <xf fontId="2" fillId="2" borderId="9" numFmtId="0" xfId="0" applyFont="1" applyFill="1" applyBorder="1" applyAlignment="1">
      <alignment horizontal="center" vertical="top" wrapText="1"/>
    </xf>
    <xf fontId="9" fillId="2" borderId="5" numFmtId="0" xfId="0" applyFont="1" applyFill="1" applyBorder="1" applyAlignment="1">
      <alignment horizontal="center" vertical="center" wrapText="1"/>
    </xf>
    <xf fontId="9" fillId="2" borderId="0" numFmtId="0" xfId="0" applyFont="1" applyFill="1" applyAlignment="1">
      <alignment horizontal="center" vertical="center" wrapText="1"/>
    </xf>
    <xf fontId="9" fillId="0" borderId="11" numFmtId="0" xfId="0" applyFont="1" applyBorder="1" applyAlignment="1">
      <alignment horizontal="center" vertical="center" wrapText="1"/>
    </xf>
    <xf fontId="1" fillId="6" borderId="13" numFmtId="0" xfId="0" applyFont="1" applyFill="1" applyBorder="1" applyAlignment="1">
      <alignment wrapText="1"/>
    </xf>
    <xf fontId="1" fillId="4" borderId="8" numFmtId="0" xfId="0" applyFont="1" applyFill="1" applyBorder="1" applyAlignment="1">
      <alignment horizontal="center" vertical="center" wrapText="1"/>
    </xf>
    <xf fontId="1" fillId="2" borderId="6" numFmtId="0" xfId="0" applyFont="1" applyFill="1" applyBorder="1" applyAlignment="1">
      <alignment horizontal="center" vertical="center"/>
    </xf>
    <xf fontId="2" fillId="2" borderId="8" numFmtId="1" xfId="0" applyNumberFormat="1" applyFont="1" applyFill="1" applyBorder="1" applyAlignment="1">
      <alignment horizontal="center" vertical="center" wrapText="1"/>
    </xf>
    <xf fontId="1" fillId="2" borderId="9" numFmtId="0" xfId="0" applyFont="1" applyFill="1" applyBorder="1" applyAlignment="1">
      <alignment horizontal="center" vertical="center"/>
    </xf>
    <xf fontId="11" fillId="6" borderId="20" numFmtId="0" xfId="0" applyFont="1" applyFill="1" applyBorder="1" applyAlignment="1">
      <alignment horizontal="center" vertical="center" wrapText="1"/>
    </xf>
    <xf fontId="1" fillId="2" borderId="10" numFmtId="0" xfId="0" applyFont="1" applyFill="1" applyBorder="1" applyAlignment="1">
      <alignment horizontal="center" vertical="center"/>
    </xf>
    <xf fontId="11" fillId="8" borderId="22" numFmtId="0" xfId="0" applyFont="1" applyFill="1" applyBorder="1" applyAlignment="1">
      <alignment horizontal="center" vertical="center" wrapText="1"/>
    </xf>
    <xf fontId="2" fillId="0" borderId="0" numFmtId="0" xfId="0" applyFont="1" applyAlignment="1">
      <alignment horizontal="center" vertical="center" wrapText="1"/>
    </xf>
    <xf fontId="2" fillId="2" borderId="25" numFmtId="0" xfId="0" applyFont="1" applyFill="1" applyBorder="1" applyAlignment="1">
      <alignment horizontal="center" vertical="center"/>
    </xf>
    <xf fontId="11" fillId="5" borderId="15" numFmtId="0" xfId="0" applyFont="1" applyFill="1" applyBorder="1" applyAlignment="1">
      <alignment horizontal="center" vertical="center"/>
    </xf>
    <xf fontId="11" fillId="5" borderId="38" numFmtId="0" xfId="0" applyFont="1" applyFill="1" applyBorder="1" applyAlignment="1">
      <alignment horizontal="center" vertical="center" wrapText="1"/>
    </xf>
    <xf fontId="11" fillId="0" borderId="22" numFmtId="0" xfId="0" applyFont="1" applyBorder="1" applyAlignment="1">
      <alignment horizontal="center" vertical="center"/>
    </xf>
    <xf fontId="10" fillId="2" borderId="16" numFmtId="0" xfId="0" applyFont="1" applyFill="1" applyBorder="1" applyAlignment="1">
      <alignment horizontal="center" vertical="center" wrapText="1"/>
    </xf>
    <xf fontId="2" fillId="5" borderId="2" numFmtId="0" xfId="0" applyFont="1" applyFill="1" applyBorder="1" applyAlignment="1">
      <alignment horizontal="center" vertical="center"/>
    </xf>
    <xf fontId="2" fillId="2" borderId="17" numFmtId="0" xfId="0" applyFont="1" applyFill="1" applyBorder="1" applyAlignment="1">
      <alignment horizontal="center" vertical="center" wrapText="1"/>
    </xf>
    <xf fontId="2" fillId="2" borderId="23" numFmtId="0" xfId="0" applyFont="1" applyFill="1" applyBorder="1" applyAlignment="1">
      <alignment horizontal="center" vertical="center" wrapText="1"/>
    </xf>
    <xf fontId="24" fillId="2" borderId="8" numFmtId="0" xfId="0" applyFont="1" applyFill="1" applyBorder="1" applyAlignment="1">
      <alignment horizontal="center" vertical="center" wrapText="1"/>
    </xf>
    <xf fontId="2" fillId="9" borderId="8" numFmtId="0" xfId="0" applyFont="1" applyFill="1" applyBorder="1"/>
    <xf fontId="1" fillId="4" borderId="0" numFmtId="0" xfId="0" applyFont="1" applyFill="1" applyAlignment="1">
      <alignment horizontal="center" vertical="center" wrapText="1"/>
    </xf>
    <xf fontId="2" fillId="2" borderId="0" numFmtId="1" xfId="0" applyNumberFormat="1" applyFont="1" applyFill="1" applyAlignment="1">
      <alignment horizontal="center" vertical="center" wrapText="1"/>
    </xf>
    <xf fontId="2" fillId="2" borderId="39" numFmtId="0" xfId="0" applyFont="1" applyFill="1" applyBorder="1" applyAlignment="1">
      <alignment horizontal="center" vertical="center"/>
    </xf>
    <xf fontId="2" fillId="2" borderId="7" numFmtId="0" xfId="0" applyFont="1" applyFill="1" applyBorder="1" applyAlignment="1">
      <alignment horizontal="center" vertical="center"/>
    </xf>
    <xf fontId="2" fillId="5" borderId="0" numFmtId="0" xfId="0" applyFont="1" applyFill="1" applyAlignment="1">
      <alignment horizontal="center" vertical="center"/>
    </xf>
    <xf fontId="1" fillId="0" borderId="8" numFmtId="0" xfId="0" applyFont="1" applyBorder="1" applyAlignment="1">
      <alignment horizontal="center" vertical="center" wrapText="1"/>
    </xf>
    <xf fontId="10" fillId="6" borderId="8" numFmtId="160" xfId="0" applyNumberFormat="1" applyFont="1" applyFill="1" applyBorder="1" applyAlignment="1">
      <alignment horizontal="center" vertical="center"/>
    </xf>
    <xf fontId="17" fillId="2" borderId="10" numFmtId="1" xfId="0" applyNumberFormat="1" applyFont="1" applyFill="1" applyBorder="1" applyAlignment="1">
      <alignment horizontal="center" vertical="center"/>
    </xf>
    <xf fontId="1" fillId="2" borderId="0" numFmtId="0" xfId="0" applyFont="1" applyFill="1" applyAlignment="1">
      <alignment vertical="center" wrapText="1"/>
    </xf>
    <xf fontId="14" fillId="2" borderId="0" numFmtId="0" xfId="0" applyFont="1" applyFill="1" applyAlignment="1">
      <alignment horizontal="center"/>
    </xf>
    <xf fontId="14" fillId="2" borderId="0" numFmtId="0" xfId="0" applyFont="1" applyFill="1" applyAlignment="1">
      <alignment horizontal="right"/>
    </xf>
    <xf fontId="1" fillId="2" borderId="11" numFmtId="1" xfId="0" applyNumberFormat="1" applyFont="1" applyFill="1" applyBorder="1" applyAlignment="1">
      <alignment horizontal="center" vertical="center"/>
    </xf>
    <xf fontId="1" fillId="9" borderId="0" numFmtId="0" xfId="0" applyFont="1" applyFill="1" applyAlignment="1">
      <alignment horizontal="center" vertical="center"/>
    </xf>
    <xf fontId="2" fillId="6" borderId="5" numFmtId="0" xfId="0" applyFont="1" applyFill="1" applyBorder="1" applyAlignment="1">
      <alignment vertical="center" wrapText="1"/>
    </xf>
    <xf fontId="1" fillId="6" borderId="7" numFmtId="0" xfId="0" applyFont="1" applyFill="1" applyBorder="1"/>
    <xf fontId="11" fillId="6" borderId="7" numFmtId="0" xfId="0" applyFont="1" applyFill="1" applyBorder="1" applyAlignment="1">
      <alignment horizontal="center" vertical="center"/>
    </xf>
    <xf fontId="11" fillId="5" borderId="7" numFmtId="0" xfId="0" applyFont="1" applyFill="1" applyBorder="1" applyAlignment="1">
      <alignment horizontal="center" vertical="center" wrapText="1"/>
    </xf>
    <xf fontId="11" fillId="5" borderId="7" numFmtId="0" xfId="0" applyFont="1" applyFill="1" applyBorder="1" applyAlignment="1">
      <alignment horizontal="center" vertical="center"/>
    </xf>
    <xf fontId="10" fillId="2" borderId="7" numFmtId="0" xfId="0" applyFont="1" applyFill="1" applyBorder="1" applyAlignment="1">
      <alignment horizontal="center" vertical="center" wrapText="1"/>
    </xf>
    <xf fontId="1" fillId="9" borderId="9" numFmtId="0" xfId="0" applyFont="1" applyFill="1" applyBorder="1" applyAlignment="1">
      <alignment horizontal="center" vertical="center"/>
    </xf>
    <xf fontId="24" fillId="2" borderId="7" numFmtId="0" xfId="0" applyFont="1" applyFill="1" applyBorder="1" applyAlignment="1">
      <alignment horizontal="center" vertical="center" wrapText="1"/>
    </xf>
    <xf fontId="2" fillId="2" borderId="40" numFmtId="0" xfId="0" applyFont="1" applyFill="1" applyBorder="1" applyAlignment="1">
      <alignment horizontal="center" vertical="center"/>
    </xf>
    <xf fontId="2" fillId="2" borderId="41" numFmtId="0" xfId="0" applyFont="1" applyFill="1" applyBorder="1" applyAlignment="1">
      <alignment horizontal="center" vertical="center"/>
    </xf>
    <xf fontId="17" fillId="6" borderId="14" numFmtId="160" xfId="0" applyNumberFormat="1" applyFont="1" applyFill="1" applyBorder="1" applyAlignment="1">
      <alignment horizontal="center" vertical="center"/>
    </xf>
    <xf fontId="17" fillId="6" borderId="14" numFmtId="0" xfId="0" applyFont="1" applyFill="1" applyBorder="1" applyAlignment="1">
      <alignment horizontal="center" vertical="center"/>
    </xf>
    <xf fontId="2" fillId="0" borderId="2" numFmtId="0" xfId="0" applyFont="1" applyBorder="1" applyAlignment="1">
      <alignment horizontal="center" textRotation="90" vertical="center" wrapText="1"/>
    </xf>
    <xf fontId="2" fillId="5" borderId="2" numFmtId="0" xfId="0" applyFont="1" applyFill="1" applyBorder="1" applyAlignment="1">
      <alignment horizontal="left" textRotation="90" vertical="center" wrapText="1"/>
    </xf>
    <xf fontId="2" fillId="0" borderId="10" numFmtId="0" xfId="0" applyFont="1" applyBorder="1" applyAlignment="1">
      <alignment horizontal="center" textRotation="90" vertical="center" wrapText="1"/>
    </xf>
    <xf fontId="2" fillId="5" borderId="10" numFmtId="0" xfId="0" applyFont="1" applyFill="1" applyBorder="1" applyAlignment="1">
      <alignment horizontal="left" textRotation="90" vertical="center" wrapText="1"/>
    </xf>
    <xf fontId="2" fillId="0" borderId="14" numFmtId="0" xfId="0" applyFont="1" applyBorder="1" applyAlignment="1">
      <alignment horizontal="center" textRotation="90" vertical="center" wrapText="1"/>
    </xf>
    <xf fontId="2" fillId="5" borderId="14" numFmtId="0" xfId="0" applyFont="1" applyFill="1" applyBorder="1" applyAlignment="1">
      <alignment horizontal="left" textRotation="90" vertical="center" wrapText="1"/>
    </xf>
    <xf fontId="1" fillId="6" borderId="13" numFmtId="0" xfId="0" applyFont="1" applyFill="1" applyBorder="1"/>
    <xf fontId="2" fillId="0" borderId="5" numFmtId="0" xfId="0" applyFont="1" applyBorder="1" applyAlignment="1">
      <alignment horizontal="center" vertical="center" wrapText="1"/>
    </xf>
    <xf fontId="2" fillId="2" borderId="25" numFmtId="0" xfId="0" applyFont="1" applyFill="1" applyBorder="1" applyAlignment="1">
      <alignment horizontal="center" vertical="center" wrapText="1"/>
    </xf>
    <xf fontId="2" fillId="5" borderId="16" numFmtId="0" xfId="0" applyFont="1" applyFill="1" applyBorder="1" applyAlignment="1">
      <alignment horizontal="center" vertical="center"/>
    </xf>
    <xf fontId="11" fillId="0" borderId="25" numFmtId="0" xfId="0" applyFont="1" applyBorder="1" applyAlignment="1">
      <alignment horizontal="center" vertical="center"/>
    </xf>
    <xf fontId="1" fillId="5" borderId="8" numFmtId="0" xfId="0" applyFont="1" applyFill="1" applyBorder="1" applyAlignment="1">
      <alignment horizontal="center" vertical="center"/>
    </xf>
    <xf fontId="1" fillId="5" borderId="0" numFmtId="0" xfId="0" applyFont="1" applyFill="1" applyAlignment="1">
      <alignment horizontal="center" vertical="center"/>
    </xf>
    <xf fontId="2" fillId="4" borderId="28" numFmtId="0" xfId="0" applyFont="1" applyFill="1" applyBorder="1" applyAlignment="1">
      <alignment horizontal="center" vertical="center"/>
    </xf>
    <xf fontId="1" fillId="5" borderId="6" numFmtId="160" xfId="0" applyNumberFormat="1" applyFont="1" applyFill="1" applyBorder="1" applyAlignment="1">
      <alignment horizontal="center" vertical="center"/>
    </xf>
    <xf fontId="11" fillId="0" borderId="0" numFmtId="49" xfId="0" applyNumberFormat="1" applyFont="1" applyAlignment="1">
      <alignment horizontal="center" vertical="center"/>
    </xf>
    <xf fontId="16" fillId="2" borderId="0" numFmtId="0" xfId="0" applyFont="1" applyFill="1" applyAlignment="1">
      <alignment horizontal="center" vertical="center"/>
    </xf>
    <xf fontId="26" fillId="0" borderId="8" numFmtId="0" xfId="0" applyFont="1" applyBorder="1" applyAlignment="1">
      <alignment horizontal="center" vertical="center"/>
    </xf>
    <xf fontId="2" fillId="5" borderId="22" numFmtId="0" xfId="0" applyFont="1" applyFill="1" applyBorder="1" applyAlignment="1">
      <alignment horizontal="center" vertical="center"/>
    </xf>
    <xf fontId="1" fillId="0" borderId="0" numFmtId="0" xfId="0" applyFont="1" applyAlignment="1">
      <alignment vertical="center" wrapText="1"/>
    </xf>
    <xf fontId="24" fillId="2" borderId="25" numFmtId="0" xfId="0" applyFont="1" applyFill="1" applyBorder="1" applyAlignment="1">
      <alignment horizontal="center" vertical="center"/>
    </xf>
    <xf fontId="24" fillId="2" borderId="16" numFmtId="0" xfId="0" applyFont="1" applyFill="1" applyBorder="1" applyAlignment="1">
      <alignment horizontal="center" vertical="center"/>
    </xf>
    <xf fontId="2" fillId="2" borderId="42" numFmtId="0" xfId="0" applyFont="1" applyFill="1" applyBorder="1" applyAlignment="1">
      <alignment horizontal="center" vertical="center"/>
    </xf>
    <xf fontId="10" fillId="6" borderId="8" numFmtId="2" xfId="0" applyNumberFormat="1" applyFont="1" applyFill="1" applyBorder="1" applyAlignment="1">
      <alignment horizontal="center" vertical="center"/>
    </xf>
    <xf fontId="1" fillId="6" borderId="8" numFmtId="2" xfId="0" applyNumberFormat="1" applyFont="1" applyFill="1" applyBorder="1" applyAlignment="1">
      <alignment horizontal="center" vertical="center"/>
    </xf>
    <xf fontId="7" fillId="2" borderId="2" numFmtId="0" xfId="0" applyFont="1" applyFill="1" applyBorder="1" applyAlignment="1">
      <alignment horizontal="center" wrapText="1"/>
    </xf>
    <xf fontId="7" fillId="2" borderId="10" numFmtId="0" xfId="0" applyFont="1" applyFill="1" applyBorder="1" applyAlignment="1">
      <alignment horizontal="center" wrapText="1"/>
    </xf>
    <xf fontId="7" fillId="2" borderId="14" numFmtId="0" xfId="0" applyFont="1" applyFill="1" applyBorder="1" applyAlignment="1">
      <alignment horizontal="center" wrapText="1"/>
    </xf>
    <xf fontId="9" fillId="2" borderId="10" numFmtId="0" xfId="0" applyFont="1" applyFill="1" applyBorder="1" applyAlignment="1">
      <alignment horizontal="center" vertical="center" wrapText="1"/>
    </xf>
    <xf fontId="1" fillId="2" borderId="14" numFmtId="0" xfId="0" applyFont="1" applyFill="1" applyBorder="1"/>
    <xf fontId="11" fillId="5" borderId="5" numFmtId="0" xfId="0" applyFont="1" applyFill="1" applyBorder="1" applyAlignment="1">
      <alignment horizontal="center" vertical="center"/>
    </xf>
    <xf fontId="11" fillId="6" borderId="5" numFmtId="0" xfId="0" applyFont="1" applyFill="1" applyBorder="1" applyAlignment="1">
      <alignment horizontal="center" vertical="center"/>
    </xf>
    <xf fontId="11" fillId="0" borderId="5" numFmtId="0" xfId="0" applyFont="1" applyBorder="1" applyAlignment="1">
      <alignment horizontal="center" vertical="center"/>
    </xf>
    <xf fontId="1" fillId="2" borderId="9" numFmtId="1" xfId="0" applyNumberFormat="1" applyFont="1" applyFill="1" applyBorder="1" applyAlignment="1">
      <alignment horizontal="center" vertical="center"/>
    </xf>
    <xf fontId="2" fillId="9" borderId="8" numFmtId="0" xfId="0" applyFont="1" applyFill="1" applyBorder="1" applyAlignment="1">
      <alignment horizontal="center" vertical="center" wrapText="1"/>
    </xf>
    <xf fontId="1" fillId="5" borderId="0" numFmtId="1" xfId="0" applyNumberFormat="1" applyFont="1" applyFill="1" applyAlignment="1">
      <alignment horizontal="center" vertical="center"/>
    </xf>
    <xf fontId="1" fillId="5" borderId="8" numFmtId="1" xfId="0" applyNumberFormat="1" applyFont="1" applyFill="1" applyBorder="1" applyAlignment="1">
      <alignment horizontal="center" vertical="center"/>
    </xf>
    <xf fontId="1" fillId="5" borderId="0" numFmtId="160" xfId="0" applyNumberFormat="1" applyFont="1" applyFill="1" applyAlignment="1">
      <alignment horizontal="center" vertical="center"/>
    </xf>
    <xf fontId="16" fillId="2" borderId="8" numFmtId="0" xfId="0" applyFont="1" applyFill="1" applyBorder="1" applyAlignment="1">
      <alignment horizontal="center" vertical="center"/>
    </xf>
    <xf fontId="11" fillId="10" borderId="8" numFmtId="0" xfId="0" applyFont="1" applyFill="1" applyBorder="1" applyAlignment="1">
      <alignment horizontal="center" vertical="center"/>
    </xf>
    <xf fontId="10" fillId="6" borderId="5" numFmtId="160" xfId="0" applyNumberFormat="1" applyFont="1" applyFill="1" applyBorder="1" applyAlignment="1">
      <alignment horizontal="center" vertical="center"/>
    </xf>
    <xf fontId="10" fillId="6" borderId="8" numFmtId="0" xfId="0" applyFont="1" applyFill="1" applyBorder="1" applyAlignment="1">
      <alignment horizontal="center" vertical="center"/>
    </xf>
    <xf fontId="17" fillId="6" borderId="7" numFmtId="1" xfId="0" applyNumberFormat="1" applyFont="1" applyFill="1" applyBorder="1" applyAlignment="1">
      <alignment horizontal="center" vertical="center"/>
    </xf>
    <xf fontId="17" fillId="6" borderId="8" numFmtId="0" xfId="0" applyFont="1" applyFill="1" applyBorder="1" applyAlignment="1">
      <alignment horizontal="center" vertical="center"/>
    </xf>
    <xf fontId="2" fillId="2" borderId="0" numFmtId="0" xfId="0" applyFont="1" applyFill="1" applyAlignment="1">
      <alignment horizontal="left" wrapText="1"/>
    </xf>
    <xf fontId="2" fillId="2" borderId="0" numFmtId="2" xfId="0" applyNumberFormat="1" applyFont="1" applyFill="1" applyAlignment="1">
      <alignment horizontal="right" vertical="top" wrapText="1"/>
    </xf>
    <xf fontId="1" fillId="2" borderId="1" numFmtId="0" xfId="0" applyFont="1" applyFill="1" applyBorder="1"/>
    <xf fontId="10" fillId="2" borderId="1" numFmtId="0" xfId="0" applyFont="1" applyFill="1" applyBorder="1" applyAlignment="1">
      <alignment horizontal="center" vertical="top" wrapText="1"/>
    </xf>
    <xf fontId="1" fillId="2" borderId="2" numFmtId="0" xfId="0" applyFont="1" applyFill="1" applyBorder="1" applyAlignment="1">
      <alignment horizontal="center"/>
    </xf>
    <xf fontId="1" fillId="2" borderId="10" numFmtId="0" xfId="0" applyFont="1" applyFill="1" applyBorder="1" applyAlignment="1">
      <alignment horizontal="center"/>
    </xf>
    <xf fontId="2" fillId="2" borderId="10" numFmtId="0" xfId="0" applyFont="1" applyFill="1" applyBorder="1" applyAlignment="1">
      <alignment horizontal="center" vertical="center" wrapText="1"/>
    </xf>
    <xf fontId="2" fillId="2" borderId="14" numFmtId="0" xfId="0" applyFont="1" applyFill="1" applyBorder="1" applyAlignment="1">
      <alignment horizontal="center" vertical="center" wrapText="1"/>
    </xf>
    <xf fontId="2" fillId="5" borderId="14" numFmtId="0" xfId="0" applyFont="1" applyFill="1" applyBorder="1" applyAlignment="1">
      <alignment horizontal="center" vertical="center" wrapText="1"/>
    </xf>
    <xf fontId="2" fillId="5" borderId="14" numFmtId="0" xfId="0" applyFont="1" applyFill="1" applyBorder="1" applyAlignment="1">
      <alignment horizontal="center" vertical="center"/>
    </xf>
    <xf fontId="1" fillId="2" borderId="13" numFmtId="0" xfId="0" applyFont="1" applyFill="1" applyBorder="1"/>
    <xf fontId="2" fillId="2" borderId="12" numFmtId="0" xfId="0" applyFont="1" applyFill="1" applyBorder="1" applyAlignment="1">
      <alignment horizontal="center" vertical="center"/>
    </xf>
    <xf fontId="1" fillId="2" borderId="7" numFmtId="0" xfId="0" applyFont="1" applyFill="1" applyBorder="1"/>
    <xf fontId="2" fillId="6" borderId="8" numFmtId="0" xfId="0" applyFont="1" applyFill="1" applyBorder="1" applyAlignment="1">
      <alignment textRotation="90" vertical="center" wrapText="1"/>
    </xf>
    <xf fontId="2" fillId="2" borderId="0" numFmtId="1" xfId="0" applyNumberFormat="1" applyFont="1" applyFill="1" applyAlignment="1">
      <alignment horizontal="center" vertical="center"/>
    </xf>
    <xf fontId="2" fillId="2" borderId="8" numFmtId="1" xfId="0" applyNumberFormat="1" applyFont="1" applyFill="1" applyBorder="1" applyAlignment="1">
      <alignment horizontal="center" vertical="center"/>
    </xf>
    <xf fontId="2" fillId="6" borderId="0" numFmtId="0" xfId="0" applyFont="1" applyFill="1" applyAlignment="1">
      <alignment horizontal="center" vertical="center"/>
    </xf>
    <xf fontId="2" fillId="2" borderId="7" numFmtId="1" xfId="0" applyNumberFormat="1" applyFont="1" applyFill="1" applyBorder="1" applyAlignment="1">
      <alignment horizontal="center" vertical="center"/>
    </xf>
    <xf fontId="2" fillId="5" borderId="8" numFmtId="1" xfId="0" applyNumberFormat="1" applyFont="1" applyFill="1" applyBorder="1" applyAlignment="1">
      <alignment horizontal="center" vertical="center"/>
    </xf>
    <xf fontId="2" fillId="5" borderId="0" numFmtId="1" xfId="0" applyNumberFormat="1" applyFont="1" applyFill="1" applyAlignment="1">
      <alignment horizontal="center" vertical="center"/>
    </xf>
    <xf fontId="1" fillId="2" borderId="8" numFmtId="0" xfId="0" applyFont="1" applyFill="1" applyBorder="1"/>
    <xf fontId="10" fillId="2" borderId="8" numFmtId="1" xfId="0" applyNumberFormat="1" applyFont="1" applyFill="1" applyBorder="1" applyAlignment="1">
      <alignment horizontal="center" vertical="center"/>
    </xf>
    <xf fontId="17" fillId="0" borderId="0" numFmtId="0" xfId="0" applyFont="1" applyAlignment="1">
      <alignment horizontal="center" wrapText="1"/>
    </xf>
    <xf fontId="17" fillId="0" borderId="0" numFmtId="0" xfId="0" applyFont="1" applyAlignment="1">
      <alignment horizontal="center"/>
    </xf>
    <xf fontId="1" fillId="5" borderId="0" numFmtId="3" xfId="0" applyNumberFormat="1" applyFont="1" applyFill="1" applyAlignment="1">
      <alignment horizontal="center" vertical="center" wrapText="1"/>
    </xf>
    <xf fontId="1" fillId="5" borderId="8" numFmtId="3" xfId="0" applyNumberFormat="1" applyFont="1" applyFill="1" applyBorder="1" applyAlignment="1">
      <alignment horizontal="center" vertical="center" wrapText="1"/>
    </xf>
    <xf fontId="10" fillId="0" borderId="8" numFmtId="0" xfId="0" applyFont="1" applyBorder="1" applyAlignment="1">
      <alignment horizontal="center" vertical="center" wrapText="1"/>
    </xf>
    <xf fontId="17" fillId="5" borderId="8" numFmtId="0" xfId="0" applyFont="1" applyFill="1" applyBorder="1" applyAlignment="1">
      <alignment horizontal="center" vertical="center"/>
    </xf>
    <xf fontId="17" fillId="0" borderId="8" numFmtId="0" xfId="0" applyFont="1" applyBorder="1" applyAlignment="1">
      <alignment horizontal="center"/>
    </xf>
    <xf fontId="1" fillId="0" borderId="0" numFmtId="0" xfId="0" applyFont="1" applyAlignment="1">
      <alignment horizontal="left" wrapText="1"/>
    </xf>
    <xf fontId="27" fillId="0" borderId="0" numFmtId="0" xfId="0" applyFont="1"/>
    <xf fontId="28" fillId="2" borderId="0" numFmtId="0" xfId="0" applyFont="1" applyFill="1"/>
    <xf fontId="10" fillId="2" borderId="0" numFmtId="0" xfId="0" applyFont="1" applyFill="1" applyAlignment="1">
      <alignment horizontal="left" wrapText="1"/>
    </xf>
    <xf fontId="2" fillId="2" borderId="0" numFmtId="2" xfId="0" applyNumberFormat="1" applyFont="1" applyFill="1" applyAlignment="1">
      <alignment horizontal="left" wrapText="1"/>
    </xf>
    <xf fontId="10" fillId="2" borderId="0" numFmtId="0" xfId="0" applyFont="1" applyFill="1" applyAlignment="1">
      <alignment horizontal="right" wrapText="1"/>
    </xf>
    <xf fontId="2" fillId="2" borderId="0" numFmtId="0" xfId="0" applyFont="1" applyFill="1" applyAlignment="1">
      <alignment horizontal="right" wrapText="1"/>
    </xf>
    <xf fontId="2" fillId="2" borderId="0" numFmtId="2" xfId="0" applyNumberFormat="1" applyFont="1" applyFill="1" applyAlignment="1">
      <alignment horizontal="right" wrapText="1"/>
    </xf>
    <xf fontId="17" fillId="2" borderId="0" numFmtId="0" xfId="0" applyFont="1" applyFill="1" applyAlignment="1">
      <alignment horizontal="right" wrapText="1"/>
    </xf>
    <xf fontId="1" fillId="2" borderId="0" numFmtId="2" xfId="0" applyNumberFormat="1" applyFont="1" applyFill="1" applyAlignment="1">
      <alignment horizontal="right" vertical="top" wrapText="1"/>
    </xf>
    <xf fontId="28" fillId="2" borderId="1" numFmtId="0" xfId="0" applyFont="1" applyFill="1" applyBorder="1"/>
    <xf fontId="28" fillId="2" borderId="2" numFmtId="0" xfId="0" applyFont="1" applyFill="1" applyBorder="1"/>
    <xf fontId="28" fillId="2" borderId="10" numFmtId="0" xfId="0" applyFont="1" applyFill="1" applyBorder="1"/>
    <xf fontId="2" fillId="5" borderId="10" numFmtId="0" xfId="0" applyFont="1" applyFill="1" applyBorder="1" applyAlignment="1">
      <alignment horizontal="center" vertical="center" wrapText="1"/>
    </xf>
    <xf fontId="10" fillId="5" borderId="5" numFmtId="49" xfId="0" applyNumberFormat="1" applyFont="1" applyFill="1" applyBorder="1" applyAlignment="1">
      <alignment horizontal="center" vertical="center" wrapText="1"/>
    </xf>
    <xf fontId="10" fillId="5" borderId="6" numFmtId="49" xfId="0" applyNumberFormat="1" applyFont="1" applyFill="1" applyBorder="1" applyAlignment="1">
      <alignment horizontal="center" vertical="center" wrapText="1"/>
    </xf>
    <xf fontId="10" fillId="5" borderId="7" numFmtId="49" xfId="0" applyNumberFormat="1" applyFont="1" applyFill="1" applyBorder="1" applyAlignment="1">
      <alignment horizontal="center" vertical="center" wrapText="1"/>
    </xf>
    <xf fontId="10" fillId="5" borderId="8" numFmtId="49" xfId="0" applyNumberFormat="1" applyFont="1" applyFill="1" applyBorder="1" applyAlignment="1">
      <alignment horizontal="center" vertical="center" wrapText="1"/>
    </xf>
    <xf fontId="17" fillId="5" borderId="8" numFmtId="49" xfId="0" applyNumberFormat="1" applyFont="1" applyFill="1" applyBorder="1" applyAlignment="1">
      <alignment horizontal="center" vertical="center" wrapText="1"/>
    </xf>
    <xf fontId="2" fillId="5" borderId="8" numFmtId="49" xfId="0" applyNumberFormat="1" applyFont="1" applyFill="1" applyBorder="1" applyAlignment="1">
      <alignment horizontal="center" vertical="center" wrapText="1"/>
    </xf>
    <xf fontId="10" fillId="5" borderId="8" numFmtId="49" xfId="0" applyNumberFormat="1" applyFont="1" applyFill="1" applyBorder="1" applyAlignment="1">
      <alignment horizontal="center" vertical="center"/>
    </xf>
    <xf fontId="2" fillId="5" borderId="8" numFmtId="49" xfId="0" applyNumberFormat="1" applyFont="1" applyFill="1" applyBorder="1" applyAlignment="1">
      <alignment horizontal="center" textRotation="90" vertical="center" wrapText="1"/>
    </xf>
    <xf fontId="17" fillId="5" borderId="8" numFmtId="49" xfId="0" applyNumberFormat="1" applyFont="1" applyFill="1" applyBorder="1" applyAlignment="1">
      <alignment horizontal="center" vertical="center"/>
    </xf>
    <xf fontId="1" fillId="5" borderId="8" numFmtId="49" xfId="0" applyNumberFormat="1" applyFont="1" applyFill="1" applyBorder="1" applyAlignment="1">
      <alignment horizontal="center" vertical="center"/>
    </xf>
    <xf fontId="1" fillId="5" borderId="8" numFmtId="49" xfId="0" applyNumberFormat="1" applyFont="1" applyFill="1" applyBorder="1" applyAlignment="1">
      <alignment horizontal="center" vertical="center" wrapText="1"/>
    </xf>
    <xf fontId="17" fillId="5" borderId="8" numFmtId="49" xfId="0" applyNumberFormat="1" applyFont="1" applyFill="1" applyBorder="1" applyAlignment="1">
      <alignment textRotation="90" vertical="center" wrapText="1"/>
    </xf>
    <xf fontId="1" fillId="5" borderId="8" numFmtId="49" xfId="0" applyNumberFormat="1" applyFont="1" applyFill="1" applyBorder="1" applyAlignment="1">
      <alignment horizontal="center" textRotation="90" vertical="center" wrapText="1"/>
    </xf>
    <xf fontId="17" fillId="5" borderId="8" numFmtId="49" xfId="0" applyNumberFormat="1" applyFont="1" applyFill="1" applyBorder="1" applyAlignment="1">
      <alignment horizontal="center" textRotation="90" vertical="center" wrapText="1"/>
    </xf>
    <xf fontId="1" fillId="5" borderId="8" numFmtId="49" xfId="0" applyNumberFormat="1" applyFont="1" applyFill="1" applyBorder="1" applyAlignment="1">
      <alignment textRotation="90" vertical="center" wrapText="1"/>
    </xf>
    <xf fontId="28" fillId="2" borderId="14" numFmtId="0" xfId="0" applyFont="1" applyFill="1" applyBorder="1"/>
    <xf fontId="10" fillId="5" borderId="8" numFmtId="49" xfId="0" applyNumberFormat="1" applyFont="1" applyFill="1" applyBorder="1" applyAlignment="1">
      <alignment horizontal="center" textRotation="90" vertical="center" wrapText="1"/>
    </xf>
    <xf fontId="28" fillId="2" borderId="4" numFmtId="0" xfId="0" applyFont="1" applyFill="1" applyBorder="1"/>
    <xf fontId="10" fillId="5" borderId="8" numFmtId="0" xfId="0" applyFont="1" applyFill="1" applyBorder="1" applyAlignment="1">
      <alignment horizontal="center" textRotation="90" vertical="center" wrapText="1"/>
    </xf>
    <xf fontId="2" fillId="5" borderId="8" numFmtId="0" xfId="0" applyFont="1" applyFill="1" applyBorder="1" applyAlignment="1">
      <alignment horizontal="center" textRotation="90" vertical="center" wrapText="1"/>
    </xf>
    <xf fontId="17" fillId="5" borderId="8" numFmtId="0" xfId="0" applyFont="1" applyFill="1" applyBorder="1" applyAlignment="1">
      <alignment horizontal="center" textRotation="90" vertical="center" wrapText="1"/>
    </xf>
    <xf fontId="1" fillId="5" borderId="8" numFmtId="0" xfId="0" applyFont="1" applyFill="1" applyBorder="1" applyAlignment="1">
      <alignment horizontal="center" textRotation="90" vertical="center" wrapText="1"/>
    </xf>
    <xf fontId="28" fillId="2" borderId="11" numFmtId="0" xfId="0" applyFont="1" applyFill="1" applyBorder="1"/>
    <xf fontId="10" fillId="2" borderId="8" numFmtId="0" xfId="0" applyFont="1" applyFill="1" applyBorder="1" applyAlignment="1">
      <alignment horizontal="center" textRotation="90" vertical="center" wrapText="1"/>
    </xf>
    <xf fontId="2" fillId="2" borderId="8" numFmtId="0" xfId="0" applyFont="1" applyFill="1" applyBorder="1" applyAlignment="1">
      <alignment horizontal="center" textRotation="90" vertical="center" wrapText="1"/>
    </xf>
    <xf fontId="17" fillId="2" borderId="8" numFmtId="0" xfId="0" applyFont="1" applyFill="1" applyBorder="1" applyAlignment="1">
      <alignment horizontal="center" textRotation="90" vertical="center" wrapText="1"/>
    </xf>
    <xf fontId="1" fillId="2" borderId="8" numFmtId="0" xfId="0" applyFont="1" applyFill="1" applyBorder="1" applyAlignment="1">
      <alignment horizontal="center" textRotation="90" vertical="center" wrapText="1"/>
    </xf>
    <xf fontId="28" fillId="2" borderId="13" numFmtId="0" xfId="0" applyFont="1" applyFill="1" applyBorder="1"/>
    <xf fontId="2" fillId="6" borderId="14" numFmtId="0" xfId="0" applyFont="1" applyFill="1" applyBorder="1" applyAlignment="1">
      <alignment textRotation="90" vertical="center" wrapText="1"/>
    </xf>
    <xf fontId="17" fillId="2" borderId="8" numFmtId="1" xfId="0" applyNumberFormat="1" applyFont="1" applyFill="1" applyBorder="1" applyAlignment="1">
      <alignment horizontal="center" vertical="center"/>
    </xf>
    <xf fontId="10" fillId="4" borderId="8" numFmtId="1" xfId="0" applyNumberFormat="1" applyFont="1" applyFill="1" applyBorder="1" applyAlignment="1">
      <alignment horizontal="center" vertical="center" wrapText="1"/>
    </xf>
    <xf fontId="17" fillId="6" borderId="8" numFmtId="0" xfId="0" applyFont="1" applyFill="1" applyBorder="1" applyAlignment="1">
      <alignment horizontal="center" vertical="center" wrapText="1"/>
    </xf>
    <xf fontId="10" fillId="2" borderId="8" numFmtId="1" xfId="0" applyNumberFormat="1" applyFont="1" applyFill="1" applyBorder="1" applyAlignment="1">
      <alignment horizontal="center" vertical="center" wrapText="1"/>
    </xf>
    <xf fontId="17" fillId="2" borderId="8" numFmtId="1" xfId="0" applyNumberFormat="1" applyFont="1" applyFill="1" applyBorder="1" applyAlignment="1">
      <alignment horizontal="center" vertical="center" wrapText="1"/>
    </xf>
    <xf fontId="10" fillId="5" borderId="8" numFmtId="1" xfId="0" applyNumberFormat="1" applyFont="1" applyFill="1" applyBorder="1" applyAlignment="1">
      <alignment horizontal="center" vertical="center"/>
    </xf>
    <xf fontId="17" fillId="5" borderId="8" numFmtId="1" xfId="0" applyNumberFormat="1" applyFont="1" applyFill="1" applyBorder="1" applyAlignment="1">
      <alignment horizontal="center" vertical="center"/>
    </xf>
    <xf fontId="10" fillId="5" borderId="11" numFmtId="1" xfId="0" applyNumberFormat="1" applyFont="1" applyFill="1" applyBorder="1" applyAlignment="1">
      <alignment horizontal="center" vertical="center"/>
    </xf>
    <xf fontId="2" fillId="5" borderId="10" numFmtId="1" xfId="0" applyNumberFormat="1" applyFont="1" applyFill="1" applyBorder="1" applyAlignment="1">
      <alignment horizontal="center" vertical="center"/>
    </xf>
    <xf fontId="10" fillId="5" borderId="0" numFmtId="1" xfId="0" applyNumberFormat="1" applyFont="1" applyFill="1" applyAlignment="1">
      <alignment horizontal="center" vertical="center"/>
    </xf>
    <xf fontId="17" fillId="5" borderId="0" numFmtId="1" xfId="0" applyNumberFormat="1" applyFont="1" applyFill="1" applyAlignment="1">
      <alignment horizontal="center" vertical="center"/>
    </xf>
    <xf fontId="2" fillId="2" borderId="1" numFmtId="1" xfId="0" applyNumberFormat="1" applyFont="1" applyFill="1" applyBorder="1" applyAlignment="1">
      <alignment horizontal="center" vertical="center"/>
    </xf>
    <xf fontId="2" fillId="2" borderId="15" numFmtId="1" xfId="0" applyNumberFormat="1" applyFont="1" applyFill="1" applyBorder="1" applyAlignment="1">
      <alignment horizontal="center" vertical="center"/>
    </xf>
    <xf fontId="10" fillId="5" borderId="8" numFmtId="1" xfId="0" applyNumberFormat="1" applyFont="1" applyFill="1" applyBorder="1" applyAlignment="1">
      <alignment horizontal="center" vertical="center" wrapText="1"/>
    </xf>
    <xf fontId="2" fillId="5" borderId="8" numFmtId="1" xfId="0" applyNumberFormat="1" applyFont="1" applyFill="1" applyBorder="1" applyAlignment="1">
      <alignment horizontal="center" vertical="center" wrapText="1"/>
    </xf>
    <xf fontId="0" fillId="5" borderId="0" numFmtId="0" xfId="0" applyFill="1" applyAlignment="1">
      <alignment wrapText="1"/>
    </xf>
    <xf fontId="0" fillId="5" borderId="0" numFmtId="0" xfId="0" applyFill="1"/>
    <xf fontId="10" fillId="2" borderId="0" numFmtId="1" xfId="0" applyNumberFormat="1" applyFont="1" applyFill="1" applyAlignment="1">
      <alignment horizontal="center" vertical="center"/>
    </xf>
    <xf fontId="17" fillId="2" borderId="0" numFmtId="1" xfId="0" applyNumberFormat="1" applyFont="1" applyFill="1" applyAlignment="1">
      <alignment horizontal="center" vertical="center"/>
    </xf>
    <xf fontId="10" fillId="4" borderId="0" numFmtId="1" xfId="0" applyNumberFormat="1" applyFont="1" applyFill="1" applyAlignment="1">
      <alignment horizontal="center" vertical="center" wrapText="1"/>
    </xf>
    <xf fontId="2" fillId="4" borderId="0" numFmtId="1" xfId="0" applyNumberFormat="1" applyFont="1" applyFill="1" applyAlignment="1">
      <alignment horizontal="center" vertical="center" wrapText="1"/>
    </xf>
    <xf fontId="1" fillId="5" borderId="0" numFmtId="0" xfId="0" applyFont="1" applyFill="1"/>
    <xf fontId="28" fillId="2" borderId="8" numFmtId="0" xfId="0" applyFont="1" applyFill="1" applyBorder="1" applyAlignment="1">
      <alignment horizontal="center"/>
    </xf>
    <xf fontId="2" fillId="0" borderId="15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left" vertical="top" wrapText="1"/>
    </xf>
    <xf fontId="1" fillId="0" borderId="2" numFmtId="0" xfId="0" applyFont="1" applyBorder="1" applyAlignment="1">
      <alignment horizontal="center" vertical="center" wrapText="1"/>
    </xf>
    <xf fontId="1" fillId="5" borderId="0" numFmtId="1" xfId="0" applyNumberFormat="1" applyFont="1" applyFill="1" applyAlignment="1">
      <alignment horizontal="center" vertical="center" wrapText="1"/>
    </xf>
    <xf fontId="1" fillId="5" borderId="8" numFmtId="1" xfId="0" applyNumberFormat="1" applyFont="1" applyFill="1" applyBorder="1" applyAlignment="1">
      <alignment horizontal="center" vertical="center" wrapText="1"/>
    </xf>
    <xf fontId="1" fillId="5" borderId="1" numFmtId="3" xfId="0" applyNumberFormat="1" applyFont="1" applyFill="1" applyBorder="1" applyAlignment="1">
      <alignment horizontal="center" vertical="center" wrapText="1"/>
    </xf>
    <xf fontId="1" fillId="5" borderId="6" numFmtId="3" xfId="0" applyNumberFormat="1" applyFont="1" applyFill="1" applyBorder="1" applyAlignment="1">
      <alignment horizontal="center" vertical="center" wrapText="1"/>
    </xf>
    <xf fontId="10" fillId="0" borderId="8" numFmtId="0" xfId="0" applyFont="1" applyBorder="1" applyAlignment="1">
      <alignment horizontal="left" vertical="top" wrapText="1"/>
    </xf>
    <xf fontId="17" fillId="5" borderId="8" numFmtId="1" xfId="0" applyNumberFormat="1" applyFont="1" applyFill="1" applyBorder="1" applyAlignment="1">
      <alignment horizontal="center" vertical="center" wrapText="1"/>
    </xf>
    <xf fontId="29" fillId="0" borderId="0" numFmtId="0" xfId="0" applyFont="1" applyAlignment="1">
      <alignment horizontal="center"/>
    </xf>
    <xf fontId="30" fillId="0" borderId="2" numFmtId="0" xfId="0" applyFont="1" applyBorder="1" applyAlignment="1">
      <alignment horizontal="center" vertical="center" wrapText="1"/>
    </xf>
    <xf fontId="30" fillId="0" borderId="5" numFmtId="0" xfId="0" applyFont="1" applyBorder="1" applyAlignment="1">
      <alignment horizontal="center" vertical="center" wrapText="1"/>
    </xf>
    <xf fontId="30" fillId="0" borderId="6" numFmtId="0" xfId="0" applyFont="1" applyBorder="1" applyAlignment="1">
      <alignment horizontal="center" vertical="center" wrapText="1"/>
    </xf>
    <xf fontId="30" fillId="0" borderId="7" numFmtId="0" xfId="0" applyFont="1" applyBorder="1" applyAlignment="1">
      <alignment horizontal="center" vertical="center" wrapText="1"/>
    </xf>
    <xf fontId="30" fillId="0" borderId="8" numFmtId="0" xfId="0" applyFont="1" applyBorder="1" applyAlignment="1">
      <alignment horizontal="center" vertical="center" wrapText="1"/>
    </xf>
    <xf fontId="30" fillId="0" borderId="8" numFmtId="0" xfId="0" applyFont="1" applyBorder="1" applyAlignment="1">
      <alignment horizontal="center" vertical="center"/>
    </xf>
    <xf fontId="30" fillId="5" borderId="8" numFmtId="3" xfId="0" applyNumberFormat="1" applyFont="1" applyFill="1" applyBorder="1" applyAlignment="1">
      <alignment horizontal="center" vertical="center" wrapText="1"/>
    </xf>
    <xf fontId="30" fillId="5" borderId="8" numFmtId="0" xfId="0" applyFont="1" applyFill="1" applyBorder="1" applyAlignment="1">
      <alignment horizontal="center" vertical="center" wrapText="1"/>
    </xf>
    <xf fontId="30" fillId="5" borderId="8" numFmtId="0" xfId="0" applyFont="1" applyFill="1" applyBorder="1" applyAlignment="1">
      <alignment horizontal="center" vertical="center"/>
    </xf>
    <xf fontId="30" fillId="5" borderId="8" numFmtId="1" xfId="0" applyNumberFormat="1" applyFont="1" applyFill="1" applyBorder="1" applyAlignment="1">
      <alignment horizontal="center" vertical="center" wrapText="1"/>
    </xf>
    <xf fontId="29" fillId="0" borderId="0" numFmtId="0" xfId="0" applyFont="1">
      <protection hidden="0" locked="1"/>
    </xf>
    <xf fontId="29" fillId="0" borderId="0" numFmtId="0" xfId="0" applyFont="1"/>
    <xf fontId="1" fillId="0" borderId="0" numFmtId="0" xfId="0" applyFont="1" applyAlignment="1">
      <alignment horizontal="center" vertical="center" wrapText="1"/>
    </xf>
    <xf fontId="2" fillId="0" borderId="7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vertical="center" wrapText="1"/>
    </xf>
    <xf fontId="14" fillId="5" borderId="8" numFmtId="3" xfId="0" applyNumberFormat="1" applyFont="1" applyFill="1" applyBorder="1" applyAlignment="1">
      <alignment horizontal="center" vertical="center" wrapText="1"/>
    </xf>
    <xf fontId="1" fillId="5" borderId="2" numFmtId="3" xfId="0" applyNumberFormat="1" applyFont="1" applyFill="1" applyBorder="1" applyAlignment="1">
      <alignment horizontal="center" vertical="center" wrapText="1"/>
    </xf>
    <xf fontId="1" fillId="5" borderId="10" numFmtId="3" xfId="0" applyNumberFormat="1" applyFont="1" applyFill="1" applyBorder="1" applyAlignment="1">
      <alignment horizontal="center" vertical="center" wrapText="1"/>
    </xf>
    <xf fontId="1" fillId="0" borderId="0" numFmtId="0" xfId="0" applyFont="1" applyAlignment="1">
      <alignment horizontal="right" vertical="center"/>
    </xf>
    <xf fontId="1" fillId="5" borderId="0" numFmtId="3" xfId="0" applyNumberFormat="1" applyFont="1" applyFill="1" applyAlignment="1">
      <alignment horizontal="left" vertical="center"/>
    </xf>
    <xf fontId="31" fillId="0" borderId="0" numFmtId="1" xfId="0" applyNumberFormat="1" applyFont="1" applyAlignment="1">
      <alignment horizontal="left"/>
    </xf>
    <xf fontId="1" fillId="5" borderId="14" numFmtId="3" xfId="0" applyNumberFormat="1" applyFont="1" applyFill="1" applyBorder="1" applyAlignment="1">
      <alignment horizontal="center" vertical="center" wrapText="1"/>
    </xf>
    <xf fontId="22" fillId="2" borderId="0" numFmtId="0" xfId="0" applyFont="1" applyFill="1" applyAlignment="1">
      <alignment horizontal="center" vertical="center"/>
    </xf>
    <xf fontId="32" fillId="0" borderId="0" numFmtId="0" xfId="0" applyFont="1" applyAlignment="1">
      <alignment horizontal="center" vertical="center"/>
    </xf>
    <xf fontId="22" fillId="2" borderId="0" numFmtId="0" xfId="0" applyFont="1" applyFill="1" applyAlignment="1">
      <alignment horizontal="center"/>
    </xf>
    <xf fontId="14" fillId="0" borderId="0" numFmt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worksheet" Target="worksheets/sheet13.xml"/><Relationship  Id="rId11" Type="http://schemas.openxmlformats.org/officeDocument/2006/relationships/worksheet" Target="worksheets/sheet11.xml"/><Relationship  Id="rId10" Type="http://schemas.openxmlformats.org/officeDocument/2006/relationships/worksheet" Target="worksheets/sheet10.xml"/><Relationship  Id="rId15" Type="http://schemas.openxmlformats.org/officeDocument/2006/relationships/sharedStrings" Target="sharedStrings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14" Type="http://schemas.openxmlformats.org/officeDocument/2006/relationships/theme" Target="theme/theme1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16" Type="http://schemas.openxmlformats.org/officeDocument/2006/relationships/styles" Target="styles.xml"/><Relationship  Id="rId4" Type="http://schemas.openxmlformats.org/officeDocument/2006/relationships/worksheet" Target="worksheets/sheet4.xml"/><Relationship  Id="rId12" Type="http://schemas.openxmlformats.org/officeDocument/2006/relationships/worksheet" Target="worksheets/sheet12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PT Sans Caption"/>
        <a:ea typeface="Arial"/>
        <a:cs typeface="Arial"/>
      </a:majorFont>
      <a:minorFont>
        <a:latin typeface="PT Sans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U1" zoomScale="70" workbookViewId="0">
      <pane ySplit="10" topLeftCell="A11" activePane="bottomLeft" state="frozen"/>
      <selection activeCell="F76" activeCellId="0" sqref="F76"/>
    </sheetView>
  </sheetViews>
  <sheetFormatPr defaultColWidth="0" defaultRowHeight="15.75"/>
  <cols>
    <col bestFit="1" customWidth="1" min="1" max="1" style="1" width="5.75"/>
    <col bestFit="1" customWidth="1" min="2" max="2" style="1" width="35"/>
    <col customWidth="1" min="3" max="3" style="2" width="9.125"/>
    <col customWidth="1" min="4" max="4" style="2" width="8.25"/>
    <col customWidth="1" min="5" max="5" style="2" width="7.75"/>
    <col bestFit="1" customWidth="1" min="6" max="6" style="1" width="6.75"/>
    <col customWidth="1" min="7" max="7" style="3" width="6.75"/>
    <col customWidth="1" min="8" max="14" style="1" width="6.75"/>
    <col customWidth="1" min="15" max="15" style="3" width="6.75"/>
    <col customWidth="1" min="16" max="20" style="1" width="6.75"/>
    <col customWidth="1" min="21" max="21" style="1" width="8.625"/>
    <col customWidth="1" hidden="1" min="22" max="22" style="1" width="6.75"/>
    <col customWidth="1" min="23" max="23" style="3" width="6.375"/>
    <col bestFit="1" customWidth="1" min="24" max="24" style="3" width="6.75"/>
    <col customWidth="1" min="25" max="25" style="3" width="6.75"/>
    <col customWidth="1" min="26" max="26" style="3" width="8.625"/>
    <col customWidth="1" hidden="1" min="27" max="27" style="4" width="8.625"/>
    <col customWidth="1" hidden="1" min="28" max="28" style="1" width="8.625"/>
    <col customWidth="1" min="29" max="33" style="1" width="6.75"/>
    <col customWidth="1" min="34" max="35" style="1" width="8.75"/>
    <col customWidth="1" hidden="1" min="36" max="39" style="1" width="8.75"/>
    <col customWidth="1" hidden="1" min="40" max="502" style="1" width="0"/>
    <col bestFit="1" hidden="1" min="503" max="503" style="1" width="0"/>
    <col hidden="1" min="504" max="16384" style="1" width="0"/>
  </cols>
  <sheetData>
    <row r="1">
      <c r="A1" s="5"/>
      <c r="B1" s="6" t="s">
        <v>0</v>
      </c>
      <c r="C1" s="7"/>
      <c r="D1" s="7"/>
      <c r="E1" s="7"/>
      <c r="F1" s="5"/>
      <c r="G1" s="8"/>
      <c r="H1" s="5"/>
      <c r="I1" s="5"/>
      <c r="J1" s="5"/>
      <c r="K1" s="5"/>
      <c r="L1" s="5"/>
      <c r="M1" s="5"/>
      <c r="N1" s="5"/>
      <c r="O1" s="8"/>
      <c r="P1" s="5"/>
      <c r="Q1" s="5"/>
      <c r="R1" s="5"/>
      <c r="S1" s="5"/>
      <c r="T1" s="5"/>
      <c r="U1" s="5"/>
      <c r="V1" s="5"/>
      <c r="W1" s="8"/>
      <c r="X1" s="8"/>
      <c r="Y1" s="8"/>
      <c r="Z1" s="8"/>
      <c r="AA1" s="9"/>
      <c r="AB1" s="8"/>
      <c r="AC1" s="5"/>
      <c r="AD1" s="10"/>
      <c r="AE1" s="2"/>
      <c r="AF1" s="2"/>
      <c r="AG1" s="11"/>
      <c r="AH1" s="10"/>
      <c r="AI1" s="5"/>
      <c r="AJ1" s="5"/>
      <c r="AW1" s="5"/>
    </row>
    <row r="2" ht="21.75">
      <c r="A2" s="5"/>
      <c r="B2" s="6" t="s">
        <v>1</v>
      </c>
      <c r="C2" s="7"/>
      <c r="D2" s="7"/>
      <c r="E2" s="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"/>
      <c r="X2" s="8"/>
      <c r="Y2" s="8"/>
      <c r="Z2" s="8"/>
      <c r="AA2" s="13"/>
      <c r="AB2" s="14"/>
      <c r="AC2" s="5"/>
      <c r="AD2" s="5"/>
      <c r="AE2" s="5"/>
      <c r="AF2" s="5"/>
      <c r="AG2" s="5"/>
      <c r="AH2" s="5"/>
      <c r="AI2" s="5"/>
      <c r="AJ2" s="5"/>
      <c r="AW2" s="5"/>
    </row>
    <row r="3" ht="19.5">
      <c r="A3" s="5"/>
      <c r="B3" s="6" t="s">
        <v>2</v>
      </c>
      <c r="C3" s="7"/>
      <c r="D3" s="7"/>
      <c r="E3" s="7"/>
      <c r="F3" s="5"/>
      <c r="G3" s="8"/>
      <c r="H3" s="5"/>
      <c r="I3" s="5"/>
      <c r="J3" s="5"/>
      <c r="K3" s="5"/>
      <c r="L3" s="5"/>
      <c r="M3" s="5"/>
      <c r="N3" s="5"/>
      <c r="O3" s="8"/>
      <c r="P3" s="5"/>
      <c r="Q3" s="5"/>
      <c r="R3" s="5"/>
      <c r="S3" s="5"/>
      <c r="T3" s="5"/>
      <c r="U3" s="5"/>
      <c r="V3" s="5"/>
      <c r="W3" s="8"/>
      <c r="X3" s="8"/>
      <c r="Y3" s="8"/>
      <c r="Z3" s="8"/>
      <c r="AA3" s="15"/>
      <c r="AB3" s="16"/>
      <c r="AC3" s="5"/>
      <c r="AD3" s="5"/>
      <c r="AE3" s="17"/>
      <c r="AF3" s="5"/>
      <c r="AG3" s="5"/>
      <c r="AH3" s="5"/>
      <c r="AI3" s="5"/>
      <c r="AJ3" s="5"/>
      <c r="AN3" s="18"/>
      <c r="AW3" s="5"/>
    </row>
    <row r="4" ht="19.5">
      <c r="A4" s="5"/>
      <c r="B4" s="6" t="s">
        <v>3</v>
      </c>
      <c r="C4" s="7"/>
      <c r="D4" s="7"/>
      <c r="E4" s="7"/>
      <c r="F4" s="5"/>
      <c r="G4" s="8"/>
      <c r="H4" s="5"/>
      <c r="I4" s="5"/>
      <c r="J4" s="5"/>
      <c r="K4" s="5"/>
      <c r="L4" s="5"/>
      <c r="M4" s="5"/>
      <c r="N4" s="5"/>
      <c r="O4" s="8"/>
      <c r="P4" s="5"/>
      <c r="Q4" s="5"/>
      <c r="R4" s="5"/>
      <c r="S4" s="5"/>
      <c r="T4" s="5"/>
      <c r="U4" s="5"/>
      <c r="V4" s="5"/>
      <c r="W4" s="8"/>
      <c r="X4" s="8"/>
      <c r="Y4" s="8"/>
      <c r="Z4" s="8"/>
      <c r="AA4" s="15" t="s">
        <v>4</v>
      </c>
      <c r="AB4" s="16"/>
      <c r="AC4" s="5"/>
      <c r="AD4" s="5"/>
      <c r="AE4" s="5"/>
      <c r="AF4" s="5"/>
      <c r="AG4" s="5"/>
      <c r="AH4" s="5"/>
      <c r="AI4" s="5"/>
      <c r="AJ4" s="5"/>
    </row>
    <row r="5" hidden="1">
      <c r="A5" s="19"/>
      <c r="B5" s="20"/>
      <c r="C5" s="21"/>
      <c r="D5" s="21"/>
      <c r="E5" s="21"/>
      <c r="F5" s="22"/>
      <c r="G5" s="23"/>
      <c r="H5" s="24"/>
      <c r="I5" s="24"/>
      <c r="J5" s="24"/>
      <c r="K5" s="24"/>
      <c r="L5" s="24"/>
      <c r="M5" s="19"/>
      <c r="N5" s="19"/>
      <c r="O5" s="25"/>
      <c r="P5" s="19"/>
      <c r="Q5" s="19"/>
      <c r="R5" s="19"/>
      <c r="S5" s="19"/>
      <c r="T5" s="19"/>
      <c r="U5" s="19"/>
      <c r="V5" s="19"/>
      <c r="W5" s="25"/>
      <c r="X5" s="25"/>
      <c r="Y5" s="25"/>
      <c r="Z5" s="25"/>
      <c r="AA5" s="26"/>
      <c r="AB5" s="25"/>
      <c r="AC5" s="19"/>
      <c r="AD5" s="19"/>
      <c r="AE5" s="19"/>
      <c r="AF5" s="19"/>
      <c r="AG5" s="19"/>
      <c r="AH5" s="19"/>
      <c r="AI5" s="5"/>
      <c r="AJ5" s="5"/>
    </row>
    <row r="6">
      <c r="A6" s="27" t="s">
        <v>5</v>
      </c>
      <c r="B6" s="28" t="s">
        <v>6</v>
      </c>
      <c r="C6" s="29" t="s">
        <v>7</v>
      </c>
      <c r="D6" s="30" t="s">
        <v>8</v>
      </c>
      <c r="E6" s="31"/>
      <c r="F6" s="32" t="s">
        <v>9</v>
      </c>
      <c r="G6" s="33" t="s">
        <v>10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5"/>
      <c r="V6" s="36"/>
      <c r="W6" s="33" t="s">
        <v>11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  <c r="AI6" s="37"/>
      <c r="AJ6" s="38"/>
      <c r="AK6" s="39"/>
      <c r="AL6" s="40"/>
      <c r="AM6" s="40"/>
      <c r="AN6" s="40"/>
      <c r="AO6" s="40"/>
      <c r="AP6" s="40"/>
      <c r="AQ6" s="40"/>
      <c r="AR6" s="40"/>
      <c r="AS6" s="40"/>
    </row>
    <row r="7" ht="14.25" customHeight="1">
      <c r="A7" s="41"/>
      <c r="B7" s="42"/>
      <c r="C7" s="43"/>
      <c r="D7" s="44"/>
      <c r="E7" s="45"/>
      <c r="F7" s="46"/>
      <c r="G7" s="47" t="s">
        <v>12</v>
      </c>
      <c r="H7" s="48"/>
      <c r="I7" s="48"/>
      <c r="J7" s="48"/>
      <c r="K7" s="48"/>
      <c r="L7" s="48"/>
      <c r="M7" s="48"/>
      <c r="N7" s="49"/>
      <c r="O7" s="47" t="s">
        <v>13</v>
      </c>
      <c r="P7" s="48"/>
      <c r="Q7" s="48"/>
      <c r="R7" s="48"/>
      <c r="S7" s="48"/>
      <c r="T7" s="48"/>
      <c r="U7" s="49"/>
      <c r="V7" s="36"/>
      <c r="W7" s="33" t="s">
        <v>14</v>
      </c>
      <c r="X7" s="35"/>
      <c r="Y7" s="47" t="s">
        <v>15</v>
      </c>
      <c r="Z7" s="48"/>
      <c r="AA7" s="48"/>
      <c r="AB7" s="48"/>
      <c r="AC7" s="48"/>
      <c r="AD7" s="48"/>
      <c r="AE7" s="48"/>
      <c r="AF7" s="48"/>
      <c r="AG7" s="48"/>
      <c r="AH7" s="49"/>
      <c r="AI7" s="37"/>
      <c r="AJ7" s="38"/>
      <c r="AK7" s="39"/>
      <c r="AL7" s="40"/>
      <c r="AM7" s="40"/>
      <c r="AN7" s="40"/>
      <c r="AO7" s="40"/>
      <c r="AP7" s="40"/>
      <c r="AQ7" s="40"/>
      <c r="AR7" s="40"/>
      <c r="AS7" s="40"/>
    </row>
    <row r="8" ht="18" customHeight="1">
      <c r="A8" s="41"/>
      <c r="B8" s="42"/>
      <c r="C8" s="43"/>
      <c r="D8" s="50"/>
      <c r="E8" s="51"/>
      <c r="F8" s="46"/>
      <c r="G8" s="52" t="s">
        <v>16</v>
      </c>
      <c r="H8" s="52" t="s">
        <v>17</v>
      </c>
      <c r="I8" s="52" t="s">
        <v>18</v>
      </c>
      <c r="J8" s="53" t="s">
        <v>19</v>
      </c>
      <c r="K8" s="54"/>
      <c r="L8" s="54"/>
      <c r="M8" s="54"/>
      <c r="N8" s="55"/>
      <c r="O8" s="56" t="s">
        <v>16</v>
      </c>
      <c r="P8" s="57" t="s">
        <v>19</v>
      </c>
      <c r="Q8" s="58"/>
      <c r="R8" s="58"/>
      <c r="S8" s="58"/>
      <c r="T8" s="59"/>
      <c r="U8" s="56" t="s">
        <v>20</v>
      </c>
      <c r="V8" s="60" t="s">
        <v>21</v>
      </c>
      <c r="W8" s="56" t="s">
        <v>16</v>
      </c>
      <c r="X8" s="56" t="s">
        <v>17</v>
      </c>
      <c r="Y8" s="56" t="s">
        <v>16</v>
      </c>
      <c r="Z8" s="56" t="s">
        <v>17</v>
      </c>
      <c r="AA8" s="61" t="s">
        <v>22</v>
      </c>
      <c r="AB8" s="61"/>
      <c r="AC8" s="56" t="s">
        <v>23</v>
      </c>
      <c r="AD8" s="57" t="s">
        <v>19</v>
      </c>
      <c r="AE8" s="58"/>
      <c r="AF8" s="58"/>
      <c r="AG8" s="58"/>
      <c r="AH8" s="59"/>
      <c r="AI8" s="37"/>
      <c r="AJ8" s="38"/>
      <c r="AK8" s="62"/>
      <c r="AL8" s="40"/>
      <c r="AM8" s="40"/>
      <c r="AN8" s="40"/>
      <c r="AO8" s="40"/>
      <c r="AP8" s="40"/>
      <c r="AQ8" s="40"/>
      <c r="AR8" s="40"/>
      <c r="AS8" s="40"/>
    </row>
    <row r="9" ht="22.5" customHeight="1">
      <c r="A9" s="41"/>
      <c r="B9" s="42"/>
      <c r="C9" s="43"/>
      <c r="D9" s="63" t="s">
        <v>24</v>
      </c>
      <c r="E9" s="63" t="s">
        <v>25</v>
      </c>
      <c r="F9" s="46"/>
      <c r="G9" s="64"/>
      <c r="H9" s="64"/>
      <c r="I9" s="64"/>
      <c r="J9" s="53" t="s">
        <v>26</v>
      </c>
      <c r="K9" s="54"/>
      <c r="L9" s="54"/>
      <c r="M9" s="55"/>
      <c r="N9" s="27" t="s">
        <v>27</v>
      </c>
      <c r="O9" s="65"/>
      <c r="P9" s="57" t="s">
        <v>26</v>
      </c>
      <c r="Q9" s="58"/>
      <c r="R9" s="58"/>
      <c r="S9" s="59"/>
      <c r="T9" s="56" t="s">
        <v>27</v>
      </c>
      <c r="U9" s="65"/>
      <c r="V9" s="66"/>
      <c r="W9" s="65"/>
      <c r="X9" s="65"/>
      <c r="Y9" s="67"/>
      <c r="Z9" s="67"/>
      <c r="AA9" s="68"/>
      <c r="AB9" s="68"/>
      <c r="AC9" s="67"/>
      <c r="AD9" s="57" t="s">
        <v>26</v>
      </c>
      <c r="AE9" s="58"/>
      <c r="AF9" s="58"/>
      <c r="AG9" s="59"/>
      <c r="AH9" s="56" t="s">
        <v>27</v>
      </c>
      <c r="AI9" s="37"/>
      <c r="AJ9" s="38"/>
      <c r="AK9" s="69" t="s">
        <v>22</v>
      </c>
      <c r="AL9" s="40"/>
      <c r="AM9" s="40"/>
      <c r="AN9" s="40"/>
      <c r="AO9" s="40"/>
      <c r="AP9" s="40"/>
      <c r="AQ9" s="40"/>
      <c r="AR9" s="40"/>
      <c r="AS9" s="40"/>
    </row>
    <row r="10" ht="45" customHeight="1">
      <c r="A10" s="41"/>
      <c r="B10" s="42"/>
      <c r="C10" s="70"/>
      <c r="D10" s="71"/>
      <c r="E10" s="71"/>
      <c r="F10" s="72"/>
      <c r="G10" s="64"/>
      <c r="H10" s="64"/>
      <c r="I10" s="64"/>
      <c r="J10" s="41" t="s">
        <v>28</v>
      </c>
      <c r="K10" s="41" t="s">
        <v>29</v>
      </c>
      <c r="L10" s="41" t="s">
        <v>30</v>
      </c>
      <c r="M10" s="41" t="s">
        <v>31</v>
      </c>
      <c r="N10" s="41"/>
      <c r="O10" s="65"/>
      <c r="P10" s="65" t="s">
        <v>28</v>
      </c>
      <c r="Q10" s="65" t="s">
        <v>29</v>
      </c>
      <c r="R10" s="65" t="s">
        <v>30</v>
      </c>
      <c r="S10" s="65" t="s">
        <v>31</v>
      </c>
      <c r="T10" s="65"/>
      <c r="U10" s="65"/>
      <c r="V10" s="73"/>
      <c r="W10" s="65"/>
      <c r="X10" s="65"/>
      <c r="Y10" s="74"/>
      <c r="Z10" s="74"/>
      <c r="AA10" s="75"/>
      <c r="AB10" s="75"/>
      <c r="AC10" s="74"/>
      <c r="AD10" s="65" t="s">
        <v>28</v>
      </c>
      <c r="AE10" s="65" t="s">
        <v>29</v>
      </c>
      <c r="AF10" s="65" t="s">
        <v>30</v>
      </c>
      <c r="AG10" s="65" t="s">
        <v>31</v>
      </c>
      <c r="AH10" s="74"/>
      <c r="AI10" s="37"/>
      <c r="AJ10" s="38"/>
      <c r="AK10" s="69"/>
      <c r="AL10" s="40"/>
      <c r="AM10" s="40"/>
      <c r="AN10" s="40"/>
      <c r="AO10" s="40"/>
      <c r="AP10" s="40"/>
      <c r="AQ10" s="40"/>
      <c r="AR10" s="40"/>
      <c r="AS10" s="40"/>
    </row>
    <row r="11" s="76" customFormat="1" ht="9.75" customHeight="1">
      <c r="A11" s="77">
        <v>1</v>
      </c>
      <c r="B11" s="78">
        <v>2</v>
      </c>
      <c r="C11" s="79">
        <v>3</v>
      </c>
      <c r="D11" s="79">
        <v>4</v>
      </c>
      <c r="E11" s="79">
        <v>5</v>
      </c>
      <c r="F11" s="79">
        <v>6</v>
      </c>
      <c r="G11" s="80">
        <v>7</v>
      </c>
      <c r="H11" s="79">
        <v>8</v>
      </c>
      <c r="I11" s="79">
        <v>9</v>
      </c>
      <c r="J11" s="79">
        <v>10</v>
      </c>
      <c r="K11" s="79">
        <v>11</v>
      </c>
      <c r="L11" s="79">
        <v>12</v>
      </c>
      <c r="M11" s="79">
        <v>13</v>
      </c>
      <c r="N11" s="79">
        <v>14</v>
      </c>
      <c r="O11" s="77">
        <v>15</v>
      </c>
      <c r="P11" s="79">
        <v>16</v>
      </c>
      <c r="Q11" s="79">
        <v>17</v>
      </c>
      <c r="R11" s="79">
        <v>18</v>
      </c>
      <c r="S11" s="79">
        <v>19</v>
      </c>
      <c r="T11" s="79">
        <v>20</v>
      </c>
      <c r="U11" s="79">
        <v>21</v>
      </c>
      <c r="V11" s="79"/>
      <c r="W11" s="77">
        <v>22</v>
      </c>
      <c r="X11" s="77">
        <v>23</v>
      </c>
      <c r="Y11" s="77">
        <v>24</v>
      </c>
      <c r="Z11" s="77">
        <v>25</v>
      </c>
      <c r="AA11" s="81"/>
      <c r="AB11" s="77"/>
      <c r="AC11" s="79">
        <v>26</v>
      </c>
      <c r="AD11" s="79">
        <v>27</v>
      </c>
      <c r="AE11" s="79">
        <v>28</v>
      </c>
      <c r="AF11" s="79">
        <v>29</v>
      </c>
      <c r="AG11" s="79">
        <v>30</v>
      </c>
      <c r="AH11" s="79">
        <v>31</v>
      </c>
      <c r="AI11" s="82"/>
      <c r="AJ11" s="82"/>
      <c r="AK11" s="83"/>
      <c r="AL11" s="84"/>
      <c r="AM11" s="85"/>
      <c r="AN11" s="85"/>
      <c r="AO11" s="85"/>
      <c r="AP11" s="85"/>
      <c r="AQ11" s="85"/>
      <c r="AR11" s="85"/>
      <c r="AS11" s="85"/>
    </row>
    <row r="12" ht="17.25" customHeight="1">
      <c r="A12" s="86">
        <v>1</v>
      </c>
      <c r="B12" s="87" t="s">
        <v>32</v>
      </c>
      <c r="C12" s="88"/>
      <c r="D12" s="88"/>
      <c r="E12" s="89"/>
      <c r="F12" s="90"/>
      <c r="G12" s="91"/>
      <c r="H12" s="90"/>
      <c r="I12" s="90"/>
      <c r="J12" s="90"/>
      <c r="K12" s="90"/>
      <c r="L12" s="90"/>
      <c r="M12" s="90"/>
      <c r="N12" s="90"/>
      <c r="O12" s="89"/>
      <c r="P12" s="90"/>
      <c r="Q12" s="90"/>
      <c r="R12" s="90"/>
      <c r="S12" s="89"/>
      <c r="T12" s="89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2"/>
      <c r="AI12" s="93"/>
      <c r="AJ12" s="93"/>
      <c r="AK12" s="94"/>
      <c r="AL12" s="95"/>
      <c r="AW12" s="5"/>
    </row>
    <row r="13" ht="30">
      <c r="A13" s="96" t="s">
        <v>33</v>
      </c>
      <c r="B13" s="97" t="s">
        <v>34</v>
      </c>
      <c r="C13" s="98">
        <v>240</v>
      </c>
      <c r="D13" s="99">
        <v>0</v>
      </c>
      <c r="E13" s="100">
        <v>0</v>
      </c>
      <c r="F13" s="101">
        <f>E13/C13</f>
        <v>0</v>
      </c>
      <c r="G13" s="102">
        <v>0</v>
      </c>
      <c r="H13" s="103">
        <v>0</v>
      </c>
      <c r="I13" s="104"/>
      <c r="J13" s="105">
        <v>0</v>
      </c>
      <c r="K13" s="104"/>
      <c r="L13" s="104"/>
      <c r="M13" s="104">
        <v>0</v>
      </c>
      <c r="N13" s="105">
        <v>0</v>
      </c>
      <c r="O13" s="71">
        <v>0</v>
      </c>
      <c r="P13" s="99"/>
      <c r="Q13" s="99"/>
      <c r="R13" s="99"/>
      <c r="S13" s="71">
        <v>0</v>
      </c>
      <c r="T13" s="71">
        <v>0</v>
      </c>
      <c r="U13" s="101"/>
      <c r="V13" s="106">
        <f>E13*X13%</f>
        <v>0</v>
      </c>
      <c r="W13" s="103">
        <f>ROUNDDOWN(V13,0)</f>
        <v>0</v>
      </c>
      <c r="X13" s="107">
        <v>0</v>
      </c>
      <c r="Y13" s="103">
        <f>'ИТОГ и проверка'!C13</f>
        <v>0</v>
      </c>
      <c r="Z13" s="103">
        <v>0</v>
      </c>
      <c r="AA13" s="108">
        <f>Z13-X13</f>
        <v>0</v>
      </c>
      <c r="AB13" s="103">
        <f t="shared" ref="AB13:AB76" si="0">IF(AA13&gt;0.01,AA13*1000000,0)</f>
        <v>0</v>
      </c>
      <c r="AC13" s="99"/>
      <c r="AD13" s="103">
        <f>'ИТОГ и проверка'!D13</f>
        <v>0</v>
      </c>
      <c r="AE13" s="99"/>
      <c r="AF13" s="99"/>
      <c r="AG13" s="109">
        <f>Y13-AD13-AH13</f>
        <v>0</v>
      </c>
      <c r="AH13" s="103">
        <f>'ИТОГ и проверка'!E13</f>
        <v>0</v>
      </c>
      <c r="AI13" s="110"/>
      <c r="AJ13" s="110">
        <f>SUM(AD13:AI13)</f>
        <v>0</v>
      </c>
      <c r="AK13" s="111">
        <f t="shared" ref="AK13:AK76" si="1">AJ13-Y13</f>
        <v>0</v>
      </c>
      <c r="AL13" s="101">
        <f t="shared" ref="AL13:AL76" si="2">IF(AK13&gt;1,AK13*1000,0)</f>
        <v>0</v>
      </c>
      <c r="AM13" s="112"/>
      <c r="AW13" s="5"/>
    </row>
    <row r="14">
      <c r="A14" s="86" t="s">
        <v>35</v>
      </c>
      <c r="B14" s="87" t="s">
        <v>36</v>
      </c>
      <c r="C14" s="113"/>
      <c r="D14" s="88"/>
      <c r="E14" s="89"/>
      <c r="F14" s="88"/>
      <c r="G14" s="114"/>
      <c r="H14" s="115"/>
      <c r="I14" s="116"/>
      <c r="J14" s="116"/>
      <c r="K14" s="116"/>
      <c r="L14" s="116"/>
      <c r="M14" s="116"/>
      <c r="N14" s="116"/>
      <c r="O14" s="89">
        <f>O15+O16</f>
        <v>0</v>
      </c>
      <c r="P14" s="88"/>
      <c r="Q14" s="88"/>
      <c r="R14" s="88"/>
      <c r="S14" s="89"/>
      <c r="T14" s="89"/>
      <c r="U14" s="88"/>
      <c r="V14" s="88"/>
      <c r="W14" s="88"/>
      <c r="X14" s="88"/>
      <c r="Y14" s="88"/>
      <c r="Z14" s="115"/>
      <c r="AA14" s="88"/>
      <c r="AB14" s="103">
        <f t="shared" si="0"/>
        <v>0</v>
      </c>
      <c r="AC14" s="88"/>
      <c r="AD14" s="88"/>
      <c r="AE14" s="88"/>
      <c r="AF14" s="88"/>
      <c r="AG14" s="88"/>
      <c r="AH14" s="88"/>
      <c r="AI14" s="117"/>
      <c r="AJ14" s="118"/>
      <c r="AK14" s="119">
        <f t="shared" si="1"/>
        <v>0</v>
      </c>
      <c r="AL14" s="101">
        <f t="shared" si="2"/>
        <v>0</v>
      </c>
      <c r="AM14" s="112"/>
      <c r="AW14" s="5"/>
    </row>
    <row r="15" ht="45">
      <c r="A15" s="96" t="s">
        <v>37</v>
      </c>
      <c r="B15" s="97" t="s">
        <v>38</v>
      </c>
      <c r="C15" s="98">
        <v>67.034000000000006</v>
      </c>
      <c r="D15" s="99">
        <v>43</v>
      </c>
      <c r="E15" s="100">
        <v>31</v>
      </c>
      <c r="F15" s="101">
        <f t="shared" ref="F15:F78" si="3">E15/C15</f>
        <v>0.46245189008562815</v>
      </c>
      <c r="G15" s="102">
        <v>0</v>
      </c>
      <c r="H15" s="103">
        <f t="shared" ref="H15:H78" si="4">G15/D15%</f>
        <v>0</v>
      </c>
      <c r="I15" s="104"/>
      <c r="J15" s="105">
        <v>0</v>
      </c>
      <c r="K15" s="104"/>
      <c r="L15" s="104"/>
      <c r="M15" s="104"/>
      <c r="N15" s="105">
        <v>0</v>
      </c>
      <c r="O15" s="120">
        <v>0</v>
      </c>
      <c r="P15" s="99"/>
      <c r="Q15" s="99"/>
      <c r="R15" s="99"/>
      <c r="S15" s="120">
        <v>0</v>
      </c>
      <c r="T15" s="120">
        <v>0</v>
      </c>
      <c r="U15" s="101"/>
      <c r="V15" s="106">
        <f t="shared" ref="V15:V78" si="5">E15*X15%</f>
        <v>1.55</v>
      </c>
      <c r="W15" s="103">
        <f t="shared" ref="W15:W78" si="6">ROUNDDOWN(V15,0)</f>
        <v>1</v>
      </c>
      <c r="X15" s="107">
        <v>5</v>
      </c>
      <c r="Y15" s="103">
        <f>'ИТОГ и проверка'!C15</f>
        <v>1</v>
      </c>
      <c r="Z15" s="103">
        <f t="shared" ref="Z15:Z78" si="7">Y15/E15%</f>
        <v>3.2258064516129035</v>
      </c>
      <c r="AA15" s="108">
        <f t="shared" ref="AA15:AA78" si="8">Z15-X15</f>
        <v>-1.7741935483870965</v>
      </c>
      <c r="AB15" s="103">
        <f t="shared" si="0"/>
        <v>0</v>
      </c>
      <c r="AC15" s="99"/>
      <c r="AD15" s="103">
        <f>'ИТОГ и проверка'!D15</f>
        <v>0</v>
      </c>
      <c r="AE15" s="99"/>
      <c r="AF15" s="99"/>
      <c r="AG15" s="99"/>
      <c r="AH15" s="103">
        <f>'ИТОГ и проверка'!E15</f>
        <v>0</v>
      </c>
      <c r="AI15" s="121"/>
      <c r="AJ15" s="121">
        <f t="shared" ref="AJ15:AJ78" si="9">SUM(AD15:AI15)</f>
        <v>0</v>
      </c>
      <c r="AK15" s="119">
        <f t="shared" si="1"/>
        <v>-1</v>
      </c>
      <c r="AL15" s="101">
        <f t="shared" si="2"/>
        <v>0</v>
      </c>
      <c r="AM15" s="112"/>
    </row>
    <row r="16" ht="30">
      <c r="A16" s="96" t="s">
        <v>39</v>
      </c>
      <c r="B16" s="97" t="s">
        <v>40</v>
      </c>
      <c r="C16" s="98">
        <v>10.308</v>
      </c>
      <c r="D16" s="99">
        <v>2</v>
      </c>
      <c r="E16" s="122">
        <v>13</v>
      </c>
      <c r="F16" s="101">
        <f t="shared" si="3"/>
        <v>1.2611563833915407</v>
      </c>
      <c r="G16" s="102">
        <v>0</v>
      </c>
      <c r="H16" s="103">
        <f t="shared" si="4"/>
        <v>0</v>
      </c>
      <c r="I16" s="104"/>
      <c r="J16" s="105">
        <v>0</v>
      </c>
      <c r="K16" s="104"/>
      <c r="L16" s="104"/>
      <c r="M16" s="104">
        <v>0</v>
      </c>
      <c r="N16" s="105">
        <v>0</v>
      </c>
      <c r="O16" s="71">
        <v>0</v>
      </c>
      <c r="P16" s="99"/>
      <c r="Q16" s="99"/>
      <c r="R16" s="99"/>
      <c r="S16" s="71">
        <v>0</v>
      </c>
      <c r="T16" s="71">
        <v>0</v>
      </c>
      <c r="U16" s="101"/>
      <c r="V16" s="106">
        <f t="shared" si="5"/>
        <v>1.04</v>
      </c>
      <c r="W16" s="103">
        <f t="shared" si="6"/>
        <v>1</v>
      </c>
      <c r="X16" s="107">
        <v>8</v>
      </c>
      <c r="Y16" s="103">
        <f>'ИТОГ и проверка'!C16</f>
        <v>1</v>
      </c>
      <c r="Z16" s="103">
        <f t="shared" si="7"/>
        <v>7.6923076923076916</v>
      </c>
      <c r="AA16" s="108">
        <f t="shared" si="8"/>
        <v>-0.30769230769230838</v>
      </c>
      <c r="AB16" s="103">
        <f t="shared" si="0"/>
        <v>0</v>
      </c>
      <c r="AC16" s="99"/>
      <c r="AD16" s="103">
        <f>'ИТОГ и проверка'!D16</f>
        <v>0</v>
      </c>
      <c r="AE16" s="99"/>
      <c r="AF16" s="99"/>
      <c r="AG16" s="109">
        <f>Y16-AD16-AH16</f>
        <v>0</v>
      </c>
      <c r="AH16" s="103">
        <f>'ИТОГ и проверка'!E16</f>
        <v>1</v>
      </c>
      <c r="AI16" s="121"/>
      <c r="AJ16" s="121">
        <f t="shared" si="9"/>
        <v>1</v>
      </c>
      <c r="AK16" s="119">
        <f t="shared" si="1"/>
        <v>0</v>
      </c>
      <c r="AL16" s="101">
        <f t="shared" si="2"/>
        <v>0</v>
      </c>
      <c r="AM16" s="112"/>
      <c r="AW16" s="5"/>
    </row>
    <row r="17">
      <c r="A17" s="123" t="s">
        <v>41</v>
      </c>
      <c r="B17" s="87" t="s">
        <v>42</v>
      </c>
      <c r="C17" s="113"/>
      <c r="D17" s="88"/>
      <c r="E17" s="124"/>
      <c r="F17" s="88"/>
      <c r="G17" s="114"/>
      <c r="H17" s="115"/>
      <c r="I17" s="116"/>
      <c r="J17" s="116"/>
      <c r="K17" s="116"/>
      <c r="L17" s="116"/>
      <c r="M17" s="116"/>
      <c r="N17" s="116"/>
      <c r="O17" s="124"/>
      <c r="P17" s="88"/>
      <c r="Q17" s="88"/>
      <c r="R17" s="88"/>
      <c r="S17" s="125"/>
      <c r="T17" s="125">
        <f>T18+T19</f>
        <v>4</v>
      </c>
      <c r="U17" s="126"/>
      <c r="V17" s="88"/>
      <c r="W17" s="88"/>
      <c r="X17" s="88"/>
      <c r="Y17" s="88"/>
      <c r="Z17" s="115"/>
      <c r="AA17" s="88"/>
      <c r="AB17" s="103">
        <f t="shared" si="0"/>
        <v>0</v>
      </c>
      <c r="AC17" s="88"/>
      <c r="AD17" s="88"/>
      <c r="AE17" s="88"/>
      <c r="AF17" s="88"/>
      <c r="AG17" s="88"/>
      <c r="AH17" s="88"/>
      <c r="AI17" s="127"/>
      <c r="AJ17" s="121">
        <f t="shared" si="9"/>
        <v>0</v>
      </c>
      <c r="AK17" s="119">
        <f t="shared" si="1"/>
        <v>0</v>
      </c>
      <c r="AL17" s="101">
        <f t="shared" si="2"/>
        <v>0</v>
      </c>
      <c r="AM17" s="112"/>
      <c r="AW17" s="5"/>
    </row>
    <row r="18" ht="45">
      <c r="A18" s="96" t="s">
        <v>43</v>
      </c>
      <c r="B18" s="97" t="s">
        <v>44</v>
      </c>
      <c r="C18" s="98">
        <v>397.60000000000002</v>
      </c>
      <c r="D18" s="104">
        <v>449</v>
      </c>
      <c r="E18" s="122">
        <v>431</v>
      </c>
      <c r="F18" s="101">
        <f t="shared" si="3"/>
        <v>1.0840040241448692</v>
      </c>
      <c r="G18" s="102">
        <v>35</v>
      </c>
      <c r="H18" s="103">
        <f t="shared" si="4"/>
        <v>7.7951002227171484</v>
      </c>
      <c r="I18" s="104"/>
      <c r="J18" s="105">
        <v>0</v>
      </c>
      <c r="K18" s="104"/>
      <c r="L18" s="104"/>
      <c r="M18" s="104"/>
      <c r="N18" s="105">
        <v>0</v>
      </c>
      <c r="O18" s="71">
        <v>15</v>
      </c>
      <c r="P18" s="99"/>
      <c r="Q18" s="99"/>
      <c r="R18" s="99"/>
      <c r="S18" s="71">
        <v>11</v>
      </c>
      <c r="T18" s="71">
        <v>4</v>
      </c>
      <c r="U18" s="101">
        <f t="shared" ref="U18:U81" si="10">O18/G18%</f>
        <v>42.857142857142861</v>
      </c>
      <c r="V18" s="106">
        <f t="shared" si="5"/>
        <v>34.480000000000004</v>
      </c>
      <c r="W18" s="103">
        <f t="shared" si="6"/>
        <v>34</v>
      </c>
      <c r="X18" s="107">
        <v>8</v>
      </c>
      <c r="Y18" s="103">
        <f>'ИТОГ и проверка'!C18</f>
        <v>34</v>
      </c>
      <c r="Z18" s="103">
        <f t="shared" si="7"/>
        <v>7.8886310904872401</v>
      </c>
      <c r="AA18" s="108">
        <f t="shared" si="8"/>
        <v>-0.11136890951275991</v>
      </c>
      <c r="AB18" s="103">
        <f t="shared" si="0"/>
        <v>0</v>
      </c>
      <c r="AC18" s="99"/>
      <c r="AD18" s="103">
        <f>'ИТОГ и проверка'!D18</f>
        <v>0</v>
      </c>
      <c r="AE18" s="99"/>
      <c r="AF18" s="99"/>
      <c r="AG18" s="99"/>
      <c r="AH18" s="103">
        <f>'ИТОГ и проверка'!E18</f>
        <v>0</v>
      </c>
      <c r="AI18" s="121"/>
      <c r="AJ18" s="121">
        <f t="shared" si="9"/>
        <v>0</v>
      </c>
      <c r="AK18" s="119">
        <f t="shared" si="1"/>
        <v>-34</v>
      </c>
      <c r="AL18" s="101">
        <f t="shared" si="2"/>
        <v>0</v>
      </c>
      <c r="AM18" s="128"/>
      <c r="AW18" s="5"/>
    </row>
    <row r="19" ht="30">
      <c r="A19" s="96" t="s">
        <v>45</v>
      </c>
      <c r="B19" s="97" t="s">
        <v>46</v>
      </c>
      <c r="C19" s="98">
        <v>236.40000000000001</v>
      </c>
      <c r="D19" s="104">
        <v>171</v>
      </c>
      <c r="E19" s="122">
        <v>182</v>
      </c>
      <c r="F19" s="101">
        <f t="shared" si="3"/>
        <v>0.76988155668358715</v>
      </c>
      <c r="G19" s="102">
        <v>8</v>
      </c>
      <c r="H19" s="103">
        <f t="shared" si="4"/>
        <v>4.6783625730994149</v>
      </c>
      <c r="I19" s="104"/>
      <c r="J19" s="105">
        <v>1</v>
      </c>
      <c r="K19" s="104"/>
      <c r="L19" s="104"/>
      <c r="M19" s="104">
        <v>5</v>
      </c>
      <c r="N19" s="105">
        <v>2</v>
      </c>
      <c r="O19" s="129"/>
      <c r="P19" s="99"/>
      <c r="Q19" s="99"/>
      <c r="R19" s="99"/>
      <c r="S19" s="130"/>
      <c r="T19" s="130"/>
      <c r="U19" s="101">
        <f t="shared" si="10"/>
        <v>0</v>
      </c>
      <c r="V19" s="106">
        <f t="shared" si="5"/>
        <v>9.0999999999999996</v>
      </c>
      <c r="W19" s="103">
        <f t="shared" si="6"/>
        <v>9</v>
      </c>
      <c r="X19" s="107">
        <v>5</v>
      </c>
      <c r="Y19" s="103">
        <f>'ИТОГ и проверка'!C19</f>
        <v>9</v>
      </c>
      <c r="Z19" s="103">
        <f t="shared" si="7"/>
        <v>4.9450549450549453</v>
      </c>
      <c r="AA19" s="108">
        <f t="shared" si="8"/>
        <v>-0.05494505494505475</v>
      </c>
      <c r="AB19" s="103">
        <f t="shared" si="0"/>
        <v>0</v>
      </c>
      <c r="AC19" s="99"/>
      <c r="AD19" s="103">
        <f>'ИТОГ и проверка'!D19</f>
        <v>0</v>
      </c>
      <c r="AE19" s="99"/>
      <c r="AF19" s="99"/>
      <c r="AG19" s="109">
        <f>Y19-AD19-AH19</f>
        <v>7</v>
      </c>
      <c r="AH19" s="103">
        <f>'ИТОГ и проверка'!E19</f>
        <v>2</v>
      </c>
      <c r="AI19" s="121"/>
      <c r="AJ19" s="121">
        <f t="shared" si="9"/>
        <v>9</v>
      </c>
      <c r="AK19" s="119">
        <f t="shared" si="1"/>
        <v>0</v>
      </c>
      <c r="AL19" s="101">
        <f t="shared" si="2"/>
        <v>0</v>
      </c>
      <c r="AM19" s="128"/>
    </row>
    <row r="20">
      <c r="A20" s="123" t="s">
        <v>47</v>
      </c>
      <c r="B20" s="87" t="s">
        <v>48</v>
      </c>
      <c r="C20" s="113"/>
      <c r="D20" s="88"/>
      <c r="E20" s="124"/>
      <c r="F20" s="88"/>
      <c r="G20" s="114"/>
      <c r="H20" s="115"/>
      <c r="I20" s="116"/>
      <c r="J20" s="116"/>
      <c r="K20" s="116"/>
      <c r="L20" s="116"/>
      <c r="M20" s="116"/>
      <c r="N20" s="116"/>
      <c r="O20" s="124"/>
      <c r="P20" s="88"/>
      <c r="Q20" s="88"/>
      <c r="R20" s="88"/>
      <c r="S20" s="125"/>
      <c r="T20" s="125"/>
      <c r="U20" s="126"/>
      <c r="V20" s="88"/>
      <c r="W20" s="88"/>
      <c r="X20" s="88"/>
      <c r="Y20" s="88"/>
      <c r="Z20" s="115"/>
      <c r="AA20" s="88"/>
      <c r="AB20" s="103">
        <f t="shared" si="0"/>
        <v>0</v>
      </c>
      <c r="AC20" s="88"/>
      <c r="AD20" s="88"/>
      <c r="AE20" s="88"/>
      <c r="AF20" s="88"/>
      <c r="AG20" s="88"/>
      <c r="AH20" s="88"/>
      <c r="AI20" s="127"/>
      <c r="AJ20" s="121">
        <f t="shared" si="9"/>
        <v>0</v>
      </c>
      <c r="AK20" s="119">
        <f t="shared" si="1"/>
        <v>0</v>
      </c>
      <c r="AL20" s="101">
        <f t="shared" si="2"/>
        <v>0</v>
      </c>
      <c r="AM20" s="112"/>
    </row>
    <row r="21" ht="45">
      <c r="A21" s="96" t="s">
        <v>49</v>
      </c>
      <c r="B21" s="97" t="s">
        <v>50</v>
      </c>
      <c r="C21" s="98">
        <v>29.48</v>
      </c>
      <c r="D21" s="99">
        <v>77</v>
      </c>
      <c r="E21" s="100">
        <v>51</v>
      </c>
      <c r="F21" s="101">
        <f t="shared" si="3"/>
        <v>1.7299864314789688</v>
      </c>
      <c r="G21" s="102">
        <v>6</v>
      </c>
      <c r="H21" s="103">
        <f t="shared" si="4"/>
        <v>7.7922077922077921</v>
      </c>
      <c r="I21" s="104"/>
      <c r="J21" s="105">
        <v>0</v>
      </c>
      <c r="K21" s="104"/>
      <c r="L21" s="104"/>
      <c r="M21" s="104"/>
      <c r="N21" s="105">
        <v>0</v>
      </c>
      <c r="O21" s="120">
        <v>5</v>
      </c>
      <c r="P21" s="99"/>
      <c r="Q21" s="99"/>
      <c r="R21" s="99"/>
      <c r="S21" s="120">
        <v>4</v>
      </c>
      <c r="T21" s="120">
        <v>1</v>
      </c>
      <c r="U21" s="101">
        <f t="shared" si="10"/>
        <v>83.333333333333343</v>
      </c>
      <c r="V21" s="106">
        <f t="shared" si="5"/>
        <v>4.0800000000000001</v>
      </c>
      <c r="W21" s="103">
        <f t="shared" si="6"/>
        <v>4</v>
      </c>
      <c r="X21" s="107">
        <v>8</v>
      </c>
      <c r="Y21" s="103">
        <f>'ИТОГ и проверка'!C21</f>
        <v>4</v>
      </c>
      <c r="Z21" s="103">
        <f t="shared" si="7"/>
        <v>7.8431372549019605</v>
      </c>
      <c r="AA21" s="108">
        <f t="shared" si="8"/>
        <v>-0.15686274509803955</v>
      </c>
      <c r="AB21" s="103">
        <f t="shared" si="0"/>
        <v>0</v>
      </c>
      <c r="AC21" s="99"/>
      <c r="AD21" s="103">
        <f>'ИТОГ и проверка'!D21</f>
        <v>0</v>
      </c>
      <c r="AE21" s="99"/>
      <c r="AF21" s="99"/>
      <c r="AG21" s="99"/>
      <c r="AH21" s="103">
        <f>'ИТОГ и проверка'!E21</f>
        <v>0</v>
      </c>
      <c r="AI21" s="121"/>
      <c r="AJ21" s="121">
        <f t="shared" si="9"/>
        <v>0</v>
      </c>
      <c r="AK21" s="119">
        <f t="shared" si="1"/>
        <v>-4</v>
      </c>
      <c r="AL21" s="101">
        <f t="shared" si="2"/>
        <v>0</v>
      </c>
      <c r="AM21" s="112"/>
    </row>
    <row r="22" ht="30">
      <c r="A22" s="96" t="s">
        <v>51</v>
      </c>
      <c r="B22" s="97" t="s">
        <v>52</v>
      </c>
      <c r="C22" s="98">
        <v>21.359999999999999</v>
      </c>
      <c r="D22" s="99">
        <v>36</v>
      </c>
      <c r="E22" s="100">
        <v>44</v>
      </c>
      <c r="F22" s="101">
        <f t="shared" si="3"/>
        <v>2.0599250936329589</v>
      </c>
      <c r="G22" s="102">
        <v>2</v>
      </c>
      <c r="H22" s="103">
        <f t="shared" si="4"/>
        <v>5.5555555555555554</v>
      </c>
      <c r="I22" s="104"/>
      <c r="J22" s="105">
        <v>0</v>
      </c>
      <c r="K22" s="104"/>
      <c r="L22" s="104"/>
      <c r="M22" s="104"/>
      <c r="N22" s="105">
        <v>0</v>
      </c>
      <c r="O22" s="100">
        <v>1</v>
      </c>
      <c r="P22" s="99"/>
      <c r="Q22" s="99"/>
      <c r="R22" s="99"/>
      <c r="S22" s="100"/>
      <c r="T22" s="100">
        <v>1</v>
      </c>
      <c r="U22" s="101">
        <f t="shared" si="10"/>
        <v>50</v>
      </c>
      <c r="V22" s="106">
        <f t="shared" si="5"/>
        <v>3.52</v>
      </c>
      <c r="W22" s="103">
        <f t="shared" si="6"/>
        <v>3</v>
      </c>
      <c r="X22" s="107">
        <v>8</v>
      </c>
      <c r="Y22" s="103">
        <f>'ИТОГ и проверка'!C22</f>
        <v>2</v>
      </c>
      <c r="Z22" s="103">
        <f t="shared" si="7"/>
        <v>4.5454545454545459</v>
      </c>
      <c r="AA22" s="108">
        <f t="shared" si="8"/>
        <v>-3.4545454545454541</v>
      </c>
      <c r="AB22" s="103">
        <f t="shared" si="0"/>
        <v>0</v>
      </c>
      <c r="AC22" s="99"/>
      <c r="AD22" s="103">
        <f>'ИТОГ и проверка'!D22</f>
        <v>0</v>
      </c>
      <c r="AE22" s="99"/>
      <c r="AF22" s="99"/>
      <c r="AG22" s="99"/>
      <c r="AH22" s="103">
        <f>'ИТОГ и проверка'!E22</f>
        <v>0</v>
      </c>
      <c r="AI22" s="121"/>
      <c r="AJ22" s="121">
        <f t="shared" si="9"/>
        <v>0</v>
      </c>
      <c r="AK22" s="119">
        <f t="shared" si="1"/>
        <v>-2</v>
      </c>
      <c r="AL22" s="101">
        <f t="shared" si="2"/>
        <v>0</v>
      </c>
      <c r="AM22" s="112"/>
    </row>
    <row r="23" ht="60">
      <c r="A23" s="96" t="s">
        <v>53</v>
      </c>
      <c r="B23" s="97" t="s">
        <v>54</v>
      </c>
      <c r="C23" s="98">
        <v>33.600000000000001</v>
      </c>
      <c r="D23" s="104">
        <v>39</v>
      </c>
      <c r="E23" s="100">
        <v>39</v>
      </c>
      <c r="F23" s="101">
        <f t="shared" si="3"/>
        <v>1.1607142857142856</v>
      </c>
      <c r="G23" s="102">
        <v>3</v>
      </c>
      <c r="H23" s="103">
        <f t="shared" si="4"/>
        <v>7.6923076923076916</v>
      </c>
      <c r="I23" s="104"/>
      <c r="J23" s="105">
        <v>0</v>
      </c>
      <c r="K23" s="104"/>
      <c r="L23" s="104"/>
      <c r="M23" s="104"/>
      <c r="N23" s="105">
        <v>0</v>
      </c>
      <c r="O23" s="100">
        <v>0</v>
      </c>
      <c r="P23" s="99"/>
      <c r="Q23" s="99"/>
      <c r="R23" s="99"/>
      <c r="S23" s="100">
        <v>0</v>
      </c>
      <c r="T23" s="100">
        <v>0</v>
      </c>
      <c r="U23" s="101">
        <f t="shared" si="10"/>
        <v>0</v>
      </c>
      <c r="V23" s="106">
        <f t="shared" si="5"/>
        <v>3.1200000000000001</v>
      </c>
      <c r="W23" s="103">
        <f t="shared" si="6"/>
        <v>3</v>
      </c>
      <c r="X23" s="107">
        <v>8</v>
      </c>
      <c r="Y23" s="103">
        <f>'ИТОГ и проверка'!C23</f>
        <v>3</v>
      </c>
      <c r="Z23" s="103">
        <f t="shared" si="7"/>
        <v>7.6923076923076916</v>
      </c>
      <c r="AA23" s="108">
        <f t="shared" si="8"/>
        <v>-0.30769230769230838</v>
      </c>
      <c r="AB23" s="103">
        <f t="shared" si="0"/>
        <v>0</v>
      </c>
      <c r="AC23" s="99"/>
      <c r="AD23" s="103">
        <f>'ИТОГ и проверка'!D23</f>
        <v>0</v>
      </c>
      <c r="AE23" s="99"/>
      <c r="AF23" s="99"/>
      <c r="AG23" s="99"/>
      <c r="AH23" s="103">
        <f>'ИТОГ и проверка'!E23</f>
        <v>0</v>
      </c>
      <c r="AI23" s="121"/>
      <c r="AJ23" s="121">
        <f t="shared" si="9"/>
        <v>0</v>
      </c>
      <c r="AK23" s="119">
        <f t="shared" si="1"/>
        <v>-3</v>
      </c>
      <c r="AL23" s="101">
        <f t="shared" si="2"/>
        <v>0</v>
      </c>
      <c r="AM23" s="112"/>
    </row>
    <row r="24" ht="60">
      <c r="A24" s="131" t="s">
        <v>55</v>
      </c>
      <c r="B24" s="97" t="s">
        <v>56</v>
      </c>
      <c r="C24" s="98">
        <v>31.335999999999999</v>
      </c>
      <c r="D24" s="104">
        <v>64</v>
      </c>
      <c r="E24" s="100">
        <v>71</v>
      </c>
      <c r="F24" s="101">
        <f t="shared" si="3"/>
        <v>2.265764615777381</v>
      </c>
      <c r="G24" s="102">
        <v>5</v>
      </c>
      <c r="H24" s="103">
        <f t="shared" si="4"/>
        <v>7.8125</v>
      </c>
      <c r="I24" s="104"/>
      <c r="J24" s="105">
        <v>0</v>
      </c>
      <c r="K24" s="104"/>
      <c r="L24" s="104"/>
      <c r="M24" s="104"/>
      <c r="N24" s="105">
        <v>0</v>
      </c>
      <c r="O24" s="100">
        <v>1</v>
      </c>
      <c r="P24" s="99"/>
      <c r="Q24" s="99"/>
      <c r="R24" s="99"/>
      <c r="S24" s="100">
        <v>1</v>
      </c>
      <c r="T24" s="100">
        <v>0</v>
      </c>
      <c r="U24" s="101">
        <f t="shared" si="10"/>
        <v>20</v>
      </c>
      <c r="V24" s="106">
        <f t="shared" si="5"/>
        <v>5.6799999999999997</v>
      </c>
      <c r="W24" s="103">
        <f t="shared" si="6"/>
        <v>5</v>
      </c>
      <c r="X24" s="107">
        <v>8</v>
      </c>
      <c r="Y24" s="103">
        <f>'ИТОГ и проверка'!C24</f>
        <v>5</v>
      </c>
      <c r="Z24" s="103">
        <f t="shared" si="7"/>
        <v>7.042253521126761</v>
      </c>
      <c r="AA24" s="108">
        <f t="shared" si="8"/>
        <v>-0.95774647887323905</v>
      </c>
      <c r="AB24" s="103">
        <f t="shared" si="0"/>
        <v>0</v>
      </c>
      <c r="AC24" s="99"/>
      <c r="AD24" s="103">
        <f>'ИТОГ и проверка'!D24</f>
        <v>0</v>
      </c>
      <c r="AE24" s="99"/>
      <c r="AF24" s="99"/>
      <c r="AG24" s="99"/>
      <c r="AH24" s="103">
        <f>'ИТОГ и проверка'!E24</f>
        <v>0</v>
      </c>
      <c r="AI24" s="121"/>
      <c r="AJ24" s="121">
        <f t="shared" si="9"/>
        <v>0</v>
      </c>
      <c r="AK24" s="119">
        <f t="shared" si="1"/>
        <v>-5</v>
      </c>
      <c r="AL24" s="101">
        <f t="shared" si="2"/>
        <v>0</v>
      </c>
      <c r="AM24" s="112"/>
    </row>
    <row r="25" ht="30">
      <c r="A25" s="96" t="s">
        <v>57</v>
      </c>
      <c r="B25" s="97" t="s">
        <v>58</v>
      </c>
      <c r="C25" s="132">
        <v>255.47999999999999</v>
      </c>
      <c r="D25" s="99">
        <v>17</v>
      </c>
      <c r="E25" s="100">
        <v>12</v>
      </c>
      <c r="F25" s="101">
        <f t="shared" si="3"/>
        <v>0.046970408642555195</v>
      </c>
      <c r="G25" s="102">
        <v>0</v>
      </c>
      <c r="H25" s="103">
        <f t="shared" si="4"/>
        <v>0</v>
      </c>
      <c r="I25" s="104"/>
      <c r="J25" s="105">
        <v>0</v>
      </c>
      <c r="K25" s="104"/>
      <c r="L25" s="104"/>
      <c r="M25" s="104">
        <v>0</v>
      </c>
      <c r="N25" s="105">
        <v>0</v>
      </c>
      <c r="O25" s="71">
        <v>0</v>
      </c>
      <c r="P25" s="99"/>
      <c r="Q25" s="99"/>
      <c r="R25" s="99"/>
      <c r="S25" s="71">
        <v>0</v>
      </c>
      <c r="T25" s="71">
        <v>0</v>
      </c>
      <c r="U25" s="101"/>
      <c r="V25" s="106">
        <f t="shared" si="5"/>
        <v>0</v>
      </c>
      <c r="W25" s="103">
        <f t="shared" si="6"/>
        <v>0</v>
      </c>
      <c r="X25" s="107">
        <v>0</v>
      </c>
      <c r="Y25" s="103">
        <f>'ИТОГ и проверка'!C25</f>
        <v>0</v>
      </c>
      <c r="Z25" s="103">
        <f t="shared" si="7"/>
        <v>0</v>
      </c>
      <c r="AA25" s="108">
        <f t="shared" si="8"/>
        <v>0</v>
      </c>
      <c r="AB25" s="103">
        <f t="shared" si="0"/>
        <v>0</v>
      </c>
      <c r="AC25" s="99"/>
      <c r="AD25" s="103">
        <f>'ИТОГ и проверка'!D25</f>
        <v>0</v>
      </c>
      <c r="AE25" s="99"/>
      <c r="AF25" s="99"/>
      <c r="AG25" s="109">
        <f>Y25-AD25-AH25</f>
        <v>0</v>
      </c>
      <c r="AH25" s="103">
        <f>'ИТОГ и проверка'!E25</f>
        <v>0</v>
      </c>
      <c r="AI25" s="121"/>
      <c r="AJ25" s="121">
        <f t="shared" si="9"/>
        <v>0</v>
      </c>
      <c r="AK25" s="119">
        <f t="shared" si="1"/>
        <v>0</v>
      </c>
      <c r="AL25" s="101">
        <f t="shared" si="2"/>
        <v>0</v>
      </c>
      <c r="AM25" s="112"/>
    </row>
    <row r="26">
      <c r="A26" s="123" t="s">
        <v>59</v>
      </c>
      <c r="B26" s="87" t="s">
        <v>60</v>
      </c>
      <c r="C26" s="113"/>
      <c r="D26" s="88"/>
      <c r="E26" s="89"/>
      <c r="F26" s="90"/>
      <c r="G26" s="114"/>
      <c r="H26" s="115"/>
      <c r="I26" s="116"/>
      <c r="J26" s="116"/>
      <c r="K26" s="116"/>
      <c r="L26" s="116"/>
      <c r="M26" s="116"/>
      <c r="N26" s="116"/>
      <c r="O26" s="89"/>
      <c r="P26" s="88"/>
      <c r="Q26" s="88"/>
      <c r="R26" s="88"/>
      <c r="S26" s="89"/>
      <c r="T26" s="89"/>
      <c r="U26" s="126"/>
      <c r="V26" s="88"/>
      <c r="W26" s="88"/>
      <c r="X26" s="88"/>
      <c r="Y26" s="88"/>
      <c r="Z26" s="115"/>
      <c r="AA26" s="88"/>
      <c r="AB26" s="103">
        <f t="shared" si="0"/>
        <v>0</v>
      </c>
      <c r="AC26" s="88"/>
      <c r="AD26" s="88"/>
      <c r="AE26" s="88"/>
      <c r="AF26" s="88"/>
      <c r="AG26" s="88"/>
      <c r="AH26" s="88"/>
      <c r="AI26" s="127"/>
      <c r="AJ26" s="121">
        <f t="shared" si="9"/>
        <v>0</v>
      </c>
      <c r="AK26" s="119">
        <f t="shared" si="1"/>
        <v>0</v>
      </c>
      <c r="AL26" s="101">
        <f t="shared" si="2"/>
        <v>0</v>
      </c>
      <c r="AM26" s="112"/>
    </row>
    <row r="27" ht="30">
      <c r="A27" s="96" t="s">
        <v>61</v>
      </c>
      <c r="B27" s="97" t="s">
        <v>62</v>
      </c>
      <c r="C27" s="98">
        <v>8592.0200000000004</v>
      </c>
      <c r="D27" s="99">
        <v>4651</v>
      </c>
      <c r="E27" s="100">
        <v>3015</v>
      </c>
      <c r="F27" s="101">
        <f t="shared" si="3"/>
        <v>0.35090700440641431</v>
      </c>
      <c r="G27" s="102">
        <v>93</v>
      </c>
      <c r="H27" s="103">
        <f t="shared" si="4"/>
        <v>1.9995699849494732</v>
      </c>
      <c r="I27" s="104"/>
      <c r="J27" s="105">
        <v>0</v>
      </c>
      <c r="K27" s="104"/>
      <c r="L27" s="104"/>
      <c r="M27" s="104"/>
      <c r="N27" s="105">
        <v>0</v>
      </c>
      <c r="O27" s="71">
        <v>2</v>
      </c>
      <c r="P27" s="99"/>
      <c r="Q27" s="99"/>
      <c r="R27" s="99"/>
      <c r="S27" s="71">
        <v>2</v>
      </c>
      <c r="T27" s="71">
        <v>0</v>
      </c>
      <c r="U27" s="101">
        <f t="shared" si="10"/>
        <v>2.150537634408602</v>
      </c>
      <c r="V27" s="106">
        <f t="shared" si="5"/>
        <v>150.75</v>
      </c>
      <c r="W27" s="103">
        <f t="shared" si="6"/>
        <v>150</v>
      </c>
      <c r="X27" s="107">
        <v>5</v>
      </c>
      <c r="Y27" s="103">
        <f>'ИТОГ и проверка'!C27+AC27</f>
        <v>77</v>
      </c>
      <c r="Z27" s="103">
        <f t="shared" si="7"/>
        <v>2.5538971807628523</v>
      </c>
      <c r="AA27" s="108">
        <f t="shared" si="8"/>
        <v>-2.4461028192371477</v>
      </c>
      <c r="AB27" s="103">
        <f t="shared" si="0"/>
        <v>0</v>
      </c>
      <c r="AC27" s="133">
        <v>2</v>
      </c>
      <c r="AD27" s="103">
        <f>'ИТОГ и проверка'!D27</f>
        <v>0</v>
      </c>
      <c r="AE27" s="99"/>
      <c r="AF27" s="99"/>
      <c r="AG27" s="99"/>
      <c r="AH27" s="103">
        <f>'ИТОГ и проверка'!E27</f>
        <v>0</v>
      </c>
      <c r="AI27" s="121"/>
      <c r="AJ27" s="121">
        <f t="shared" si="9"/>
        <v>0</v>
      </c>
      <c r="AK27" s="119">
        <f t="shared" si="1"/>
        <v>-77</v>
      </c>
      <c r="AL27" s="101">
        <f t="shared" si="2"/>
        <v>0</v>
      </c>
      <c r="AM27" s="112"/>
    </row>
    <row r="28">
      <c r="A28" s="123" t="s">
        <v>63</v>
      </c>
      <c r="B28" s="87" t="s">
        <v>64</v>
      </c>
      <c r="C28" s="113"/>
      <c r="D28" s="88"/>
      <c r="E28" s="89"/>
      <c r="F28" s="90"/>
      <c r="G28" s="114"/>
      <c r="H28" s="115"/>
      <c r="I28" s="116"/>
      <c r="J28" s="116"/>
      <c r="K28" s="116"/>
      <c r="L28" s="116"/>
      <c r="M28" s="116"/>
      <c r="N28" s="116"/>
      <c r="O28" s="89"/>
      <c r="P28" s="88"/>
      <c r="Q28" s="88"/>
      <c r="R28" s="88"/>
      <c r="S28" s="89"/>
      <c r="T28" s="89"/>
      <c r="U28" s="126"/>
      <c r="V28" s="88"/>
      <c r="W28" s="88"/>
      <c r="X28" s="88"/>
      <c r="Y28" s="88"/>
      <c r="Z28" s="115"/>
      <c r="AA28" s="88"/>
      <c r="AB28" s="103">
        <f t="shared" si="0"/>
        <v>0</v>
      </c>
      <c r="AC28" s="88"/>
      <c r="AD28" s="88"/>
      <c r="AE28" s="88"/>
      <c r="AF28" s="88"/>
      <c r="AG28" s="88"/>
      <c r="AH28" s="88"/>
      <c r="AI28" s="127"/>
      <c r="AJ28" s="121">
        <f t="shared" si="9"/>
        <v>0</v>
      </c>
      <c r="AK28" s="119">
        <f t="shared" si="1"/>
        <v>0</v>
      </c>
      <c r="AL28" s="101">
        <f t="shared" si="2"/>
        <v>0</v>
      </c>
      <c r="AM28" s="112"/>
    </row>
    <row r="29" ht="45">
      <c r="A29" s="96" t="s">
        <v>65</v>
      </c>
      <c r="B29" s="97" t="s">
        <v>66</v>
      </c>
      <c r="C29" s="134">
        <v>19.600000000000001</v>
      </c>
      <c r="D29" s="71">
        <v>25</v>
      </c>
      <c r="E29" s="71">
        <v>26</v>
      </c>
      <c r="F29" s="101">
        <f t="shared" si="3"/>
        <v>1.3265306122448979</v>
      </c>
      <c r="G29" s="102">
        <v>2</v>
      </c>
      <c r="H29" s="103">
        <f t="shared" si="4"/>
        <v>8</v>
      </c>
      <c r="I29" s="104"/>
      <c r="J29" s="105">
        <v>0</v>
      </c>
      <c r="K29" s="104"/>
      <c r="L29" s="104"/>
      <c r="M29" s="104"/>
      <c r="N29" s="105">
        <v>0</v>
      </c>
      <c r="O29" s="120">
        <v>2</v>
      </c>
      <c r="P29" s="99"/>
      <c r="Q29" s="99"/>
      <c r="R29" s="99"/>
      <c r="S29" s="120">
        <v>1</v>
      </c>
      <c r="T29" s="120">
        <v>1</v>
      </c>
      <c r="U29" s="101">
        <f t="shared" si="10"/>
        <v>100</v>
      </c>
      <c r="V29" s="106">
        <f t="shared" si="5"/>
        <v>2.0800000000000001</v>
      </c>
      <c r="W29" s="103">
        <f t="shared" si="6"/>
        <v>2</v>
      </c>
      <c r="X29" s="107">
        <v>8</v>
      </c>
      <c r="Y29" s="103">
        <f>'ИТОГ и проверка'!C29</f>
        <v>2</v>
      </c>
      <c r="Z29" s="103">
        <f t="shared" si="7"/>
        <v>7.6923076923076916</v>
      </c>
      <c r="AA29" s="108">
        <f t="shared" si="8"/>
        <v>-0.30769230769230838</v>
      </c>
      <c r="AB29" s="103">
        <f t="shared" si="0"/>
        <v>0</v>
      </c>
      <c r="AC29" s="99"/>
      <c r="AD29" s="103">
        <f>'ИТОГ и проверка'!D29</f>
        <v>0</v>
      </c>
      <c r="AE29" s="99"/>
      <c r="AF29" s="99"/>
      <c r="AG29" s="99"/>
      <c r="AH29" s="103">
        <f>'ИТОГ и проверка'!E29</f>
        <v>0</v>
      </c>
      <c r="AI29" s="121"/>
      <c r="AJ29" s="121">
        <f t="shared" si="9"/>
        <v>0</v>
      </c>
      <c r="AK29" s="119">
        <f t="shared" si="1"/>
        <v>-2</v>
      </c>
      <c r="AL29" s="101">
        <f t="shared" si="2"/>
        <v>0</v>
      </c>
      <c r="AM29" s="112"/>
    </row>
    <row r="30" ht="45">
      <c r="A30" s="96" t="s">
        <v>67</v>
      </c>
      <c r="B30" s="97" t="s">
        <v>68</v>
      </c>
      <c r="C30" s="132">
        <v>6.7999999999999998</v>
      </c>
      <c r="D30" s="135">
        <v>7</v>
      </c>
      <c r="E30" s="71">
        <v>8</v>
      </c>
      <c r="F30" s="101">
        <f t="shared" si="3"/>
        <v>1.1764705882352942</v>
      </c>
      <c r="G30" s="102">
        <v>0</v>
      </c>
      <c r="H30" s="103">
        <f t="shared" si="4"/>
        <v>0</v>
      </c>
      <c r="I30" s="104"/>
      <c r="J30" s="105">
        <v>0</v>
      </c>
      <c r="K30" s="104"/>
      <c r="L30" s="104"/>
      <c r="M30" s="104"/>
      <c r="N30" s="105">
        <v>0</v>
      </c>
      <c r="O30" s="120">
        <v>0</v>
      </c>
      <c r="P30" s="99"/>
      <c r="Q30" s="99"/>
      <c r="R30" s="99"/>
      <c r="S30" s="120">
        <v>0</v>
      </c>
      <c r="T30" s="120">
        <v>0</v>
      </c>
      <c r="U30" s="101">
        <v>0</v>
      </c>
      <c r="V30" s="106">
        <f t="shared" si="5"/>
        <v>0.64000000000000001</v>
      </c>
      <c r="W30" s="103">
        <f t="shared" si="6"/>
        <v>0</v>
      </c>
      <c r="X30" s="107">
        <v>8</v>
      </c>
      <c r="Y30" s="103">
        <f>'ИТОГ и проверка'!C30</f>
        <v>0</v>
      </c>
      <c r="Z30" s="103">
        <f t="shared" si="7"/>
        <v>0</v>
      </c>
      <c r="AA30" s="108">
        <f t="shared" si="8"/>
        <v>-8</v>
      </c>
      <c r="AB30" s="103">
        <f t="shared" si="0"/>
        <v>0</v>
      </c>
      <c r="AC30" s="99"/>
      <c r="AD30" s="103">
        <f>'ИТОГ и проверка'!D30</f>
        <v>0</v>
      </c>
      <c r="AE30" s="99"/>
      <c r="AF30" s="99"/>
      <c r="AG30" s="99"/>
      <c r="AH30" s="103">
        <f>'ИТОГ и проверка'!E30</f>
        <v>0</v>
      </c>
      <c r="AI30" s="121"/>
      <c r="AJ30" s="121">
        <f t="shared" si="9"/>
        <v>0</v>
      </c>
      <c r="AK30" s="119">
        <f t="shared" si="1"/>
        <v>0</v>
      </c>
      <c r="AL30" s="101">
        <f t="shared" si="2"/>
        <v>0</v>
      </c>
      <c r="AM30" s="112"/>
    </row>
    <row r="31" ht="45">
      <c r="A31" s="96" t="s">
        <v>69</v>
      </c>
      <c r="B31" s="97" t="s">
        <v>70</v>
      </c>
      <c r="C31" s="132">
        <v>5.1580000000000004</v>
      </c>
      <c r="D31" s="135">
        <v>6</v>
      </c>
      <c r="E31" s="64">
        <v>6</v>
      </c>
      <c r="F31" s="101">
        <f t="shared" si="3"/>
        <v>1.1632415664986429</v>
      </c>
      <c r="G31" s="102">
        <v>0</v>
      </c>
      <c r="H31" s="103">
        <f t="shared" si="4"/>
        <v>0</v>
      </c>
      <c r="I31" s="104"/>
      <c r="J31" s="105">
        <v>0</v>
      </c>
      <c r="K31" s="104"/>
      <c r="L31" s="104"/>
      <c r="M31" s="104"/>
      <c r="N31" s="105">
        <v>0</v>
      </c>
      <c r="O31" s="120">
        <v>0</v>
      </c>
      <c r="P31" s="99"/>
      <c r="Q31" s="99"/>
      <c r="R31" s="99"/>
      <c r="S31" s="120">
        <v>0</v>
      </c>
      <c r="T31" s="120">
        <v>0</v>
      </c>
      <c r="U31" s="101">
        <v>0</v>
      </c>
      <c r="V31" s="106">
        <f t="shared" si="5"/>
        <v>0.47999999999999998</v>
      </c>
      <c r="W31" s="103">
        <f t="shared" si="6"/>
        <v>0</v>
      </c>
      <c r="X31" s="107">
        <v>8</v>
      </c>
      <c r="Y31" s="103">
        <f>'ИТОГ и проверка'!C31</f>
        <v>0</v>
      </c>
      <c r="Z31" s="103">
        <f t="shared" si="7"/>
        <v>0</v>
      </c>
      <c r="AA31" s="108">
        <f t="shared" si="8"/>
        <v>-8</v>
      </c>
      <c r="AB31" s="103">
        <f t="shared" si="0"/>
        <v>0</v>
      </c>
      <c r="AC31" s="99"/>
      <c r="AD31" s="103">
        <f>'ИТОГ и проверка'!D31</f>
        <v>0</v>
      </c>
      <c r="AE31" s="99"/>
      <c r="AF31" s="99"/>
      <c r="AG31" s="99"/>
      <c r="AH31" s="103">
        <f>'ИТОГ и проверка'!E31</f>
        <v>0</v>
      </c>
      <c r="AI31" s="121"/>
      <c r="AJ31" s="121">
        <f t="shared" si="9"/>
        <v>0</v>
      </c>
      <c r="AK31" s="119">
        <f t="shared" si="1"/>
        <v>0</v>
      </c>
      <c r="AL31" s="101">
        <f t="shared" si="2"/>
        <v>0</v>
      </c>
      <c r="AM31" s="112"/>
    </row>
    <row r="32" ht="30">
      <c r="A32" s="96" t="s">
        <v>71</v>
      </c>
      <c r="B32" s="97" t="s">
        <v>72</v>
      </c>
      <c r="C32" s="98">
        <v>9.0289999999999999</v>
      </c>
      <c r="D32" s="71">
        <v>0</v>
      </c>
      <c r="E32" s="122">
        <v>4</v>
      </c>
      <c r="F32" s="101">
        <f t="shared" si="3"/>
        <v>0.4430169453981615</v>
      </c>
      <c r="G32" s="102">
        <v>0</v>
      </c>
      <c r="H32" s="103">
        <v>0</v>
      </c>
      <c r="I32" s="104"/>
      <c r="J32" s="105">
        <v>0</v>
      </c>
      <c r="K32" s="104"/>
      <c r="L32" s="104"/>
      <c r="M32" s="104"/>
      <c r="N32" s="105">
        <v>0</v>
      </c>
      <c r="O32" s="120">
        <v>0</v>
      </c>
      <c r="P32" s="99"/>
      <c r="Q32" s="99"/>
      <c r="R32" s="99"/>
      <c r="S32" s="120">
        <v>0</v>
      </c>
      <c r="T32" s="120">
        <v>0</v>
      </c>
      <c r="U32" s="101">
        <v>0</v>
      </c>
      <c r="V32" s="106">
        <f t="shared" si="5"/>
        <v>0.20000000000000001</v>
      </c>
      <c r="W32" s="103">
        <f t="shared" si="6"/>
        <v>0</v>
      </c>
      <c r="X32" s="107">
        <v>5</v>
      </c>
      <c r="Y32" s="103">
        <f>'ИТОГ и проверка'!C32</f>
        <v>0</v>
      </c>
      <c r="Z32" s="103">
        <v>0</v>
      </c>
      <c r="AA32" s="108">
        <f t="shared" si="8"/>
        <v>-5</v>
      </c>
      <c r="AB32" s="103">
        <f t="shared" si="0"/>
        <v>0</v>
      </c>
      <c r="AC32" s="99"/>
      <c r="AD32" s="103">
        <f>'ИТОГ и проверка'!D32</f>
        <v>0</v>
      </c>
      <c r="AE32" s="99"/>
      <c r="AF32" s="99"/>
      <c r="AG32" s="99"/>
      <c r="AH32" s="103">
        <f>'ИТОГ и проверка'!E32</f>
        <v>0</v>
      </c>
      <c r="AI32" s="121"/>
      <c r="AJ32" s="121">
        <f t="shared" si="9"/>
        <v>0</v>
      </c>
      <c r="AK32" s="119">
        <f t="shared" si="1"/>
        <v>0</v>
      </c>
      <c r="AL32" s="101">
        <f t="shared" si="2"/>
        <v>0</v>
      </c>
      <c r="AM32" s="112"/>
    </row>
    <row r="33" ht="30">
      <c r="A33" s="96" t="s">
        <v>73</v>
      </c>
      <c r="B33" s="97" t="s">
        <v>74</v>
      </c>
      <c r="C33" s="132">
        <v>302.69999999999999</v>
      </c>
      <c r="D33" s="71">
        <v>0</v>
      </c>
      <c r="E33" s="122">
        <v>0</v>
      </c>
      <c r="F33" s="101">
        <f t="shared" si="3"/>
        <v>0</v>
      </c>
      <c r="G33" s="102">
        <v>0</v>
      </c>
      <c r="H33" s="103">
        <v>0</v>
      </c>
      <c r="I33" s="104"/>
      <c r="J33" s="105">
        <v>0</v>
      </c>
      <c r="K33" s="104"/>
      <c r="L33" s="104"/>
      <c r="M33" s="104">
        <v>0</v>
      </c>
      <c r="N33" s="105">
        <v>0</v>
      </c>
      <c r="O33" s="71">
        <v>0</v>
      </c>
      <c r="P33" s="99"/>
      <c r="Q33" s="99"/>
      <c r="R33" s="99"/>
      <c r="S33" s="71">
        <v>0</v>
      </c>
      <c r="T33" s="71">
        <v>0</v>
      </c>
      <c r="U33" s="101">
        <v>0</v>
      </c>
      <c r="V33" s="106">
        <f t="shared" si="5"/>
        <v>0</v>
      </c>
      <c r="W33" s="103">
        <f t="shared" si="6"/>
        <v>0</v>
      </c>
      <c r="X33" s="107">
        <v>0</v>
      </c>
      <c r="Y33" s="103">
        <f>'ИТОГ и проверка'!C33</f>
        <v>0</v>
      </c>
      <c r="Z33" s="103">
        <v>0</v>
      </c>
      <c r="AA33" s="108">
        <f t="shared" si="8"/>
        <v>0</v>
      </c>
      <c r="AB33" s="103">
        <f t="shared" si="0"/>
        <v>0</v>
      </c>
      <c r="AC33" s="99"/>
      <c r="AD33" s="103">
        <f>'ИТОГ и проверка'!D33</f>
        <v>0</v>
      </c>
      <c r="AE33" s="99"/>
      <c r="AF33" s="99"/>
      <c r="AG33" s="109">
        <f>Y33-AD33-AH33</f>
        <v>0</v>
      </c>
      <c r="AH33" s="103">
        <f>'ИТОГ и проверка'!E33</f>
        <v>0</v>
      </c>
      <c r="AI33" s="121"/>
      <c r="AJ33" s="121">
        <f t="shared" si="9"/>
        <v>0</v>
      </c>
      <c r="AK33" s="119">
        <f t="shared" si="1"/>
        <v>0</v>
      </c>
      <c r="AL33" s="101">
        <f t="shared" si="2"/>
        <v>0</v>
      </c>
      <c r="AM33" s="112"/>
    </row>
    <row r="34" ht="30">
      <c r="A34" s="96" t="s">
        <v>75</v>
      </c>
      <c r="B34" s="97" t="s">
        <v>76</v>
      </c>
      <c r="C34" s="98">
        <v>10</v>
      </c>
      <c r="D34" s="71">
        <v>10</v>
      </c>
      <c r="E34" s="71">
        <v>10</v>
      </c>
      <c r="F34" s="101">
        <f t="shared" si="3"/>
        <v>1</v>
      </c>
      <c r="G34" s="102">
        <v>0</v>
      </c>
      <c r="H34" s="103">
        <f t="shared" si="4"/>
        <v>0</v>
      </c>
      <c r="I34" s="104"/>
      <c r="J34" s="105">
        <v>0</v>
      </c>
      <c r="K34" s="104"/>
      <c r="L34" s="104"/>
      <c r="M34" s="104"/>
      <c r="N34" s="105">
        <v>0</v>
      </c>
      <c r="O34" s="71">
        <v>0</v>
      </c>
      <c r="P34" s="99"/>
      <c r="Q34" s="99"/>
      <c r="R34" s="99"/>
      <c r="S34" s="71">
        <v>0</v>
      </c>
      <c r="T34" s="71">
        <v>0</v>
      </c>
      <c r="U34" s="101">
        <v>0</v>
      </c>
      <c r="V34" s="106">
        <f t="shared" si="5"/>
        <v>0.5</v>
      </c>
      <c r="W34" s="103">
        <f t="shared" si="6"/>
        <v>0</v>
      </c>
      <c r="X34" s="107">
        <v>5</v>
      </c>
      <c r="Y34" s="103">
        <f>'ИТОГ и проверка'!C34</f>
        <v>0</v>
      </c>
      <c r="Z34" s="103">
        <f t="shared" si="7"/>
        <v>0</v>
      </c>
      <c r="AA34" s="108">
        <f t="shared" si="8"/>
        <v>-5</v>
      </c>
      <c r="AB34" s="103">
        <f t="shared" si="0"/>
        <v>0</v>
      </c>
      <c r="AC34" s="99"/>
      <c r="AD34" s="103">
        <f>'ИТОГ и проверка'!D34</f>
        <v>0</v>
      </c>
      <c r="AE34" s="99"/>
      <c r="AF34" s="99"/>
      <c r="AG34" s="99"/>
      <c r="AH34" s="103">
        <f>'ИТОГ и проверка'!E34</f>
        <v>0</v>
      </c>
      <c r="AI34" s="121"/>
      <c r="AJ34" s="121">
        <f t="shared" si="9"/>
        <v>0</v>
      </c>
      <c r="AK34" s="119">
        <f t="shared" si="1"/>
        <v>0</v>
      </c>
      <c r="AL34" s="101">
        <f t="shared" si="2"/>
        <v>0</v>
      </c>
      <c r="AM34" s="112"/>
    </row>
    <row r="35" ht="45">
      <c r="A35" s="96" t="s">
        <v>77</v>
      </c>
      <c r="B35" s="97" t="s">
        <v>78</v>
      </c>
      <c r="C35" s="98">
        <v>9.8000000000000007</v>
      </c>
      <c r="D35" s="71">
        <v>6</v>
      </c>
      <c r="E35" s="71">
        <v>4</v>
      </c>
      <c r="F35" s="101">
        <f t="shared" si="3"/>
        <v>0.4081632653061224</v>
      </c>
      <c r="G35" s="102">
        <v>0</v>
      </c>
      <c r="H35" s="103">
        <f t="shared" si="4"/>
        <v>0</v>
      </c>
      <c r="I35" s="104"/>
      <c r="J35" s="105">
        <v>0</v>
      </c>
      <c r="K35" s="104"/>
      <c r="L35" s="104"/>
      <c r="M35" s="104"/>
      <c r="N35" s="105">
        <v>0</v>
      </c>
      <c r="O35" s="120">
        <v>0</v>
      </c>
      <c r="P35" s="107"/>
      <c r="Q35" s="99"/>
      <c r="R35" s="99"/>
      <c r="S35" s="120">
        <v>0</v>
      </c>
      <c r="T35" s="120">
        <v>0</v>
      </c>
      <c r="U35" s="101">
        <v>0</v>
      </c>
      <c r="V35" s="106">
        <f t="shared" si="5"/>
        <v>0.20000000000000001</v>
      </c>
      <c r="W35" s="103">
        <f t="shared" si="6"/>
        <v>0</v>
      </c>
      <c r="X35" s="107">
        <v>5</v>
      </c>
      <c r="Y35" s="103">
        <f>'ИТОГ и проверка'!C35</f>
        <v>0</v>
      </c>
      <c r="Z35" s="103">
        <f t="shared" si="7"/>
        <v>0</v>
      </c>
      <c r="AA35" s="108">
        <f t="shared" si="8"/>
        <v>-5</v>
      </c>
      <c r="AB35" s="103">
        <f t="shared" si="0"/>
        <v>0</v>
      </c>
      <c r="AC35" s="99"/>
      <c r="AD35" s="103">
        <f>'ИТОГ и проверка'!D35</f>
        <v>0</v>
      </c>
      <c r="AE35" s="99"/>
      <c r="AF35" s="99"/>
      <c r="AG35" s="99"/>
      <c r="AH35" s="103">
        <f>'ИТОГ и проверка'!E35</f>
        <v>0</v>
      </c>
      <c r="AI35" s="121"/>
      <c r="AJ35" s="121">
        <f t="shared" si="9"/>
        <v>0</v>
      </c>
      <c r="AK35" s="119">
        <f t="shared" si="1"/>
        <v>0</v>
      </c>
      <c r="AL35" s="101">
        <f t="shared" si="2"/>
        <v>0</v>
      </c>
      <c r="AM35" s="112"/>
    </row>
    <row r="36">
      <c r="A36" s="123" t="s">
        <v>79</v>
      </c>
      <c r="B36" s="87" t="s">
        <v>80</v>
      </c>
      <c r="C36" s="113"/>
      <c r="D36" s="136"/>
      <c r="E36" s="124"/>
      <c r="F36" s="90"/>
      <c r="G36" s="114"/>
      <c r="H36" s="115"/>
      <c r="I36" s="116"/>
      <c r="J36" s="116"/>
      <c r="K36" s="116"/>
      <c r="L36" s="116"/>
      <c r="M36" s="116"/>
      <c r="N36" s="116"/>
      <c r="O36" s="124"/>
      <c r="P36" s="88"/>
      <c r="Q36" s="88"/>
      <c r="R36" s="88"/>
      <c r="S36" s="124"/>
      <c r="T36" s="124"/>
      <c r="U36" s="126"/>
      <c r="V36" s="88"/>
      <c r="W36" s="88"/>
      <c r="X36" s="88"/>
      <c r="Y36" s="88"/>
      <c r="Z36" s="115"/>
      <c r="AA36" s="88"/>
      <c r="AB36" s="103">
        <f t="shared" si="0"/>
        <v>0</v>
      </c>
      <c r="AC36" s="88"/>
      <c r="AD36" s="88"/>
      <c r="AE36" s="88"/>
      <c r="AF36" s="88"/>
      <c r="AG36" s="88"/>
      <c r="AH36" s="88"/>
      <c r="AI36" s="127"/>
      <c r="AJ36" s="121">
        <f t="shared" si="9"/>
        <v>0</v>
      </c>
      <c r="AK36" s="119">
        <f t="shared" si="1"/>
        <v>0</v>
      </c>
      <c r="AL36" s="101">
        <f t="shared" si="2"/>
        <v>0</v>
      </c>
      <c r="AM36" s="112"/>
    </row>
    <row r="37" ht="45">
      <c r="A37" s="96" t="s">
        <v>81</v>
      </c>
      <c r="B37" s="97" t="s">
        <v>82</v>
      </c>
      <c r="C37" s="98">
        <v>164.08600000000001</v>
      </c>
      <c r="D37" s="99">
        <v>334</v>
      </c>
      <c r="E37" s="120">
        <v>338</v>
      </c>
      <c r="F37" s="101">
        <f t="shared" si="3"/>
        <v>2.0598954206940263</v>
      </c>
      <c r="G37" s="102">
        <v>26</v>
      </c>
      <c r="H37" s="103">
        <f t="shared" si="4"/>
        <v>7.7844311377245514</v>
      </c>
      <c r="I37" s="104"/>
      <c r="J37" s="105">
        <v>0</v>
      </c>
      <c r="K37" s="104"/>
      <c r="L37" s="104"/>
      <c r="M37" s="104"/>
      <c r="N37" s="105">
        <v>0</v>
      </c>
      <c r="O37" s="120">
        <v>11</v>
      </c>
      <c r="P37" s="99"/>
      <c r="Q37" s="99"/>
      <c r="R37" s="99"/>
      <c r="S37" s="120">
        <v>11</v>
      </c>
      <c r="T37" s="120">
        <v>0</v>
      </c>
      <c r="U37" s="101">
        <f t="shared" si="10"/>
        <v>42.307692307692307</v>
      </c>
      <c r="V37" s="106">
        <f t="shared" si="5"/>
        <v>27.039999999999999</v>
      </c>
      <c r="W37" s="103">
        <f t="shared" si="6"/>
        <v>27</v>
      </c>
      <c r="X37" s="107">
        <v>8</v>
      </c>
      <c r="Y37" s="103">
        <f>'ИТОГ и проверка'!C37</f>
        <v>27</v>
      </c>
      <c r="Z37" s="103">
        <f t="shared" si="7"/>
        <v>7.9881656804733732</v>
      </c>
      <c r="AA37" s="108">
        <f t="shared" si="8"/>
        <v>-0.011834319526626835</v>
      </c>
      <c r="AB37" s="103">
        <f t="shared" si="0"/>
        <v>0</v>
      </c>
      <c r="AC37" s="99"/>
      <c r="AD37" s="103">
        <f>'ИТОГ и проверка'!D37</f>
        <v>0</v>
      </c>
      <c r="AE37" s="99"/>
      <c r="AF37" s="99"/>
      <c r="AG37" s="99"/>
      <c r="AH37" s="103">
        <f>'ИТОГ и проверка'!E37</f>
        <v>0</v>
      </c>
      <c r="AI37" s="121"/>
      <c r="AJ37" s="121">
        <f t="shared" si="9"/>
        <v>0</v>
      </c>
      <c r="AK37" s="119">
        <f t="shared" si="1"/>
        <v>-27</v>
      </c>
      <c r="AL37" s="101">
        <f t="shared" si="2"/>
        <v>0</v>
      </c>
      <c r="AM37" s="112"/>
    </row>
    <row r="38" ht="47.25" customHeight="1">
      <c r="A38" s="96" t="s">
        <v>83</v>
      </c>
      <c r="B38" s="97" t="s">
        <v>84</v>
      </c>
      <c r="C38" s="98">
        <v>358.69999999999999</v>
      </c>
      <c r="D38" s="99">
        <v>682</v>
      </c>
      <c r="E38" s="100">
        <v>658</v>
      </c>
      <c r="F38" s="101">
        <f t="shared" si="3"/>
        <v>1.8344020072483971</v>
      </c>
      <c r="G38" s="102">
        <v>54</v>
      </c>
      <c r="H38" s="103">
        <f t="shared" si="4"/>
        <v>7.9178885630498534</v>
      </c>
      <c r="I38" s="104"/>
      <c r="J38" s="105">
        <v>0</v>
      </c>
      <c r="K38" s="104"/>
      <c r="L38" s="104"/>
      <c r="M38" s="104"/>
      <c r="N38" s="105">
        <v>0</v>
      </c>
      <c r="O38" s="100">
        <v>19</v>
      </c>
      <c r="P38" s="99"/>
      <c r="Q38" s="99"/>
      <c r="R38" s="99"/>
      <c r="S38" s="100">
        <v>18</v>
      </c>
      <c r="T38" s="100">
        <v>1</v>
      </c>
      <c r="U38" s="101">
        <f t="shared" si="10"/>
        <v>35.185185185185183</v>
      </c>
      <c r="V38" s="106">
        <f t="shared" si="5"/>
        <v>52.640000000000001</v>
      </c>
      <c r="W38" s="103">
        <f t="shared" si="6"/>
        <v>52</v>
      </c>
      <c r="X38" s="107">
        <v>8</v>
      </c>
      <c r="Y38" s="103">
        <f>'ИТОГ и проверка'!C38</f>
        <v>52</v>
      </c>
      <c r="Z38" s="103">
        <f t="shared" si="7"/>
        <v>7.9027355623100304</v>
      </c>
      <c r="AA38" s="108">
        <f t="shared" si="8"/>
        <v>-0.097264437689969618</v>
      </c>
      <c r="AB38" s="103">
        <f t="shared" si="0"/>
        <v>0</v>
      </c>
      <c r="AC38" s="99"/>
      <c r="AD38" s="103">
        <f>'ИТОГ и проверка'!D38</f>
        <v>0</v>
      </c>
      <c r="AE38" s="99"/>
      <c r="AF38" s="99"/>
      <c r="AG38" s="99"/>
      <c r="AH38" s="103">
        <f>'ИТОГ и проверка'!E38</f>
        <v>0</v>
      </c>
      <c r="AI38" s="121"/>
      <c r="AJ38" s="121">
        <f t="shared" si="9"/>
        <v>0</v>
      </c>
      <c r="AK38" s="119">
        <f t="shared" si="1"/>
        <v>-52</v>
      </c>
      <c r="AL38" s="101">
        <f t="shared" si="2"/>
        <v>0</v>
      </c>
      <c r="AM38" s="112"/>
    </row>
    <row r="39" ht="45">
      <c r="A39" s="96" t="s">
        <v>85</v>
      </c>
      <c r="B39" s="97" t="s">
        <v>86</v>
      </c>
      <c r="C39" s="98">
        <v>59.463999999999999</v>
      </c>
      <c r="D39" s="137">
        <v>88</v>
      </c>
      <c r="E39" s="100">
        <v>91</v>
      </c>
      <c r="F39" s="101">
        <f t="shared" si="3"/>
        <v>1.5303376833041842</v>
      </c>
      <c r="G39" s="102">
        <v>7</v>
      </c>
      <c r="H39" s="103">
        <f t="shared" si="4"/>
        <v>7.9545454545454541</v>
      </c>
      <c r="I39" s="104"/>
      <c r="J39" s="105">
        <v>0</v>
      </c>
      <c r="K39" s="104"/>
      <c r="L39" s="104"/>
      <c r="M39" s="104"/>
      <c r="N39" s="105">
        <v>0</v>
      </c>
      <c r="O39" s="100">
        <v>0</v>
      </c>
      <c r="P39" s="99"/>
      <c r="Q39" s="99"/>
      <c r="R39" s="99"/>
      <c r="S39" s="100">
        <v>0</v>
      </c>
      <c r="T39" s="100">
        <v>0</v>
      </c>
      <c r="U39" s="101">
        <f t="shared" si="10"/>
        <v>0</v>
      </c>
      <c r="V39" s="106">
        <f t="shared" si="5"/>
        <v>7.2800000000000002</v>
      </c>
      <c r="W39" s="103">
        <f t="shared" si="6"/>
        <v>7</v>
      </c>
      <c r="X39" s="107">
        <v>8</v>
      </c>
      <c r="Y39" s="103">
        <f>'ИТОГ и проверка'!C39</f>
        <v>7</v>
      </c>
      <c r="Z39" s="103">
        <f t="shared" si="7"/>
        <v>7.6923076923076916</v>
      </c>
      <c r="AA39" s="108">
        <f t="shared" si="8"/>
        <v>-0.30769230769230838</v>
      </c>
      <c r="AB39" s="103">
        <f t="shared" si="0"/>
        <v>0</v>
      </c>
      <c r="AC39" s="99"/>
      <c r="AD39" s="103">
        <f>'ИТОГ и проверка'!D39</f>
        <v>0</v>
      </c>
      <c r="AE39" s="99"/>
      <c r="AF39" s="99"/>
      <c r="AG39" s="99"/>
      <c r="AH39" s="103">
        <f>'ИТОГ и проверка'!E39</f>
        <v>0</v>
      </c>
      <c r="AI39" s="121"/>
      <c r="AJ39" s="121">
        <f t="shared" si="9"/>
        <v>0</v>
      </c>
      <c r="AK39" s="119">
        <f t="shared" si="1"/>
        <v>-7</v>
      </c>
      <c r="AL39" s="101">
        <f t="shared" si="2"/>
        <v>0</v>
      </c>
      <c r="AM39" s="112"/>
    </row>
    <row r="40" ht="30">
      <c r="A40" s="96" t="s">
        <v>87</v>
      </c>
      <c r="B40" s="97" t="s">
        <v>88</v>
      </c>
      <c r="C40" s="98">
        <v>57.622</v>
      </c>
      <c r="D40" s="137">
        <v>194</v>
      </c>
      <c r="E40" s="120">
        <v>180</v>
      </c>
      <c r="F40" s="101">
        <f t="shared" si="3"/>
        <v>3.1238068793169274</v>
      </c>
      <c r="G40" s="102">
        <v>15</v>
      </c>
      <c r="H40" s="103">
        <f t="shared" si="4"/>
        <v>7.731958762886598</v>
      </c>
      <c r="I40" s="104"/>
      <c r="J40" s="105">
        <v>0</v>
      </c>
      <c r="K40" s="104"/>
      <c r="L40" s="104"/>
      <c r="M40" s="104"/>
      <c r="N40" s="105">
        <v>0</v>
      </c>
      <c r="O40" s="120">
        <v>15</v>
      </c>
      <c r="P40" s="99"/>
      <c r="Q40" s="99"/>
      <c r="R40" s="99"/>
      <c r="S40" s="120">
        <v>12</v>
      </c>
      <c r="T40" s="120">
        <v>3</v>
      </c>
      <c r="U40" s="101">
        <f t="shared" si="10"/>
        <v>100</v>
      </c>
      <c r="V40" s="106">
        <f t="shared" si="5"/>
        <v>21.599999999999998</v>
      </c>
      <c r="W40" s="103">
        <f t="shared" si="6"/>
        <v>21</v>
      </c>
      <c r="X40" s="107">
        <v>12</v>
      </c>
      <c r="Y40" s="103">
        <f>'ИТОГ и проверка'!C40</f>
        <v>18</v>
      </c>
      <c r="Z40" s="103">
        <f t="shared" si="7"/>
        <v>10</v>
      </c>
      <c r="AA40" s="108">
        <f t="shared" si="8"/>
        <v>-2</v>
      </c>
      <c r="AB40" s="103">
        <f t="shared" si="0"/>
        <v>0</v>
      </c>
      <c r="AC40" s="99"/>
      <c r="AD40" s="103">
        <f>'ИТОГ и проверка'!D40</f>
        <v>0</v>
      </c>
      <c r="AE40" s="99"/>
      <c r="AF40" s="99"/>
      <c r="AG40" s="99"/>
      <c r="AH40" s="103">
        <f>'ИТОГ и проверка'!E40</f>
        <v>0</v>
      </c>
      <c r="AI40" s="121"/>
      <c r="AJ40" s="121">
        <f t="shared" si="9"/>
        <v>0</v>
      </c>
      <c r="AK40" s="119">
        <f t="shared" si="1"/>
        <v>-18</v>
      </c>
      <c r="AL40" s="101">
        <f t="shared" si="2"/>
        <v>0</v>
      </c>
      <c r="AM40" s="112"/>
    </row>
    <row r="41" ht="45">
      <c r="A41" s="96" t="s">
        <v>89</v>
      </c>
      <c r="B41" s="97" t="s">
        <v>90</v>
      </c>
      <c r="C41" s="98">
        <v>335.70999999999998</v>
      </c>
      <c r="D41" s="137">
        <v>978</v>
      </c>
      <c r="E41" s="120">
        <v>966</v>
      </c>
      <c r="F41" s="101">
        <f t="shared" si="3"/>
        <v>2.8774835423430938</v>
      </c>
      <c r="G41" s="102">
        <v>68</v>
      </c>
      <c r="H41" s="103">
        <f t="shared" si="4"/>
        <v>6.9529652351738243</v>
      </c>
      <c r="I41" s="104"/>
      <c r="J41" s="105">
        <v>0</v>
      </c>
      <c r="K41" s="104"/>
      <c r="L41" s="104"/>
      <c r="M41" s="104"/>
      <c r="N41" s="105">
        <v>0</v>
      </c>
      <c r="O41" s="120">
        <v>26</v>
      </c>
      <c r="P41" s="99"/>
      <c r="Q41" s="99"/>
      <c r="R41" s="99"/>
      <c r="S41" s="120">
        <v>8</v>
      </c>
      <c r="T41" s="120">
        <v>18</v>
      </c>
      <c r="U41" s="101">
        <f t="shared" si="10"/>
        <v>38.235294117647058</v>
      </c>
      <c r="V41" s="106">
        <f t="shared" si="5"/>
        <v>77.280000000000001</v>
      </c>
      <c r="W41" s="103">
        <f t="shared" si="6"/>
        <v>77</v>
      </c>
      <c r="X41" s="107">
        <v>8</v>
      </c>
      <c r="Y41" s="103">
        <f>'ИТОГ и проверка'!C41</f>
        <v>60</v>
      </c>
      <c r="Z41" s="103">
        <f t="shared" si="7"/>
        <v>6.2111801242236027</v>
      </c>
      <c r="AA41" s="108">
        <f t="shared" si="8"/>
        <v>-1.7888198757763973</v>
      </c>
      <c r="AB41" s="103">
        <f t="shared" si="0"/>
        <v>0</v>
      </c>
      <c r="AC41" s="99"/>
      <c r="AD41" s="103">
        <f>'ИТОГ и проверка'!D41</f>
        <v>0</v>
      </c>
      <c r="AE41" s="99"/>
      <c r="AF41" s="99"/>
      <c r="AG41" s="99"/>
      <c r="AH41" s="103">
        <f>'ИТОГ и проверка'!E41</f>
        <v>0</v>
      </c>
      <c r="AI41" s="121"/>
      <c r="AJ41" s="121">
        <f t="shared" si="9"/>
        <v>0</v>
      </c>
      <c r="AK41" s="119">
        <f t="shared" si="1"/>
        <v>-60</v>
      </c>
      <c r="AL41" s="101">
        <f t="shared" si="2"/>
        <v>0</v>
      </c>
      <c r="AM41" s="112"/>
    </row>
    <row r="42" ht="45">
      <c r="A42" s="96" t="s">
        <v>91</v>
      </c>
      <c r="B42" s="97" t="s">
        <v>92</v>
      </c>
      <c r="C42" s="98">
        <v>371.93000000000001</v>
      </c>
      <c r="D42" s="137">
        <v>577</v>
      </c>
      <c r="E42" s="120">
        <v>586</v>
      </c>
      <c r="F42" s="101">
        <f t="shared" si="3"/>
        <v>1.5755652945446723</v>
      </c>
      <c r="G42" s="102">
        <v>46</v>
      </c>
      <c r="H42" s="103">
        <f t="shared" si="4"/>
        <v>7.9722703639514734</v>
      </c>
      <c r="I42" s="104"/>
      <c r="J42" s="105">
        <v>0</v>
      </c>
      <c r="K42" s="104"/>
      <c r="L42" s="104"/>
      <c r="M42" s="104"/>
      <c r="N42" s="105">
        <v>0</v>
      </c>
      <c r="O42" s="120">
        <v>26</v>
      </c>
      <c r="P42" s="99"/>
      <c r="Q42" s="99"/>
      <c r="R42" s="99"/>
      <c r="S42" s="120">
        <v>25</v>
      </c>
      <c r="T42" s="120">
        <v>1</v>
      </c>
      <c r="U42" s="101">
        <f t="shared" si="10"/>
        <v>56.521739130434781</v>
      </c>
      <c r="V42" s="106">
        <f t="shared" si="5"/>
        <v>46.880000000000003</v>
      </c>
      <c r="W42" s="103">
        <f t="shared" si="6"/>
        <v>46</v>
      </c>
      <c r="X42" s="107">
        <v>8</v>
      </c>
      <c r="Y42" s="103">
        <f>'ИТОГ и проверка'!C42</f>
        <v>46</v>
      </c>
      <c r="Z42" s="103">
        <f t="shared" si="7"/>
        <v>7.8498293515358357</v>
      </c>
      <c r="AA42" s="108">
        <f t="shared" si="8"/>
        <v>-0.15017064846416428</v>
      </c>
      <c r="AB42" s="103">
        <f t="shared" si="0"/>
        <v>0</v>
      </c>
      <c r="AC42" s="99"/>
      <c r="AD42" s="103">
        <f>'ИТОГ и проверка'!D42</f>
        <v>0</v>
      </c>
      <c r="AE42" s="99"/>
      <c r="AF42" s="99"/>
      <c r="AG42" s="99"/>
      <c r="AH42" s="103">
        <f>'ИТОГ и проверка'!E42</f>
        <v>0</v>
      </c>
      <c r="AI42" s="121"/>
      <c r="AJ42" s="121">
        <f t="shared" si="9"/>
        <v>0</v>
      </c>
      <c r="AK42" s="119">
        <f t="shared" si="1"/>
        <v>-46</v>
      </c>
      <c r="AL42" s="101">
        <f t="shared" si="2"/>
        <v>0</v>
      </c>
      <c r="AM42" s="112"/>
    </row>
    <row r="43" ht="45">
      <c r="A43" s="96" t="s">
        <v>93</v>
      </c>
      <c r="B43" s="97" t="s">
        <v>94</v>
      </c>
      <c r="C43" s="98">
        <v>291.029</v>
      </c>
      <c r="D43" s="137">
        <v>313</v>
      </c>
      <c r="E43" s="120">
        <v>320</v>
      </c>
      <c r="F43" s="101">
        <f t="shared" si="3"/>
        <v>1.0995467805613874</v>
      </c>
      <c r="G43" s="102">
        <v>25</v>
      </c>
      <c r="H43" s="103">
        <f t="shared" si="4"/>
        <v>7.9872204472843453</v>
      </c>
      <c r="I43" s="104"/>
      <c r="J43" s="105">
        <v>0</v>
      </c>
      <c r="K43" s="104"/>
      <c r="L43" s="104"/>
      <c r="M43" s="104"/>
      <c r="N43" s="105">
        <v>0</v>
      </c>
      <c r="O43" s="120">
        <v>7</v>
      </c>
      <c r="P43" s="99"/>
      <c r="Q43" s="99"/>
      <c r="R43" s="99"/>
      <c r="S43" s="120">
        <v>7</v>
      </c>
      <c r="T43" s="120">
        <v>0</v>
      </c>
      <c r="U43" s="101">
        <f t="shared" si="10"/>
        <v>28</v>
      </c>
      <c r="V43" s="106">
        <f t="shared" si="5"/>
        <v>25.600000000000001</v>
      </c>
      <c r="W43" s="103">
        <f t="shared" si="6"/>
        <v>25</v>
      </c>
      <c r="X43" s="107">
        <v>8</v>
      </c>
      <c r="Y43" s="103">
        <f>'ИТОГ и проверка'!C43</f>
        <v>25</v>
      </c>
      <c r="Z43" s="103">
        <f t="shared" si="7"/>
        <v>7.8125</v>
      </c>
      <c r="AA43" s="108">
        <f t="shared" si="8"/>
        <v>-0.1875</v>
      </c>
      <c r="AB43" s="103">
        <f t="shared" si="0"/>
        <v>0</v>
      </c>
      <c r="AC43" s="99"/>
      <c r="AD43" s="103">
        <f>'ИТОГ и проверка'!D43</f>
        <v>0</v>
      </c>
      <c r="AE43" s="99"/>
      <c r="AF43" s="99"/>
      <c r="AG43" s="99"/>
      <c r="AH43" s="103">
        <f>'ИТОГ и проверка'!E43</f>
        <v>0</v>
      </c>
      <c r="AI43" s="121"/>
      <c r="AJ43" s="121">
        <f t="shared" si="9"/>
        <v>0</v>
      </c>
      <c r="AK43" s="119">
        <f t="shared" si="1"/>
        <v>-25</v>
      </c>
      <c r="AL43" s="101">
        <f t="shared" si="2"/>
        <v>0</v>
      </c>
      <c r="AM43" s="112"/>
    </row>
    <row r="44" ht="60">
      <c r="A44" s="96" t="s">
        <v>95</v>
      </c>
      <c r="B44" s="97" t="s">
        <v>96</v>
      </c>
      <c r="C44" s="98">
        <v>170.64400000000001</v>
      </c>
      <c r="D44" s="137">
        <v>331</v>
      </c>
      <c r="E44" s="120">
        <v>326</v>
      </c>
      <c r="F44" s="101">
        <f t="shared" si="3"/>
        <v>1.9104099763249807</v>
      </c>
      <c r="G44" s="102">
        <v>26</v>
      </c>
      <c r="H44" s="103">
        <f t="shared" si="4"/>
        <v>7.8549848942598182</v>
      </c>
      <c r="I44" s="104"/>
      <c r="J44" s="105">
        <v>0</v>
      </c>
      <c r="K44" s="104"/>
      <c r="L44" s="104"/>
      <c r="M44" s="104"/>
      <c r="N44" s="105">
        <v>0</v>
      </c>
      <c r="O44" s="100">
        <v>15</v>
      </c>
      <c r="P44" s="99"/>
      <c r="Q44" s="99"/>
      <c r="R44" s="99"/>
      <c r="S44" s="100">
        <v>15</v>
      </c>
      <c r="T44" s="100">
        <v>0</v>
      </c>
      <c r="U44" s="101">
        <f t="shared" si="10"/>
        <v>57.692307692307693</v>
      </c>
      <c r="V44" s="106">
        <f t="shared" si="5"/>
        <v>26.080000000000002</v>
      </c>
      <c r="W44" s="103">
        <f t="shared" si="6"/>
        <v>26</v>
      </c>
      <c r="X44" s="107">
        <v>8</v>
      </c>
      <c r="Y44" s="103">
        <f>'ИТОГ и проверка'!C44</f>
        <v>26</v>
      </c>
      <c r="Z44" s="103">
        <f t="shared" si="7"/>
        <v>7.9754601226993866</v>
      </c>
      <c r="AA44" s="108">
        <f t="shared" si="8"/>
        <v>-0.024539877300613355</v>
      </c>
      <c r="AB44" s="103">
        <f t="shared" si="0"/>
        <v>0</v>
      </c>
      <c r="AC44" s="99"/>
      <c r="AD44" s="103">
        <f>'ИТОГ и проверка'!D44</f>
        <v>0</v>
      </c>
      <c r="AE44" s="99"/>
      <c r="AF44" s="99"/>
      <c r="AG44" s="99"/>
      <c r="AH44" s="103">
        <f>'ИТОГ и проверка'!E44</f>
        <v>0</v>
      </c>
      <c r="AI44" s="121"/>
      <c r="AJ44" s="121">
        <f t="shared" si="9"/>
        <v>0</v>
      </c>
      <c r="AK44" s="119">
        <f t="shared" si="1"/>
        <v>-26</v>
      </c>
      <c r="AL44" s="101">
        <f t="shared" si="2"/>
        <v>0</v>
      </c>
      <c r="AM44" s="112"/>
    </row>
    <row r="45" ht="60">
      <c r="A45" s="96" t="s">
        <v>97</v>
      </c>
      <c r="B45" s="97" t="s">
        <v>98</v>
      </c>
      <c r="C45" s="98">
        <v>225.40000000000001</v>
      </c>
      <c r="D45" s="137">
        <v>408</v>
      </c>
      <c r="E45" s="120">
        <v>413</v>
      </c>
      <c r="F45" s="101">
        <f t="shared" si="3"/>
        <v>1.8322981366459627</v>
      </c>
      <c r="G45" s="102">
        <v>32</v>
      </c>
      <c r="H45" s="103">
        <f t="shared" si="4"/>
        <v>7.8431372549019605</v>
      </c>
      <c r="I45" s="104"/>
      <c r="J45" s="105">
        <v>0</v>
      </c>
      <c r="K45" s="104"/>
      <c r="L45" s="104"/>
      <c r="M45" s="104"/>
      <c r="N45" s="105">
        <v>0</v>
      </c>
      <c r="O45" s="100">
        <v>19</v>
      </c>
      <c r="P45" s="99"/>
      <c r="Q45" s="99"/>
      <c r="R45" s="99"/>
      <c r="S45" s="100">
        <v>18</v>
      </c>
      <c r="T45" s="100">
        <v>1</v>
      </c>
      <c r="U45" s="101">
        <f t="shared" si="10"/>
        <v>59.375</v>
      </c>
      <c r="V45" s="106">
        <f t="shared" si="5"/>
        <v>33.039999999999999</v>
      </c>
      <c r="W45" s="103">
        <f t="shared" si="6"/>
        <v>33</v>
      </c>
      <c r="X45" s="107">
        <v>8</v>
      </c>
      <c r="Y45" s="103">
        <f>'ИТОГ и проверка'!C45</f>
        <v>33</v>
      </c>
      <c r="Z45" s="103">
        <f t="shared" si="7"/>
        <v>7.9903147699757868</v>
      </c>
      <c r="AA45" s="108">
        <f t="shared" si="8"/>
        <v>-0.0096852300242131761</v>
      </c>
      <c r="AB45" s="103">
        <f t="shared" si="0"/>
        <v>0</v>
      </c>
      <c r="AC45" s="99"/>
      <c r="AD45" s="103">
        <f>'ИТОГ и проверка'!D45</f>
        <v>0</v>
      </c>
      <c r="AE45" s="99"/>
      <c r="AF45" s="99"/>
      <c r="AG45" s="99"/>
      <c r="AH45" s="103">
        <f>'ИТОГ и проверка'!E45</f>
        <v>0</v>
      </c>
      <c r="AI45" s="121"/>
      <c r="AJ45" s="121">
        <f t="shared" si="9"/>
        <v>0</v>
      </c>
      <c r="AK45" s="119">
        <f t="shared" si="1"/>
        <v>-33</v>
      </c>
      <c r="AL45" s="101">
        <f t="shared" si="2"/>
        <v>0</v>
      </c>
      <c r="AM45" s="112"/>
    </row>
    <row r="46" ht="45">
      <c r="A46" s="96" t="s">
        <v>99</v>
      </c>
      <c r="B46" s="97" t="s">
        <v>100</v>
      </c>
      <c r="C46" s="98">
        <v>434.36000000000001</v>
      </c>
      <c r="D46" s="137">
        <v>443</v>
      </c>
      <c r="E46" s="100">
        <v>426</v>
      </c>
      <c r="F46" s="101">
        <f t="shared" si="3"/>
        <v>0.98075329220001839</v>
      </c>
      <c r="G46" s="102">
        <v>35</v>
      </c>
      <c r="H46" s="103">
        <f t="shared" si="4"/>
        <v>7.9006772009029351</v>
      </c>
      <c r="I46" s="104"/>
      <c r="J46" s="105">
        <v>5</v>
      </c>
      <c r="K46" s="104"/>
      <c r="L46" s="104"/>
      <c r="M46" s="104">
        <v>20</v>
      </c>
      <c r="N46" s="105">
        <v>10</v>
      </c>
      <c r="O46" s="100">
        <v>18</v>
      </c>
      <c r="P46" s="99"/>
      <c r="Q46" s="99"/>
      <c r="R46" s="99"/>
      <c r="S46" s="100">
        <v>16</v>
      </c>
      <c r="T46" s="100">
        <v>2</v>
      </c>
      <c r="U46" s="101">
        <f t="shared" si="10"/>
        <v>51.428571428571431</v>
      </c>
      <c r="V46" s="106">
        <f t="shared" si="5"/>
        <v>21.300000000000001</v>
      </c>
      <c r="W46" s="103">
        <f t="shared" si="6"/>
        <v>21</v>
      </c>
      <c r="X46" s="107">
        <v>5</v>
      </c>
      <c r="Y46" s="103">
        <f>'ИТОГ и проверка'!C46</f>
        <v>21</v>
      </c>
      <c r="Z46" s="103">
        <f t="shared" si="7"/>
        <v>4.9295774647887329</v>
      </c>
      <c r="AA46" s="108">
        <f t="shared" si="8"/>
        <v>-0.070422535211267068</v>
      </c>
      <c r="AB46" s="103">
        <f t="shared" si="0"/>
        <v>0</v>
      </c>
      <c r="AC46" s="99"/>
      <c r="AD46" s="103">
        <f>'ИТОГ и проверка'!D46</f>
        <v>2</v>
      </c>
      <c r="AE46" s="99"/>
      <c r="AF46" s="99"/>
      <c r="AG46" s="109">
        <f t="shared" ref="AG46:AG70" si="11">Y46-AD46-AH46</f>
        <v>14</v>
      </c>
      <c r="AH46" s="103">
        <f>'ИТОГ и проверка'!E46</f>
        <v>5</v>
      </c>
      <c r="AI46" s="121"/>
      <c r="AJ46" s="121">
        <f t="shared" si="9"/>
        <v>21</v>
      </c>
      <c r="AK46" s="119">
        <f t="shared" si="1"/>
        <v>0</v>
      </c>
      <c r="AL46" s="101">
        <f t="shared" si="2"/>
        <v>0</v>
      </c>
      <c r="AM46" s="112"/>
    </row>
    <row r="47" ht="30">
      <c r="A47" s="96" t="s">
        <v>101</v>
      </c>
      <c r="B47" s="97" t="s">
        <v>102</v>
      </c>
      <c r="C47" s="98">
        <v>182.90000000000001</v>
      </c>
      <c r="D47" s="137">
        <v>313</v>
      </c>
      <c r="E47" s="100">
        <v>203</v>
      </c>
      <c r="F47" s="101">
        <f t="shared" si="3"/>
        <v>1.1098961180973208</v>
      </c>
      <c r="G47" s="102">
        <v>25</v>
      </c>
      <c r="H47" s="103">
        <f t="shared" si="4"/>
        <v>7.9872204472843453</v>
      </c>
      <c r="I47" s="104"/>
      <c r="J47" s="105">
        <v>3</v>
      </c>
      <c r="K47" s="104"/>
      <c r="L47" s="104"/>
      <c r="M47" s="104">
        <v>15</v>
      </c>
      <c r="N47" s="105">
        <v>7</v>
      </c>
      <c r="O47" s="100">
        <v>13</v>
      </c>
      <c r="P47" s="99"/>
      <c r="Q47" s="99"/>
      <c r="R47" s="99"/>
      <c r="S47" s="100">
        <v>10</v>
      </c>
      <c r="T47" s="100">
        <v>3</v>
      </c>
      <c r="U47" s="101">
        <f t="shared" si="10"/>
        <v>52</v>
      </c>
      <c r="V47" s="106">
        <f t="shared" si="5"/>
        <v>16.240000000000002</v>
      </c>
      <c r="W47" s="103">
        <f t="shared" si="6"/>
        <v>16</v>
      </c>
      <c r="X47" s="107">
        <v>8</v>
      </c>
      <c r="Y47" s="103">
        <f>'ИТОГ и проверка'!C47</f>
        <v>16</v>
      </c>
      <c r="Z47" s="103">
        <f t="shared" si="7"/>
        <v>7.8817733990147794</v>
      </c>
      <c r="AA47" s="108">
        <f t="shared" si="8"/>
        <v>-0.11822660098522064</v>
      </c>
      <c r="AB47" s="103">
        <f t="shared" si="0"/>
        <v>0</v>
      </c>
      <c r="AC47" s="99"/>
      <c r="AD47" s="103">
        <f>'ИТОГ и проверка'!D47</f>
        <v>1</v>
      </c>
      <c r="AE47" s="99"/>
      <c r="AF47" s="99"/>
      <c r="AG47" s="109">
        <f t="shared" si="11"/>
        <v>11</v>
      </c>
      <c r="AH47" s="103">
        <f>'ИТОГ и проверка'!E47</f>
        <v>4</v>
      </c>
      <c r="AI47" s="121"/>
      <c r="AJ47" s="121">
        <f t="shared" si="9"/>
        <v>16</v>
      </c>
      <c r="AK47" s="119">
        <f t="shared" si="1"/>
        <v>0</v>
      </c>
      <c r="AL47" s="101">
        <f t="shared" si="2"/>
        <v>0</v>
      </c>
      <c r="AM47" s="112"/>
    </row>
    <row r="48">
      <c r="A48" s="123" t="s">
        <v>103</v>
      </c>
      <c r="B48" s="87" t="s">
        <v>104</v>
      </c>
      <c r="C48" s="113"/>
      <c r="D48" s="88"/>
      <c r="E48" s="89"/>
      <c r="F48" s="90"/>
      <c r="G48" s="114"/>
      <c r="H48" s="138"/>
      <c r="I48" s="116"/>
      <c r="J48" s="116"/>
      <c r="K48" s="116"/>
      <c r="L48" s="116"/>
      <c r="M48" s="116"/>
      <c r="N48" s="116"/>
      <c r="O48" s="89"/>
      <c r="P48" s="88"/>
      <c r="Q48" s="88"/>
      <c r="R48" s="88"/>
      <c r="S48" s="89"/>
      <c r="T48" s="89"/>
      <c r="U48" s="126"/>
      <c r="V48" s="88"/>
      <c r="W48" s="88"/>
      <c r="X48" s="88"/>
      <c r="Y48" s="88"/>
      <c r="Z48" s="115"/>
      <c r="AA48" s="88"/>
      <c r="AB48" s="103">
        <f t="shared" si="0"/>
        <v>0</v>
      </c>
      <c r="AC48" s="88"/>
      <c r="AD48" s="88"/>
      <c r="AE48" s="88"/>
      <c r="AF48" s="88"/>
      <c r="AG48" s="88"/>
      <c r="AH48" s="88"/>
      <c r="AI48" s="127"/>
      <c r="AJ48" s="121">
        <f t="shared" si="9"/>
        <v>0</v>
      </c>
      <c r="AK48" s="119">
        <f t="shared" si="1"/>
        <v>0</v>
      </c>
      <c r="AL48" s="101">
        <f t="shared" si="2"/>
        <v>0</v>
      </c>
      <c r="AM48" s="112"/>
    </row>
    <row r="49" ht="45">
      <c r="A49" s="96" t="s">
        <v>105</v>
      </c>
      <c r="B49" s="97" t="s">
        <v>106</v>
      </c>
      <c r="C49" s="134">
        <v>131.72999999999999</v>
      </c>
      <c r="D49" s="137">
        <v>73</v>
      </c>
      <c r="E49" s="139">
        <v>75</v>
      </c>
      <c r="F49" s="101">
        <f t="shared" si="3"/>
        <v>0.56934639034388523</v>
      </c>
      <c r="G49" s="102">
        <v>2</v>
      </c>
      <c r="H49" s="103">
        <f t="shared" si="4"/>
        <v>2.7397260273972601</v>
      </c>
      <c r="I49" s="104"/>
      <c r="J49" s="105">
        <v>0</v>
      </c>
      <c r="K49" s="104"/>
      <c r="L49" s="104"/>
      <c r="M49" s="104"/>
      <c r="N49" s="105">
        <v>0</v>
      </c>
      <c r="O49" s="122">
        <v>2</v>
      </c>
      <c r="P49" s="99"/>
      <c r="Q49" s="99"/>
      <c r="R49" s="99"/>
      <c r="S49" s="122">
        <v>1</v>
      </c>
      <c r="T49" s="122">
        <v>1</v>
      </c>
      <c r="U49" s="101">
        <f t="shared" si="10"/>
        <v>100</v>
      </c>
      <c r="V49" s="106">
        <f t="shared" si="5"/>
        <v>3.75</v>
      </c>
      <c r="W49" s="103">
        <f t="shared" si="6"/>
        <v>3</v>
      </c>
      <c r="X49" s="107">
        <v>5</v>
      </c>
      <c r="Y49" s="103">
        <f>'ИТОГ и проверка'!C49</f>
        <v>2</v>
      </c>
      <c r="Z49" s="103">
        <f t="shared" si="7"/>
        <v>2.6666666666666665</v>
      </c>
      <c r="AA49" s="108">
        <f t="shared" si="8"/>
        <v>-2.3333333333333335</v>
      </c>
      <c r="AB49" s="103">
        <f t="shared" si="0"/>
        <v>0</v>
      </c>
      <c r="AC49" s="99"/>
      <c r="AD49" s="103">
        <f>'ИТОГ и проверка'!D49</f>
        <v>0</v>
      </c>
      <c r="AE49" s="99"/>
      <c r="AF49" s="99"/>
      <c r="AG49" s="99"/>
      <c r="AH49" s="103">
        <f>'ИТОГ и проверка'!E49</f>
        <v>0</v>
      </c>
      <c r="AI49" s="121"/>
      <c r="AJ49" s="121">
        <f t="shared" si="9"/>
        <v>0</v>
      </c>
      <c r="AK49" s="119">
        <f t="shared" si="1"/>
        <v>-2</v>
      </c>
      <c r="AL49" s="101">
        <f t="shared" si="2"/>
        <v>0</v>
      </c>
      <c r="AM49" s="112"/>
    </row>
    <row r="50" ht="30">
      <c r="A50" s="96" t="s">
        <v>107</v>
      </c>
      <c r="B50" s="97" t="s">
        <v>108</v>
      </c>
      <c r="C50" s="140">
        <v>1574.614</v>
      </c>
      <c r="D50" s="137">
        <v>1874</v>
      </c>
      <c r="E50" s="120">
        <v>1826</v>
      </c>
      <c r="F50" s="101">
        <f t="shared" si="3"/>
        <v>1.1596492854756784</v>
      </c>
      <c r="G50" s="102">
        <v>149</v>
      </c>
      <c r="H50" s="103">
        <f t="shared" si="4"/>
        <v>7.9509071504802566</v>
      </c>
      <c r="I50" s="104"/>
      <c r="J50" s="105">
        <v>0</v>
      </c>
      <c r="K50" s="104"/>
      <c r="L50" s="104"/>
      <c r="M50" s="104"/>
      <c r="N50" s="105">
        <v>0</v>
      </c>
      <c r="O50" s="120">
        <v>49</v>
      </c>
      <c r="P50" s="99"/>
      <c r="Q50" s="99"/>
      <c r="R50" s="99"/>
      <c r="S50" s="120">
        <v>34</v>
      </c>
      <c r="T50" s="120">
        <v>15</v>
      </c>
      <c r="U50" s="101">
        <f t="shared" si="10"/>
        <v>32.885906040268459</v>
      </c>
      <c r="V50" s="106">
        <f t="shared" si="5"/>
        <v>146.08000000000001</v>
      </c>
      <c r="W50" s="103">
        <f t="shared" si="6"/>
        <v>146</v>
      </c>
      <c r="X50" s="107">
        <v>8</v>
      </c>
      <c r="Y50" s="103">
        <f>'ИТОГ и проверка'!C50</f>
        <v>146</v>
      </c>
      <c r="Z50" s="103">
        <f t="shared" si="7"/>
        <v>7.9956188389923319</v>
      </c>
      <c r="AA50" s="108">
        <f t="shared" si="8"/>
        <v>-0.0043811610076680552</v>
      </c>
      <c r="AB50" s="103">
        <f t="shared" si="0"/>
        <v>0</v>
      </c>
      <c r="AC50" s="99"/>
      <c r="AD50" s="103">
        <f>'ИТОГ и проверка'!D50</f>
        <v>0</v>
      </c>
      <c r="AE50" s="99"/>
      <c r="AF50" s="99"/>
      <c r="AG50" s="99"/>
      <c r="AH50" s="103">
        <f>'ИТОГ и проверка'!E50</f>
        <v>0</v>
      </c>
      <c r="AI50" s="121"/>
      <c r="AJ50" s="121">
        <f t="shared" si="9"/>
        <v>0</v>
      </c>
      <c r="AK50" s="119">
        <f t="shared" si="1"/>
        <v>-146</v>
      </c>
      <c r="AL50" s="101">
        <f t="shared" si="2"/>
        <v>0</v>
      </c>
      <c r="AM50" s="112"/>
    </row>
    <row r="51" ht="30">
      <c r="A51" s="96" t="s">
        <v>109</v>
      </c>
      <c r="B51" s="97" t="s">
        <v>110</v>
      </c>
      <c r="C51" s="134">
        <v>110.759</v>
      </c>
      <c r="D51" s="137">
        <v>168</v>
      </c>
      <c r="E51" s="120">
        <v>199</v>
      </c>
      <c r="F51" s="101">
        <f t="shared" si="3"/>
        <v>1.7966937224063055</v>
      </c>
      <c r="G51" s="102">
        <v>13</v>
      </c>
      <c r="H51" s="103">
        <f t="shared" si="4"/>
        <v>7.7380952380952381</v>
      </c>
      <c r="I51" s="104"/>
      <c r="J51" s="105">
        <v>0</v>
      </c>
      <c r="K51" s="104"/>
      <c r="L51" s="104"/>
      <c r="M51" s="104"/>
      <c r="N51" s="105">
        <v>0</v>
      </c>
      <c r="O51" s="120">
        <v>8</v>
      </c>
      <c r="P51" s="99"/>
      <c r="Q51" s="99"/>
      <c r="R51" s="99"/>
      <c r="S51" s="120">
        <v>6</v>
      </c>
      <c r="T51" s="120">
        <v>2</v>
      </c>
      <c r="U51" s="101">
        <f t="shared" si="10"/>
        <v>61.538461538461533</v>
      </c>
      <c r="V51" s="106">
        <f t="shared" si="5"/>
        <v>15.92</v>
      </c>
      <c r="W51" s="103">
        <f t="shared" si="6"/>
        <v>15</v>
      </c>
      <c r="X51" s="107">
        <v>8</v>
      </c>
      <c r="Y51" s="103">
        <f>'ИТОГ и проверка'!C51</f>
        <v>15</v>
      </c>
      <c r="Z51" s="103">
        <f t="shared" si="7"/>
        <v>7.5376884422110555</v>
      </c>
      <c r="AA51" s="108">
        <f t="shared" si="8"/>
        <v>-0.4623115577889445</v>
      </c>
      <c r="AB51" s="103">
        <f t="shared" si="0"/>
        <v>0</v>
      </c>
      <c r="AC51" s="99"/>
      <c r="AD51" s="103">
        <f>'ИТОГ и проверка'!D51</f>
        <v>0</v>
      </c>
      <c r="AE51" s="99"/>
      <c r="AF51" s="99"/>
      <c r="AG51" s="99"/>
      <c r="AH51" s="103">
        <f>'ИТОГ и проверка'!E51</f>
        <v>0</v>
      </c>
      <c r="AI51" s="121"/>
      <c r="AJ51" s="121">
        <f t="shared" si="9"/>
        <v>0</v>
      </c>
      <c r="AK51" s="119">
        <f t="shared" si="1"/>
        <v>-15</v>
      </c>
      <c r="AL51" s="101">
        <f t="shared" si="2"/>
        <v>0</v>
      </c>
      <c r="AM51" s="112"/>
    </row>
    <row r="52" ht="30">
      <c r="A52" s="96" t="s">
        <v>111</v>
      </c>
      <c r="B52" s="97" t="s">
        <v>112</v>
      </c>
      <c r="C52" s="132">
        <v>395.19999999999999</v>
      </c>
      <c r="D52" s="137">
        <v>490</v>
      </c>
      <c r="E52" s="120">
        <v>534</v>
      </c>
      <c r="F52" s="101">
        <f t="shared" si="3"/>
        <v>1.3512145748987854</v>
      </c>
      <c r="G52" s="102">
        <v>39</v>
      </c>
      <c r="H52" s="103">
        <f t="shared" si="4"/>
        <v>7.9591836734693873</v>
      </c>
      <c r="I52" s="104"/>
      <c r="J52" s="105">
        <v>5</v>
      </c>
      <c r="K52" s="104"/>
      <c r="L52" s="104"/>
      <c r="M52" s="104">
        <v>26</v>
      </c>
      <c r="N52" s="105">
        <v>8</v>
      </c>
      <c r="O52" s="141">
        <v>29</v>
      </c>
      <c r="P52" s="99"/>
      <c r="Q52" s="99"/>
      <c r="R52" s="99"/>
      <c r="S52" s="141">
        <v>23</v>
      </c>
      <c r="T52" s="141">
        <v>6</v>
      </c>
      <c r="U52" s="101">
        <f t="shared" si="10"/>
        <v>74.358974358974351</v>
      </c>
      <c r="V52" s="106">
        <f t="shared" si="5"/>
        <v>42.719999999999999</v>
      </c>
      <c r="W52" s="103">
        <f t="shared" si="6"/>
        <v>42</v>
      </c>
      <c r="X52" s="107">
        <v>8</v>
      </c>
      <c r="Y52" s="103">
        <f>'ИТОГ и проверка'!C52</f>
        <v>42</v>
      </c>
      <c r="Z52" s="103">
        <f t="shared" si="7"/>
        <v>7.8651685393258433</v>
      </c>
      <c r="AA52" s="108">
        <f t="shared" si="8"/>
        <v>-0.13483146067415674</v>
      </c>
      <c r="AB52" s="103">
        <f t="shared" si="0"/>
        <v>0</v>
      </c>
      <c r="AC52" s="99"/>
      <c r="AD52" s="103">
        <f>'ИТОГ и проверка'!D52</f>
        <v>4</v>
      </c>
      <c r="AE52" s="99"/>
      <c r="AF52" s="99"/>
      <c r="AG52" s="109">
        <f t="shared" si="11"/>
        <v>27</v>
      </c>
      <c r="AH52" s="103">
        <f>'ИТОГ и проверка'!E52</f>
        <v>11</v>
      </c>
      <c r="AI52" s="121"/>
      <c r="AJ52" s="121">
        <f t="shared" si="9"/>
        <v>42</v>
      </c>
      <c r="AK52" s="119">
        <f t="shared" si="1"/>
        <v>0</v>
      </c>
      <c r="AL52" s="101">
        <f t="shared" si="2"/>
        <v>0</v>
      </c>
      <c r="AM52" s="112"/>
    </row>
    <row r="53">
      <c r="A53" s="123" t="s">
        <v>113</v>
      </c>
      <c r="B53" s="87" t="s">
        <v>114</v>
      </c>
      <c r="C53" s="113"/>
      <c r="D53" s="88"/>
      <c r="E53" s="89"/>
      <c r="F53" s="90"/>
      <c r="G53" s="114"/>
      <c r="H53" s="115"/>
      <c r="I53" s="116"/>
      <c r="J53" s="116"/>
      <c r="K53" s="116"/>
      <c r="L53" s="116"/>
      <c r="M53" s="116"/>
      <c r="N53" s="116"/>
      <c r="O53" s="89"/>
      <c r="P53" s="88"/>
      <c r="Q53" s="88"/>
      <c r="R53" s="88"/>
      <c r="S53" s="89"/>
      <c r="T53" s="89"/>
      <c r="U53" s="126"/>
      <c r="V53" s="88"/>
      <c r="W53" s="88"/>
      <c r="X53" s="88"/>
      <c r="Y53" s="88"/>
      <c r="Z53" s="115"/>
      <c r="AA53" s="88"/>
      <c r="AB53" s="103">
        <f t="shared" si="0"/>
        <v>0</v>
      </c>
      <c r="AC53" s="88"/>
      <c r="AD53" s="88"/>
      <c r="AE53" s="88"/>
      <c r="AF53" s="88"/>
      <c r="AG53" s="88"/>
      <c r="AH53" s="88"/>
      <c r="AI53" s="127"/>
      <c r="AJ53" s="121">
        <f t="shared" si="9"/>
        <v>0</v>
      </c>
      <c r="AK53" s="119">
        <f t="shared" si="1"/>
        <v>0</v>
      </c>
      <c r="AL53" s="101">
        <f t="shared" si="2"/>
        <v>0</v>
      </c>
      <c r="AM53" s="112"/>
    </row>
    <row r="54" ht="45">
      <c r="A54" s="96" t="s">
        <v>115</v>
      </c>
      <c r="B54" s="97" t="s">
        <v>116</v>
      </c>
      <c r="C54" s="98">
        <v>242.89099999999999</v>
      </c>
      <c r="D54" s="99">
        <v>203</v>
      </c>
      <c r="E54" s="100">
        <v>211</v>
      </c>
      <c r="F54" s="101">
        <f t="shared" si="3"/>
        <v>0.86870242207409909</v>
      </c>
      <c r="G54" s="102">
        <v>10</v>
      </c>
      <c r="H54" s="103">
        <f t="shared" si="4"/>
        <v>4.9261083743842367</v>
      </c>
      <c r="I54" s="104"/>
      <c r="J54" s="105">
        <v>0</v>
      </c>
      <c r="K54" s="104"/>
      <c r="L54" s="104"/>
      <c r="M54" s="104"/>
      <c r="N54" s="105">
        <v>0</v>
      </c>
      <c r="O54" s="122">
        <v>10</v>
      </c>
      <c r="P54" s="99"/>
      <c r="Q54" s="99"/>
      <c r="R54" s="99"/>
      <c r="S54" s="142">
        <v>5</v>
      </c>
      <c r="T54" s="142">
        <v>5</v>
      </c>
      <c r="U54" s="101">
        <f t="shared" si="10"/>
        <v>100</v>
      </c>
      <c r="V54" s="106">
        <f t="shared" si="5"/>
        <v>10.550000000000001</v>
      </c>
      <c r="W54" s="103">
        <f t="shared" si="6"/>
        <v>10</v>
      </c>
      <c r="X54" s="107">
        <v>5</v>
      </c>
      <c r="Y54" s="103">
        <f>'ИТОГ и проверка'!C54</f>
        <v>10</v>
      </c>
      <c r="Z54" s="103">
        <f t="shared" si="7"/>
        <v>4.7393364928909953</v>
      </c>
      <c r="AA54" s="108">
        <f t="shared" si="8"/>
        <v>-0.26066350710900466</v>
      </c>
      <c r="AB54" s="103">
        <f t="shared" si="0"/>
        <v>0</v>
      </c>
      <c r="AC54" s="99"/>
      <c r="AD54" s="103">
        <f>'ИТОГ и проверка'!D54</f>
        <v>0</v>
      </c>
      <c r="AE54" s="99"/>
      <c r="AF54" s="99"/>
      <c r="AG54" s="99"/>
      <c r="AH54" s="103">
        <f>'ИТОГ и проверка'!E54</f>
        <v>0</v>
      </c>
      <c r="AI54" s="121"/>
      <c r="AJ54" s="121">
        <f t="shared" si="9"/>
        <v>0</v>
      </c>
      <c r="AK54" s="119">
        <f t="shared" si="1"/>
        <v>-10</v>
      </c>
      <c r="AL54" s="101">
        <f t="shared" si="2"/>
        <v>0</v>
      </c>
      <c r="AM54" s="112"/>
    </row>
    <row r="55" ht="30">
      <c r="A55" s="96" t="s">
        <v>117</v>
      </c>
      <c r="B55" s="97" t="s">
        <v>118</v>
      </c>
      <c r="C55" s="134">
        <v>373.82499999999999</v>
      </c>
      <c r="D55" s="99">
        <v>872</v>
      </c>
      <c r="E55" s="120">
        <v>845</v>
      </c>
      <c r="F55" s="101">
        <f t="shared" si="3"/>
        <v>2.2604159700394568</v>
      </c>
      <c r="G55" s="102">
        <v>61</v>
      </c>
      <c r="H55" s="103">
        <f t="shared" si="4"/>
        <v>6.9954128440366965</v>
      </c>
      <c r="I55" s="104"/>
      <c r="J55" s="105">
        <v>0</v>
      </c>
      <c r="K55" s="104"/>
      <c r="L55" s="104"/>
      <c r="M55" s="104"/>
      <c r="N55" s="105">
        <v>0</v>
      </c>
      <c r="O55" s="120">
        <v>20</v>
      </c>
      <c r="P55" s="99"/>
      <c r="Q55" s="99"/>
      <c r="R55" s="99"/>
      <c r="S55" s="120">
        <v>12</v>
      </c>
      <c r="T55" s="120">
        <v>8</v>
      </c>
      <c r="U55" s="101">
        <f t="shared" si="10"/>
        <v>32.786885245901637</v>
      </c>
      <c r="V55" s="106">
        <f t="shared" si="5"/>
        <v>67.599999999999994</v>
      </c>
      <c r="W55" s="103">
        <f t="shared" si="6"/>
        <v>67</v>
      </c>
      <c r="X55" s="107">
        <v>8</v>
      </c>
      <c r="Y55" s="103">
        <f>'ИТОГ и проверка'!C55</f>
        <v>67</v>
      </c>
      <c r="Z55" s="103">
        <f t="shared" si="7"/>
        <v>7.9289940828402372</v>
      </c>
      <c r="AA55" s="108">
        <f t="shared" si="8"/>
        <v>-0.071005917159762788</v>
      </c>
      <c r="AB55" s="103">
        <f t="shared" si="0"/>
        <v>0</v>
      </c>
      <c r="AC55" s="99"/>
      <c r="AD55" s="103">
        <f>'ИТОГ и проверка'!D55</f>
        <v>0</v>
      </c>
      <c r="AE55" s="99"/>
      <c r="AF55" s="99"/>
      <c r="AG55" s="99"/>
      <c r="AH55" s="103">
        <f>'ИТОГ и проверка'!E55</f>
        <v>0</v>
      </c>
      <c r="AI55" s="121"/>
      <c r="AJ55" s="121">
        <f t="shared" si="9"/>
        <v>0</v>
      </c>
      <c r="AK55" s="119">
        <f t="shared" si="1"/>
        <v>-67</v>
      </c>
      <c r="AL55" s="101">
        <f t="shared" si="2"/>
        <v>0</v>
      </c>
      <c r="AM55" s="112"/>
    </row>
    <row r="56" ht="30">
      <c r="A56" s="96" t="s">
        <v>119</v>
      </c>
      <c r="B56" s="97" t="s">
        <v>120</v>
      </c>
      <c r="C56" s="132">
        <v>46.606000000000002</v>
      </c>
      <c r="D56" s="99">
        <v>125</v>
      </c>
      <c r="E56" s="120">
        <v>120</v>
      </c>
      <c r="F56" s="101">
        <f t="shared" si="3"/>
        <v>2.5747757799424966</v>
      </c>
      <c r="G56" s="102">
        <v>8</v>
      </c>
      <c r="H56" s="103">
        <f t="shared" si="4"/>
        <v>6.4000000000000004</v>
      </c>
      <c r="I56" s="104"/>
      <c r="J56" s="105">
        <v>0</v>
      </c>
      <c r="K56" s="104"/>
      <c r="L56" s="104"/>
      <c r="M56" s="104"/>
      <c r="N56" s="105">
        <v>0</v>
      </c>
      <c r="O56" s="120">
        <v>5</v>
      </c>
      <c r="P56" s="99"/>
      <c r="Q56" s="99"/>
      <c r="R56" s="99"/>
      <c r="S56" s="120">
        <v>4</v>
      </c>
      <c r="T56" s="120">
        <v>1</v>
      </c>
      <c r="U56" s="101">
        <f t="shared" si="10"/>
        <v>62.5</v>
      </c>
      <c r="V56" s="106">
        <f t="shared" si="5"/>
        <v>9.5999999999999996</v>
      </c>
      <c r="W56" s="103">
        <f t="shared" si="6"/>
        <v>9</v>
      </c>
      <c r="X56" s="107">
        <v>8</v>
      </c>
      <c r="Y56" s="103">
        <f>'ИТОГ и проверка'!C56</f>
        <v>9</v>
      </c>
      <c r="Z56" s="103">
        <f t="shared" si="7"/>
        <v>7.5</v>
      </c>
      <c r="AA56" s="108">
        <f t="shared" si="8"/>
        <v>-0.5</v>
      </c>
      <c r="AB56" s="103">
        <f t="shared" si="0"/>
        <v>0</v>
      </c>
      <c r="AC56" s="99"/>
      <c r="AD56" s="103">
        <f>'ИТОГ и проверка'!D56</f>
        <v>0</v>
      </c>
      <c r="AE56" s="99"/>
      <c r="AF56" s="99"/>
      <c r="AG56" s="99"/>
      <c r="AH56" s="103">
        <f>'ИТОГ и проверка'!E56</f>
        <v>0</v>
      </c>
      <c r="AI56" s="121"/>
      <c r="AJ56" s="121">
        <f t="shared" si="9"/>
        <v>0</v>
      </c>
      <c r="AK56" s="119">
        <f t="shared" si="1"/>
        <v>-9</v>
      </c>
      <c r="AL56" s="101">
        <f t="shared" si="2"/>
        <v>0</v>
      </c>
      <c r="AM56" s="112"/>
    </row>
    <row r="57">
      <c r="A57" s="123" t="s">
        <v>121</v>
      </c>
      <c r="B57" s="87" t="s">
        <v>122</v>
      </c>
      <c r="C57" s="113"/>
      <c r="D57" s="88"/>
      <c r="E57" s="89"/>
      <c r="F57" s="90"/>
      <c r="G57" s="114"/>
      <c r="H57" s="115"/>
      <c r="I57" s="116"/>
      <c r="J57" s="116"/>
      <c r="K57" s="116"/>
      <c r="L57" s="116"/>
      <c r="M57" s="116"/>
      <c r="N57" s="116"/>
      <c r="O57" s="89"/>
      <c r="P57" s="88"/>
      <c r="Q57" s="88"/>
      <c r="R57" s="88"/>
      <c r="S57" s="89"/>
      <c r="T57" s="89"/>
      <c r="U57" s="126"/>
      <c r="V57" s="88"/>
      <c r="W57" s="88"/>
      <c r="X57" s="88"/>
      <c r="Y57" s="88"/>
      <c r="Z57" s="115"/>
      <c r="AA57" s="88"/>
      <c r="AB57" s="103">
        <f t="shared" si="0"/>
        <v>0</v>
      </c>
      <c r="AC57" s="88"/>
      <c r="AD57" s="88"/>
      <c r="AE57" s="88"/>
      <c r="AF57" s="88"/>
      <c r="AG57" s="88"/>
      <c r="AH57" s="88"/>
      <c r="AI57" s="127"/>
      <c r="AJ57" s="121">
        <f t="shared" si="9"/>
        <v>0</v>
      </c>
      <c r="AK57" s="119">
        <f t="shared" si="1"/>
        <v>0</v>
      </c>
      <c r="AL57" s="101">
        <f t="shared" si="2"/>
        <v>0</v>
      </c>
      <c r="AM57" s="112"/>
    </row>
    <row r="58" ht="45">
      <c r="A58" s="96" t="s">
        <v>123</v>
      </c>
      <c r="B58" s="97" t="s">
        <v>124</v>
      </c>
      <c r="C58" s="98">
        <v>399.13</v>
      </c>
      <c r="D58" s="99">
        <v>239</v>
      </c>
      <c r="E58" s="120">
        <v>231</v>
      </c>
      <c r="F58" s="101">
        <f t="shared" si="3"/>
        <v>0.57875880039085015</v>
      </c>
      <c r="G58" s="102">
        <v>11</v>
      </c>
      <c r="H58" s="103">
        <f t="shared" si="4"/>
        <v>4.6025104602510458</v>
      </c>
      <c r="I58" s="104"/>
      <c r="J58" s="105">
        <v>0</v>
      </c>
      <c r="K58" s="104"/>
      <c r="L58" s="104"/>
      <c r="M58" s="104"/>
      <c r="N58" s="105">
        <v>0</v>
      </c>
      <c r="O58" s="71">
        <v>7</v>
      </c>
      <c r="P58" s="99"/>
      <c r="Q58" s="99"/>
      <c r="R58" s="99"/>
      <c r="S58" s="71">
        <v>6</v>
      </c>
      <c r="T58" s="71">
        <v>1</v>
      </c>
      <c r="U58" s="101">
        <f t="shared" si="10"/>
        <v>63.636363636363633</v>
      </c>
      <c r="V58" s="106">
        <f t="shared" si="5"/>
        <v>11.550000000000001</v>
      </c>
      <c r="W58" s="103">
        <f t="shared" si="6"/>
        <v>11</v>
      </c>
      <c r="X58" s="107">
        <v>5</v>
      </c>
      <c r="Y58" s="103">
        <f>'ИТОГ и проверка'!C58</f>
        <v>11</v>
      </c>
      <c r="Z58" s="103">
        <f t="shared" si="7"/>
        <v>4.7619047619047619</v>
      </c>
      <c r="AA58" s="108">
        <f t="shared" si="8"/>
        <v>-0.23809523809523814</v>
      </c>
      <c r="AB58" s="103">
        <f t="shared" si="0"/>
        <v>0</v>
      </c>
      <c r="AC58" s="99"/>
      <c r="AD58" s="103">
        <f>'ИТОГ и проверка'!D58</f>
        <v>0</v>
      </c>
      <c r="AE58" s="99"/>
      <c r="AF58" s="99"/>
      <c r="AG58" s="99"/>
      <c r="AH58" s="103">
        <f>'ИТОГ и проверка'!E58</f>
        <v>0</v>
      </c>
      <c r="AI58" s="121"/>
      <c r="AJ58" s="121">
        <f t="shared" si="9"/>
        <v>0</v>
      </c>
      <c r="AK58" s="119">
        <f t="shared" si="1"/>
        <v>-11</v>
      </c>
      <c r="AL58" s="101">
        <f t="shared" si="2"/>
        <v>0</v>
      </c>
      <c r="AM58" s="112"/>
    </row>
    <row r="59" ht="30">
      <c r="A59" s="96" t="s">
        <v>125</v>
      </c>
      <c r="B59" s="97" t="s">
        <v>126</v>
      </c>
      <c r="C59" s="98">
        <v>162.821</v>
      </c>
      <c r="D59" s="99">
        <v>246</v>
      </c>
      <c r="E59" s="139">
        <v>259</v>
      </c>
      <c r="F59" s="101">
        <f t="shared" si="3"/>
        <v>1.5907039018308449</v>
      </c>
      <c r="G59" s="102">
        <v>8</v>
      </c>
      <c r="H59" s="103">
        <f t="shared" si="4"/>
        <v>3.2520325203252032</v>
      </c>
      <c r="I59" s="104"/>
      <c r="J59" s="105">
        <v>0</v>
      </c>
      <c r="K59" s="104"/>
      <c r="L59" s="104"/>
      <c r="M59" s="104"/>
      <c r="N59" s="105">
        <v>0</v>
      </c>
      <c r="O59" s="120">
        <v>8</v>
      </c>
      <c r="P59" s="99"/>
      <c r="Q59" s="99"/>
      <c r="R59" s="99"/>
      <c r="S59" s="120">
        <v>6</v>
      </c>
      <c r="T59" s="120">
        <v>2</v>
      </c>
      <c r="U59" s="101">
        <f t="shared" si="10"/>
        <v>100</v>
      </c>
      <c r="V59" s="106">
        <f t="shared" si="5"/>
        <v>20.719999999999999</v>
      </c>
      <c r="W59" s="103">
        <f t="shared" si="6"/>
        <v>20</v>
      </c>
      <c r="X59" s="107">
        <v>8</v>
      </c>
      <c r="Y59" s="103">
        <f>'ИТОГ и проверка'!C59</f>
        <v>10</v>
      </c>
      <c r="Z59" s="103">
        <f t="shared" si="7"/>
        <v>3.8610038610038613</v>
      </c>
      <c r="AA59" s="108">
        <f t="shared" si="8"/>
        <v>-4.1389961389961387</v>
      </c>
      <c r="AB59" s="103">
        <f t="shared" si="0"/>
        <v>0</v>
      </c>
      <c r="AC59" s="99"/>
      <c r="AD59" s="103">
        <f>'ИТОГ и проверка'!D59</f>
        <v>0</v>
      </c>
      <c r="AE59" s="99"/>
      <c r="AF59" s="99"/>
      <c r="AG59" s="99"/>
      <c r="AH59" s="103">
        <f>'ИТОГ и проверка'!E59</f>
        <v>0</v>
      </c>
      <c r="AI59" s="121"/>
      <c r="AJ59" s="121">
        <f t="shared" si="9"/>
        <v>0</v>
      </c>
      <c r="AK59" s="119">
        <f t="shared" si="1"/>
        <v>-10</v>
      </c>
      <c r="AL59" s="101">
        <f t="shared" si="2"/>
        <v>0</v>
      </c>
      <c r="AM59" s="112"/>
    </row>
    <row r="60">
      <c r="A60" s="123" t="s">
        <v>127</v>
      </c>
      <c r="B60" s="87" t="s">
        <v>128</v>
      </c>
      <c r="C60" s="113"/>
      <c r="D60" s="88"/>
      <c r="E60" s="89"/>
      <c r="F60" s="90"/>
      <c r="G60" s="114"/>
      <c r="H60" s="115"/>
      <c r="I60" s="116"/>
      <c r="J60" s="116"/>
      <c r="K60" s="116"/>
      <c r="L60" s="116"/>
      <c r="M60" s="116"/>
      <c r="N60" s="116"/>
      <c r="O60" s="89"/>
      <c r="P60" s="88"/>
      <c r="Q60" s="88"/>
      <c r="R60" s="88"/>
      <c r="S60" s="89"/>
      <c r="T60" s="89"/>
      <c r="U60" s="126"/>
      <c r="V60" s="88"/>
      <c r="W60" s="88"/>
      <c r="X60" s="88"/>
      <c r="Y60" s="88"/>
      <c r="Z60" s="115"/>
      <c r="AA60" s="88"/>
      <c r="AB60" s="103">
        <f t="shared" si="0"/>
        <v>0</v>
      </c>
      <c r="AC60" s="88"/>
      <c r="AD60" s="88"/>
      <c r="AE60" s="88"/>
      <c r="AF60" s="88"/>
      <c r="AG60" s="88"/>
      <c r="AH60" s="88"/>
      <c r="AI60" s="127"/>
      <c r="AJ60" s="121">
        <f t="shared" si="9"/>
        <v>0</v>
      </c>
      <c r="AK60" s="119">
        <f t="shared" si="1"/>
        <v>0</v>
      </c>
      <c r="AL60" s="101">
        <f t="shared" si="2"/>
        <v>0</v>
      </c>
      <c r="AM60" s="112"/>
    </row>
    <row r="61" ht="75">
      <c r="A61" s="96" t="s">
        <v>129</v>
      </c>
      <c r="B61" s="97" t="s">
        <v>130</v>
      </c>
      <c r="C61" s="98">
        <v>51.076999999999998</v>
      </c>
      <c r="D61" s="99">
        <v>156</v>
      </c>
      <c r="E61" s="100">
        <v>162</v>
      </c>
      <c r="F61" s="101">
        <f t="shared" si="3"/>
        <v>3.1716819703584784</v>
      </c>
      <c r="G61" s="102">
        <v>10</v>
      </c>
      <c r="H61" s="103">
        <f t="shared" si="4"/>
        <v>6.4102564102564097</v>
      </c>
      <c r="I61" s="104"/>
      <c r="J61" s="105">
        <v>0</v>
      </c>
      <c r="K61" s="104"/>
      <c r="L61" s="104"/>
      <c r="M61" s="104"/>
      <c r="N61" s="105">
        <v>0</v>
      </c>
      <c r="O61" s="100">
        <v>8</v>
      </c>
      <c r="P61" s="99"/>
      <c r="Q61" s="99"/>
      <c r="R61" s="99"/>
      <c r="S61" s="100">
        <v>6</v>
      </c>
      <c r="T61" s="100">
        <v>2</v>
      </c>
      <c r="U61" s="101">
        <f t="shared" si="10"/>
        <v>80</v>
      </c>
      <c r="V61" s="106">
        <f t="shared" si="5"/>
        <v>19.439999999999998</v>
      </c>
      <c r="W61" s="103">
        <f t="shared" si="6"/>
        <v>19</v>
      </c>
      <c r="X61" s="107">
        <v>12</v>
      </c>
      <c r="Y61" s="103">
        <f>'ИТОГ и проверка'!C61</f>
        <v>11</v>
      </c>
      <c r="Z61" s="103">
        <f t="shared" si="7"/>
        <v>6.7901234567901234</v>
      </c>
      <c r="AA61" s="108">
        <f t="shared" si="8"/>
        <v>-5.2098765432098766</v>
      </c>
      <c r="AB61" s="103">
        <f t="shared" si="0"/>
        <v>0</v>
      </c>
      <c r="AC61" s="99"/>
      <c r="AD61" s="103">
        <f>'ИТОГ и проверка'!D61</f>
        <v>0</v>
      </c>
      <c r="AE61" s="99"/>
      <c r="AF61" s="99"/>
      <c r="AG61" s="99"/>
      <c r="AH61" s="103">
        <f>'ИТОГ и проверка'!E61</f>
        <v>0</v>
      </c>
      <c r="AI61" s="121"/>
      <c r="AJ61" s="121">
        <f t="shared" si="9"/>
        <v>0</v>
      </c>
      <c r="AK61" s="119">
        <f t="shared" si="1"/>
        <v>-11</v>
      </c>
      <c r="AL61" s="101">
        <f t="shared" si="2"/>
        <v>0</v>
      </c>
      <c r="AM61" s="112"/>
    </row>
    <row r="62" ht="45">
      <c r="A62" s="96" t="s">
        <v>131</v>
      </c>
      <c r="B62" s="97" t="s">
        <v>132</v>
      </c>
      <c r="C62" s="134">
        <v>135.06299999999999</v>
      </c>
      <c r="D62" s="99">
        <v>160</v>
      </c>
      <c r="E62" s="100">
        <v>171</v>
      </c>
      <c r="F62" s="101">
        <f t="shared" si="3"/>
        <v>1.2660758312787368</v>
      </c>
      <c r="G62" s="102">
        <v>12</v>
      </c>
      <c r="H62" s="103">
        <f t="shared" si="4"/>
        <v>7.5</v>
      </c>
      <c r="I62" s="104"/>
      <c r="J62" s="105">
        <v>0</v>
      </c>
      <c r="K62" s="104"/>
      <c r="L62" s="104"/>
      <c r="M62" s="104"/>
      <c r="N62" s="105">
        <v>0</v>
      </c>
      <c r="O62" s="122">
        <v>8</v>
      </c>
      <c r="P62" s="99"/>
      <c r="Q62" s="99"/>
      <c r="R62" s="99"/>
      <c r="S62" s="122">
        <v>6</v>
      </c>
      <c r="T62" s="122">
        <v>2</v>
      </c>
      <c r="U62" s="101">
        <f t="shared" si="10"/>
        <v>66.666666666666671</v>
      </c>
      <c r="V62" s="106">
        <f t="shared" si="5"/>
        <v>13.68</v>
      </c>
      <c r="W62" s="103">
        <f t="shared" si="6"/>
        <v>13</v>
      </c>
      <c r="X62" s="107">
        <v>8</v>
      </c>
      <c r="Y62" s="103">
        <f>'ИТОГ и проверка'!C62</f>
        <v>13</v>
      </c>
      <c r="Z62" s="103">
        <f t="shared" si="7"/>
        <v>7.60233918128655</v>
      </c>
      <c r="AA62" s="108">
        <f t="shared" si="8"/>
        <v>-0.39766081871345005</v>
      </c>
      <c r="AB62" s="103">
        <f t="shared" si="0"/>
        <v>0</v>
      </c>
      <c r="AC62" s="99"/>
      <c r="AD62" s="103">
        <f>'ИТОГ и проверка'!D62</f>
        <v>0</v>
      </c>
      <c r="AE62" s="99"/>
      <c r="AF62" s="99"/>
      <c r="AG62" s="99"/>
      <c r="AH62" s="103">
        <f>'ИТОГ и проверка'!E62</f>
        <v>0</v>
      </c>
      <c r="AI62" s="121"/>
      <c r="AJ62" s="121">
        <f t="shared" si="9"/>
        <v>0</v>
      </c>
      <c r="AK62" s="119">
        <f t="shared" si="1"/>
        <v>-13</v>
      </c>
      <c r="AL62" s="101">
        <f t="shared" si="2"/>
        <v>0</v>
      </c>
      <c r="AM62" s="112"/>
    </row>
    <row r="63" ht="45">
      <c r="A63" s="96" t="s">
        <v>133</v>
      </c>
      <c r="B63" s="97" t="s">
        <v>134</v>
      </c>
      <c r="C63" s="134">
        <v>220.90799999999999</v>
      </c>
      <c r="D63" s="99">
        <v>69</v>
      </c>
      <c r="E63" s="100">
        <v>103</v>
      </c>
      <c r="F63" s="101">
        <f t="shared" si="3"/>
        <v>0.46625744653883067</v>
      </c>
      <c r="G63" s="102">
        <v>3</v>
      </c>
      <c r="H63" s="103">
        <f t="shared" si="4"/>
        <v>4.3478260869565224</v>
      </c>
      <c r="I63" s="104"/>
      <c r="J63" s="105">
        <v>0</v>
      </c>
      <c r="K63" s="104"/>
      <c r="L63" s="104"/>
      <c r="M63" s="104"/>
      <c r="N63" s="105">
        <v>0</v>
      </c>
      <c r="O63" s="120">
        <v>2</v>
      </c>
      <c r="P63" s="99"/>
      <c r="Q63" s="99"/>
      <c r="R63" s="99"/>
      <c r="S63" s="86">
        <v>1</v>
      </c>
      <c r="T63" s="86">
        <v>1</v>
      </c>
      <c r="U63" s="101">
        <f t="shared" si="10"/>
        <v>66.666666666666671</v>
      </c>
      <c r="V63" s="106">
        <f t="shared" si="5"/>
        <v>5.1500000000000004</v>
      </c>
      <c r="W63" s="103">
        <f t="shared" si="6"/>
        <v>5</v>
      </c>
      <c r="X63" s="107">
        <v>5</v>
      </c>
      <c r="Y63" s="103">
        <f>'ИТОГ и проверка'!C63</f>
        <v>3</v>
      </c>
      <c r="Z63" s="103">
        <f t="shared" si="7"/>
        <v>2.912621359223301</v>
      </c>
      <c r="AA63" s="108">
        <f t="shared" si="8"/>
        <v>-2.087378640776699</v>
      </c>
      <c r="AB63" s="103">
        <f t="shared" si="0"/>
        <v>0</v>
      </c>
      <c r="AC63" s="99"/>
      <c r="AD63" s="103">
        <f>'ИТОГ и проверка'!D63</f>
        <v>0</v>
      </c>
      <c r="AE63" s="99"/>
      <c r="AF63" s="99"/>
      <c r="AG63" s="99"/>
      <c r="AH63" s="103">
        <f>'ИТОГ и проверка'!E63</f>
        <v>0</v>
      </c>
      <c r="AI63" s="121"/>
      <c r="AJ63" s="121">
        <f t="shared" si="9"/>
        <v>0</v>
      </c>
      <c r="AK63" s="119">
        <f t="shared" si="1"/>
        <v>-3</v>
      </c>
      <c r="AL63" s="101">
        <f t="shared" si="2"/>
        <v>0</v>
      </c>
      <c r="AM63" s="112"/>
    </row>
    <row r="64" ht="30">
      <c r="A64" s="96" t="s">
        <v>135</v>
      </c>
      <c r="B64" s="97" t="s">
        <v>136</v>
      </c>
      <c r="C64" s="98">
        <v>9.9800000000000004</v>
      </c>
      <c r="D64" s="99">
        <v>41</v>
      </c>
      <c r="E64" s="100">
        <v>42</v>
      </c>
      <c r="F64" s="101">
        <f t="shared" si="3"/>
        <v>4.2084168336673349</v>
      </c>
      <c r="G64" s="102">
        <v>2</v>
      </c>
      <c r="H64" s="103">
        <f t="shared" si="4"/>
        <v>4.8780487804878048</v>
      </c>
      <c r="I64" s="104"/>
      <c r="J64" s="105">
        <v>0</v>
      </c>
      <c r="K64" s="104"/>
      <c r="L64" s="104"/>
      <c r="M64" s="104"/>
      <c r="N64" s="105">
        <v>0</v>
      </c>
      <c r="O64" s="100">
        <v>2</v>
      </c>
      <c r="P64" s="99"/>
      <c r="Q64" s="99"/>
      <c r="R64" s="99"/>
      <c r="S64" s="100">
        <v>1</v>
      </c>
      <c r="T64" s="100">
        <v>1</v>
      </c>
      <c r="U64" s="101">
        <f t="shared" si="10"/>
        <v>100</v>
      </c>
      <c r="V64" s="106">
        <f t="shared" si="5"/>
        <v>5.04</v>
      </c>
      <c r="W64" s="103">
        <f t="shared" si="6"/>
        <v>5</v>
      </c>
      <c r="X64" s="107">
        <v>12</v>
      </c>
      <c r="Y64" s="103">
        <f>'ИТОГ и проверка'!C64</f>
        <v>5</v>
      </c>
      <c r="Z64" s="103">
        <f t="shared" si="7"/>
        <v>11.904761904761905</v>
      </c>
      <c r="AA64" s="108">
        <f t="shared" si="8"/>
        <v>-0.0952380952380949</v>
      </c>
      <c r="AB64" s="103">
        <f t="shared" si="0"/>
        <v>0</v>
      </c>
      <c r="AC64" s="99"/>
      <c r="AD64" s="103">
        <f>'ИТОГ и проверка'!D64</f>
        <v>0</v>
      </c>
      <c r="AE64" s="99"/>
      <c r="AF64" s="99"/>
      <c r="AG64" s="99"/>
      <c r="AH64" s="103">
        <f>'ИТОГ и проверка'!E64</f>
        <v>0</v>
      </c>
      <c r="AI64" s="121"/>
      <c r="AJ64" s="121">
        <f t="shared" si="9"/>
        <v>0</v>
      </c>
      <c r="AK64" s="119">
        <f t="shared" si="1"/>
        <v>-5</v>
      </c>
      <c r="AL64" s="101">
        <f t="shared" si="2"/>
        <v>0</v>
      </c>
      <c r="AM64" s="112"/>
    </row>
    <row r="65" ht="31.5">
      <c r="A65" s="96" t="s">
        <v>137</v>
      </c>
      <c r="B65" s="97" t="s">
        <v>138</v>
      </c>
      <c r="C65" s="98">
        <v>16.030000000000001</v>
      </c>
      <c r="D65" s="99">
        <v>73</v>
      </c>
      <c r="E65" s="120">
        <v>67</v>
      </c>
      <c r="F65" s="101">
        <f t="shared" si="3"/>
        <v>4.1796631316281969</v>
      </c>
      <c r="G65" s="102">
        <v>5</v>
      </c>
      <c r="H65" s="103">
        <f t="shared" si="4"/>
        <v>6.8493150684931505</v>
      </c>
      <c r="I65" s="104"/>
      <c r="J65" s="105">
        <v>0</v>
      </c>
      <c r="K65" s="104"/>
      <c r="L65" s="104"/>
      <c r="M65" s="104"/>
      <c r="N65" s="105">
        <v>0</v>
      </c>
      <c r="O65" s="120">
        <v>5</v>
      </c>
      <c r="P65" s="99"/>
      <c r="Q65" s="99"/>
      <c r="R65" s="99"/>
      <c r="S65" s="120">
        <v>4</v>
      </c>
      <c r="T65" s="120">
        <v>1</v>
      </c>
      <c r="U65" s="101">
        <f t="shared" si="10"/>
        <v>100</v>
      </c>
      <c r="V65" s="106">
        <f t="shared" si="5"/>
        <v>8.0399999999999991</v>
      </c>
      <c r="W65" s="103">
        <f t="shared" si="6"/>
        <v>8</v>
      </c>
      <c r="X65" s="107">
        <v>12</v>
      </c>
      <c r="Y65" s="103">
        <f>'ИТОГ и проверка'!C65</f>
        <v>8</v>
      </c>
      <c r="Z65" s="103">
        <f t="shared" si="7"/>
        <v>11.940298507462686</v>
      </c>
      <c r="AA65" s="108">
        <f t="shared" si="8"/>
        <v>-0.059701492537314493</v>
      </c>
      <c r="AB65" s="103">
        <f t="shared" si="0"/>
        <v>0</v>
      </c>
      <c r="AC65" s="99"/>
      <c r="AD65" s="103">
        <f>'ИТОГ и проверка'!D65</f>
        <v>0</v>
      </c>
      <c r="AE65" s="99"/>
      <c r="AF65" s="99"/>
      <c r="AG65" s="99"/>
      <c r="AH65" s="103">
        <f>'ИТОГ и проверка'!E65</f>
        <v>0</v>
      </c>
      <c r="AI65" s="121"/>
      <c r="AJ65" s="121">
        <f t="shared" si="9"/>
        <v>0</v>
      </c>
      <c r="AK65" s="119">
        <f t="shared" si="1"/>
        <v>-8</v>
      </c>
      <c r="AL65" s="101">
        <f t="shared" si="2"/>
        <v>0</v>
      </c>
      <c r="AM65" s="112"/>
    </row>
    <row r="66" ht="31.5">
      <c r="A66" s="96" t="s">
        <v>139</v>
      </c>
      <c r="B66" s="97" t="s">
        <v>140</v>
      </c>
      <c r="C66" s="98">
        <v>11.130000000000001</v>
      </c>
      <c r="D66" s="99">
        <v>61</v>
      </c>
      <c r="E66" s="120">
        <v>66</v>
      </c>
      <c r="F66" s="101">
        <f t="shared" si="3"/>
        <v>5.9299191374663067</v>
      </c>
      <c r="G66" s="102">
        <v>4</v>
      </c>
      <c r="H66" s="103">
        <f t="shared" si="4"/>
        <v>6.557377049180328</v>
      </c>
      <c r="I66" s="104"/>
      <c r="J66" s="105">
        <v>0</v>
      </c>
      <c r="K66" s="104"/>
      <c r="L66" s="104"/>
      <c r="M66" s="104"/>
      <c r="N66" s="105">
        <v>0</v>
      </c>
      <c r="O66" s="120">
        <v>1</v>
      </c>
      <c r="P66" s="99"/>
      <c r="Q66" s="99"/>
      <c r="R66" s="99"/>
      <c r="S66" s="120">
        <v>1</v>
      </c>
      <c r="T66" s="120"/>
      <c r="U66" s="101">
        <f t="shared" si="10"/>
        <v>25</v>
      </c>
      <c r="V66" s="106">
        <f t="shared" si="5"/>
        <v>7.9199999999999999</v>
      </c>
      <c r="W66" s="103">
        <f t="shared" si="6"/>
        <v>7</v>
      </c>
      <c r="X66" s="107">
        <v>12</v>
      </c>
      <c r="Y66" s="103">
        <f>'ИТОГ и проверка'!C66</f>
        <v>5</v>
      </c>
      <c r="Z66" s="103">
        <f t="shared" si="7"/>
        <v>7.5757575757575752</v>
      </c>
      <c r="AA66" s="108">
        <f t="shared" si="8"/>
        <v>-4.4242424242424248</v>
      </c>
      <c r="AB66" s="103">
        <f t="shared" si="0"/>
        <v>0</v>
      </c>
      <c r="AC66" s="99"/>
      <c r="AD66" s="103">
        <f>'ИТОГ и проверка'!D66</f>
        <v>0</v>
      </c>
      <c r="AE66" s="99"/>
      <c r="AF66" s="99"/>
      <c r="AG66" s="99"/>
      <c r="AH66" s="103">
        <f>'ИТОГ и проверка'!E66</f>
        <v>0</v>
      </c>
      <c r="AI66" s="121"/>
      <c r="AJ66" s="121">
        <f t="shared" si="9"/>
        <v>0</v>
      </c>
      <c r="AK66" s="119">
        <f t="shared" si="1"/>
        <v>-5</v>
      </c>
      <c r="AL66" s="101">
        <f t="shared" si="2"/>
        <v>0</v>
      </c>
      <c r="AM66" s="112"/>
    </row>
    <row r="67" ht="31.5">
      <c r="A67" s="96" t="s">
        <v>141</v>
      </c>
      <c r="B67" s="97" t="s">
        <v>142</v>
      </c>
      <c r="C67" s="132">
        <v>7.4029999999999996</v>
      </c>
      <c r="D67" s="99">
        <v>6</v>
      </c>
      <c r="E67" s="120">
        <v>6</v>
      </c>
      <c r="F67" s="101">
        <f t="shared" si="3"/>
        <v>0.81048223693097399</v>
      </c>
      <c r="G67" s="102">
        <v>0</v>
      </c>
      <c r="H67" s="103">
        <f t="shared" si="4"/>
        <v>0</v>
      </c>
      <c r="I67" s="104"/>
      <c r="J67" s="105">
        <v>0</v>
      </c>
      <c r="K67" s="104"/>
      <c r="L67" s="104"/>
      <c r="M67" s="104"/>
      <c r="N67" s="105">
        <v>0</v>
      </c>
      <c r="O67" s="100">
        <v>0</v>
      </c>
      <c r="P67" s="99"/>
      <c r="Q67" s="99"/>
      <c r="R67" s="99"/>
      <c r="S67" s="100">
        <v>0</v>
      </c>
      <c r="T67" s="100">
        <v>0</v>
      </c>
      <c r="U67" s="101">
        <v>0</v>
      </c>
      <c r="V67" s="106">
        <f t="shared" si="5"/>
        <v>0.30000000000000004</v>
      </c>
      <c r="W67" s="103">
        <f t="shared" si="6"/>
        <v>0</v>
      </c>
      <c r="X67" s="107">
        <v>5</v>
      </c>
      <c r="Y67" s="103">
        <f>'ИТОГ и проверка'!C67</f>
        <v>0</v>
      </c>
      <c r="Z67" s="103">
        <f t="shared" si="7"/>
        <v>0</v>
      </c>
      <c r="AA67" s="108">
        <f t="shared" si="8"/>
        <v>-5</v>
      </c>
      <c r="AB67" s="103">
        <f t="shared" si="0"/>
        <v>0</v>
      </c>
      <c r="AC67" s="99"/>
      <c r="AD67" s="103">
        <f>'ИТОГ и проверка'!D67</f>
        <v>0</v>
      </c>
      <c r="AE67" s="99"/>
      <c r="AF67" s="99"/>
      <c r="AG67" s="99"/>
      <c r="AH67" s="103">
        <f>'ИТОГ и проверка'!E67</f>
        <v>0</v>
      </c>
      <c r="AI67" s="121"/>
      <c r="AJ67" s="121">
        <f t="shared" si="9"/>
        <v>0</v>
      </c>
      <c r="AK67" s="119">
        <f t="shared" si="1"/>
        <v>0</v>
      </c>
      <c r="AL67" s="101">
        <f t="shared" si="2"/>
        <v>0</v>
      </c>
      <c r="AM67" s="112"/>
    </row>
    <row r="68" ht="31.5">
      <c r="A68" s="96" t="s">
        <v>143</v>
      </c>
      <c r="B68" s="97" t="s">
        <v>144</v>
      </c>
      <c r="C68" s="132">
        <v>8</v>
      </c>
      <c r="D68" s="99">
        <v>16</v>
      </c>
      <c r="E68" s="139">
        <v>15</v>
      </c>
      <c r="F68" s="101">
        <f t="shared" si="3"/>
        <v>1.875</v>
      </c>
      <c r="G68" s="102">
        <v>0</v>
      </c>
      <c r="H68" s="103">
        <f t="shared" si="4"/>
        <v>0</v>
      </c>
      <c r="I68" s="104"/>
      <c r="J68" s="105">
        <v>0</v>
      </c>
      <c r="K68" s="104"/>
      <c r="L68" s="104"/>
      <c r="M68" s="104">
        <v>0</v>
      </c>
      <c r="N68" s="105">
        <v>0</v>
      </c>
      <c r="O68" s="100">
        <v>0</v>
      </c>
      <c r="P68" s="99"/>
      <c r="Q68" s="99"/>
      <c r="R68" s="99"/>
      <c r="S68" s="100">
        <v>0</v>
      </c>
      <c r="T68" s="100">
        <v>0</v>
      </c>
      <c r="U68" s="101">
        <v>0</v>
      </c>
      <c r="V68" s="106">
        <f t="shared" si="5"/>
        <v>1.2</v>
      </c>
      <c r="W68" s="103">
        <f t="shared" si="6"/>
        <v>1</v>
      </c>
      <c r="X68" s="107">
        <v>8</v>
      </c>
      <c r="Y68" s="103">
        <f>'ИТОГ и проверка'!C68</f>
        <v>0</v>
      </c>
      <c r="Z68" s="103">
        <f t="shared" si="7"/>
        <v>0</v>
      </c>
      <c r="AA68" s="108">
        <f t="shared" si="8"/>
        <v>-8</v>
      </c>
      <c r="AB68" s="103">
        <f t="shared" si="0"/>
        <v>0</v>
      </c>
      <c r="AC68" s="99"/>
      <c r="AD68" s="103">
        <f>'ИТОГ и проверка'!D68</f>
        <v>0</v>
      </c>
      <c r="AE68" s="99"/>
      <c r="AF68" s="99"/>
      <c r="AG68" s="109">
        <f t="shared" si="11"/>
        <v>0</v>
      </c>
      <c r="AH68" s="103">
        <f>'ИТОГ и проверка'!E68</f>
        <v>0</v>
      </c>
      <c r="AI68" s="121"/>
      <c r="AJ68" s="121">
        <f t="shared" si="9"/>
        <v>0</v>
      </c>
      <c r="AK68" s="119">
        <f t="shared" si="1"/>
        <v>0</v>
      </c>
      <c r="AL68" s="101">
        <f t="shared" si="2"/>
        <v>0</v>
      </c>
      <c r="AM68" s="112"/>
    </row>
    <row r="69" ht="31.5">
      <c r="A69" s="96" t="s">
        <v>145</v>
      </c>
      <c r="B69" s="97" t="s">
        <v>146</v>
      </c>
      <c r="C69" s="98">
        <v>28.376999999999999</v>
      </c>
      <c r="D69" s="99">
        <v>57</v>
      </c>
      <c r="E69" s="139">
        <v>41</v>
      </c>
      <c r="F69" s="101">
        <f t="shared" si="3"/>
        <v>1.444832082320189</v>
      </c>
      <c r="G69" s="102">
        <v>4</v>
      </c>
      <c r="H69" s="103">
        <f t="shared" si="4"/>
        <v>7.0175438596491233</v>
      </c>
      <c r="I69" s="104"/>
      <c r="J69" s="105">
        <v>0</v>
      </c>
      <c r="K69" s="104"/>
      <c r="L69" s="104"/>
      <c r="M69" s="104">
        <v>3</v>
      </c>
      <c r="N69" s="105">
        <v>1</v>
      </c>
      <c r="O69" s="100">
        <v>2</v>
      </c>
      <c r="P69" s="99"/>
      <c r="Q69" s="99"/>
      <c r="R69" s="99"/>
      <c r="S69" s="100">
        <v>1</v>
      </c>
      <c r="T69" s="100">
        <v>1</v>
      </c>
      <c r="U69" s="101">
        <f t="shared" si="10"/>
        <v>50</v>
      </c>
      <c r="V69" s="106">
        <f t="shared" si="5"/>
        <v>3.2800000000000002</v>
      </c>
      <c r="W69" s="103">
        <f t="shared" si="6"/>
        <v>3</v>
      </c>
      <c r="X69" s="107">
        <v>8</v>
      </c>
      <c r="Y69" s="103">
        <f>'ИТОГ и проверка'!C69</f>
        <v>3</v>
      </c>
      <c r="Z69" s="103">
        <f t="shared" si="7"/>
        <v>7.3170731707317076</v>
      </c>
      <c r="AA69" s="108">
        <f t="shared" si="8"/>
        <v>-0.6829268292682924</v>
      </c>
      <c r="AB69" s="103">
        <f t="shared" si="0"/>
        <v>0</v>
      </c>
      <c r="AC69" s="99"/>
      <c r="AD69" s="103">
        <f>'ИТОГ и проверка'!D69</f>
        <v>0</v>
      </c>
      <c r="AE69" s="99"/>
      <c r="AF69" s="99"/>
      <c r="AG69" s="109">
        <f t="shared" si="11"/>
        <v>2</v>
      </c>
      <c r="AH69" s="103">
        <f>'ИТОГ и проверка'!E69</f>
        <v>1</v>
      </c>
      <c r="AI69" s="121"/>
      <c r="AJ69" s="121">
        <f t="shared" si="9"/>
        <v>3</v>
      </c>
      <c r="AK69" s="119">
        <f t="shared" si="1"/>
        <v>0</v>
      </c>
      <c r="AL69" s="101">
        <f t="shared" si="2"/>
        <v>0</v>
      </c>
      <c r="AM69" s="112"/>
    </row>
    <row r="70" ht="31.5">
      <c r="A70" s="96" t="s">
        <v>147</v>
      </c>
      <c r="B70" s="97" t="s">
        <v>148</v>
      </c>
      <c r="C70" s="98">
        <v>36.741999999999997</v>
      </c>
      <c r="D70" s="99">
        <v>0</v>
      </c>
      <c r="E70" s="139">
        <v>0</v>
      </c>
      <c r="F70" s="101">
        <f t="shared" si="3"/>
        <v>0</v>
      </c>
      <c r="G70" s="102">
        <v>0</v>
      </c>
      <c r="H70" s="103">
        <v>0</v>
      </c>
      <c r="I70" s="104"/>
      <c r="J70" s="105">
        <v>0</v>
      </c>
      <c r="K70" s="104"/>
      <c r="L70" s="104"/>
      <c r="M70" s="104">
        <v>0</v>
      </c>
      <c r="N70" s="105">
        <v>0</v>
      </c>
      <c r="O70" s="100">
        <v>0</v>
      </c>
      <c r="P70" s="99"/>
      <c r="Q70" s="99"/>
      <c r="R70" s="99"/>
      <c r="S70" s="100">
        <v>0</v>
      </c>
      <c r="T70" s="100">
        <v>0</v>
      </c>
      <c r="U70" s="101">
        <v>0</v>
      </c>
      <c r="V70" s="106">
        <f t="shared" si="5"/>
        <v>0</v>
      </c>
      <c r="W70" s="103">
        <f t="shared" si="6"/>
        <v>0</v>
      </c>
      <c r="X70" s="107">
        <v>0</v>
      </c>
      <c r="Y70" s="103">
        <f>'ИТОГ и проверка'!C70</f>
        <v>0</v>
      </c>
      <c r="Z70" s="103">
        <v>0</v>
      </c>
      <c r="AA70" s="108">
        <f t="shared" si="8"/>
        <v>0</v>
      </c>
      <c r="AB70" s="103">
        <f t="shared" si="0"/>
        <v>0</v>
      </c>
      <c r="AC70" s="99"/>
      <c r="AD70" s="103">
        <f>'ИТОГ и проверка'!D70</f>
        <v>0</v>
      </c>
      <c r="AE70" s="99"/>
      <c r="AF70" s="99"/>
      <c r="AG70" s="109">
        <f t="shared" si="11"/>
        <v>0</v>
      </c>
      <c r="AH70" s="103">
        <f>'ИТОГ и проверка'!E70</f>
        <v>0</v>
      </c>
      <c r="AI70" s="121"/>
      <c r="AJ70" s="121">
        <f t="shared" si="9"/>
        <v>0</v>
      </c>
      <c r="AK70" s="119">
        <f t="shared" si="1"/>
        <v>0</v>
      </c>
      <c r="AL70" s="101">
        <f t="shared" si="2"/>
        <v>0</v>
      </c>
      <c r="AM70" s="112"/>
    </row>
    <row r="71" ht="110.25">
      <c r="A71" s="96" t="s">
        <v>149</v>
      </c>
      <c r="B71" s="97" t="s">
        <v>150</v>
      </c>
      <c r="C71" s="134">
        <v>120.44</v>
      </c>
      <c r="D71" s="99">
        <v>211</v>
      </c>
      <c r="E71" s="120">
        <v>203</v>
      </c>
      <c r="F71" s="101">
        <f t="shared" si="3"/>
        <v>1.6854865493191631</v>
      </c>
      <c r="G71" s="102">
        <v>14</v>
      </c>
      <c r="H71" s="103">
        <f t="shared" si="4"/>
        <v>6.6350710900473935</v>
      </c>
      <c r="I71" s="104"/>
      <c r="J71" s="105">
        <v>0</v>
      </c>
      <c r="K71" s="104"/>
      <c r="L71" s="104"/>
      <c r="M71" s="104"/>
      <c r="N71" s="105">
        <v>0</v>
      </c>
      <c r="O71" s="120">
        <v>13</v>
      </c>
      <c r="P71" s="99"/>
      <c r="Q71" s="99"/>
      <c r="R71" s="99"/>
      <c r="S71" s="120">
        <v>9</v>
      </c>
      <c r="T71" s="120">
        <v>4</v>
      </c>
      <c r="U71" s="101">
        <f t="shared" si="10"/>
        <v>92.857142857142847</v>
      </c>
      <c r="V71" s="106">
        <f t="shared" si="5"/>
        <v>16.240000000000002</v>
      </c>
      <c r="W71" s="103">
        <f t="shared" si="6"/>
        <v>16</v>
      </c>
      <c r="X71" s="107">
        <v>8</v>
      </c>
      <c r="Y71" s="103">
        <f>'ИТОГ и проверка'!C71</f>
        <v>14</v>
      </c>
      <c r="Z71" s="103">
        <f t="shared" si="7"/>
        <v>6.8965517241379315</v>
      </c>
      <c r="AA71" s="108">
        <f t="shared" si="8"/>
        <v>-1.1034482758620685</v>
      </c>
      <c r="AB71" s="103">
        <f t="shared" si="0"/>
        <v>0</v>
      </c>
      <c r="AC71" s="99"/>
      <c r="AD71" s="103">
        <f>'ИТОГ и проверка'!D71</f>
        <v>0</v>
      </c>
      <c r="AE71" s="99"/>
      <c r="AF71" s="99"/>
      <c r="AG71" s="99"/>
      <c r="AH71" s="103">
        <f>'ИТОГ и проверка'!E71</f>
        <v>0</v>
      </c>
      <c r="AI71" s="121"/>
      <c r="AJ71" s="121">
        <f t="shared" si="9"/>
        <v>0</v>
      </c>
      <c r="AK71" s="119">
        <f t="shared" si="1"/>
        <v>-14</v>
      </c>
      <c r="AL71" s="101">
        <f t="shared" si="2"/>
        <v>0</v>
      </c>
      <c r="AM71" s="112"/>
    </row>
    <row r="72" ht="31.5">
      <c r="A72" s="96" t="s">
        <v>151</v>
      </c>
      <c r="B72" s="97" t="s">
        <v>152</v>
      </c>
      <c r="C72" s="98">
        <v>10.984999999999999</v>
      </c>
      <c r="D72" s="99">
        <v>37</v>
      </c>
      <c r="E72" s="139">
        <v>32</v>
      </c>
      <c r="F72" s="101">
        <f t="shared" si="3"/>
        <v>2.9130632680928539</v>
      </c>
      <c r="G72" s="102">
        <v>4</v>
      </c>
      <c r="H72" s="103">
        <f t="shared" si="4"/>
        <v>10.810810810810811</v>
      </c>
      <c r="I72" s="104"/>
      <c r="J72" s="105">
        <v>0</v>
      </c>
      <c r="K72" s="104"/>
      <c r="L72" s="104"/>
      <c r="M72" s="104"/>
      <c r="N72" s="105">
        <v>0</v>
      </c>
      <c r="O72" s="120">
        <v>2</v>
      </c>
      <c r="P72" s="99"/>
      <c r="Q72" s="99"/>
      <c r="R72" s="99"/>
      <c r="S72" s="120">
        <v>2</v>
      </c>
      <c r="T72" s="120">
        <v>0</v>
      </c>
      <c r="U72" s="101">
        <f t="shared" si="10"/>
        <v>50</v>
      </c>
      <c r="V72" s="106">
        <f t="shared" si="5"/>
        <v>2.5600000000000001</v>
      </c>
      <c r="W72" s="103">
        <f t="shared" si="6"/>
        <v>2</v>
      </c>
      <c r="X72" s="107">
        <v>8</v>
      </c>
      <c r="Y72" s="103">
        <f>'ИТОГ и проверка'!C72</f>
        <v>2</v>
      </c>
      <c r="Z72" s="103">
        <f t="shared" si="7"/>
        <v>6.25</v>
      </c>
      <c r="AA72" s="108">
        <f t="shared" si="8"/>
        <v>-1.75</v>
      </c>
      <c r="AB72" s="103">
        <f t="shared" si="0"/>
        <v>0</v>
      </c>
      <c r="AC72" s="99"/>
      <c r="AD72" s="103">
        <f>'ИТОГ и проверка'!D72</f>
        <v>0</v>
      </c>
      <c r="AE72" s="99"/>
      <c r="AF72" s="99"/>
      <c r="AG72" s="99"/>
      <c r="AH72" s="103">
        <f>'ИТОГ и проверка'!E72</f>
        <v>0</v>
      </c>
      <c r="AI72" s="121"/>
      <c r="AJ72" s="121">
        <f t="shared" si="9"/>
        <v>0</v>
      </c>
      <c r="AK72" s="119">
        <f t="shared" si="1"/>
        <v>-2</v>
      </c>
      <c r="AL72" s="101">
        <f t="shared" si="2"/>
        <v>0</v>
      </c>
      <c r="AM72" s="112"/>
    </row>
    <row r="73">
      <c r="A73" s="123" t="s">
        <v>153</v>
      </c>
      <c r="B73" s="87" t="s">
        <v>154</v>
      </c>
      <c r="C73" s="113"/>
      <c r="D73" s="88"/>
      <c r="E73" s="89"/>
      <c r="F73" s="90"/>
      <c r="G73" s="114"/>
      <c r="H73" s="115"/>
      <c r="I73" s="116"/>
      <c r="J73" s="116"/>
      <c r="K73" s="116"/>
      <c r="L73" s="116"/>
      <c r="M73" s="116"/>
      <c r="N73" s="116"/>
      <c r="O73" s="89"/>
      <c r="P73" s="88"/>
      <c r="Q73" s="88"/>
      <c r="R73" s="88"/>
      <c r="S73" s="89"/>
      <c r="T73" s="89"/>
      <c r="U73" s="126"/>
      <c r="V73" s="88"/>
      <c r="W73" s="88"/>
      <c r="X73" s="88"/>
      <c r="Y73" s="88"/>
      <c r="Z73" s="115"/>
      <c r="AA73" s="88"/>
      <c r="AB73" s="103">
        <f t="shared" si="0"/>
        <v>0</v>
      </c>
      <c r="AC73" s="88"/>
      <c r="AD73" s="88"/>
      <c r="AE73" s="88"/>
      <c r="AF73" s="88"/>
      <c r="AG73" s="88"/>
      <c r="AH73" s="88"/>
      <c r="AI73" s="127"/>
      <c r="AJ73" s="121">
        <f t="shared" si="9"/>
        <v>0</v>
      </c>
      <c r="AK73" s="119">
        <f t="shared" si="1"/>
        <v>0</v>
      </c>
      <c r="AL73" s="101">
        <f t="shared" si="2"/>
        <v>0</v>
      </c>
      <c r="AM73" s="112"/>
    </row>
    <row r="74" ht="63">
      <c r="A74" s="96" t="s">
        <v>155</v>
      </c>
      <c r="B74" s="97" t="s">
        <v>156</v>
      </c>
      <c r="C74" s="98">
        <v>589.99000000000001</v>
      </c>
      <c r="D74" s="99">
        <v>737</v>
      </c>
      <c r="E74" s="120">
        <v>700</v>
      </c>
      <c r="F74" s="101">
        <f t="shared" si="3"/>
        <v>1.1864607874709741</v>
      </c>
      <c r="G74" s="102">
        <v>58</v>
      </c>
      <c r="H74" s="103">
        <f t="shared" si="4"/>
        <v>7.8697421981004068</v>
      </c>
      <c r="I74" s="143"/>
      <c r="J74" s="105">
        <v>0</v>
      </c>
      <c r="K74" s="104"/>
      <c r="L74" s="104"/>
      <c r="M74" s="104"/>
      <c r="N74" s="105">
        <v>0</v>
      </c>
      <c r="O74" s="120">
        <v>36</v>
      </c>
      <c r="P74" s="99"/>
      <c r="Q74" s="99"/>
      <c r="R74" s="99"/>
      <c r="S74" s="120">
        <v>33</v>
      </c>
      <c r="T74" s="120">
        <v>3</v>
      </c>
      <c r="U74" s="101">
        <f t="shared" si="10"/>
        <v>62.068965517241381</v>
      </c>
      <c r="V74" s="106">
        <f t="shared" si="5"/>
        <v>56</v>
      </c>
      <c r="W74" s="103">
        <f t="shared" si="6"/>
        <v>56</v>
      </c>
      <c r="X74" s="107">
        <v>8</v>
      </c>
      <c r="Y74" s="103">
        <f>'ИТОГ и проверка'!C74</f>
        <v>56</v>
      </c>
      <c r="Z74" s="103">
        <f t="shared" si="7"/>
        <v>8</v>
      </c>
      <c r="AA74" s="108">
        <f t="shared" si="8"/>
        <v>0</v>
      </c>
      <c r="AB74" s="103">
        <f t="shared" si="0"/>
        <v>0</v>
      </c>
      <c r="AC74" s="144"/>
      <c r="AD74" s="103">
        <f>'ИТОГ и проверка'!D74</f>
        <v>0</v>
      </c>
      <c r="AE74" s="99"/>
      <c r="AF74" s="99"/>
      <c r="AG74" s="99"/>
      <c r="AH74" s="103">
        <f>'ИТОГ и проверка'!E74</f>
        <v>0</v>
      </c>
      <c r="AI74" s="121"/>
      <c r="AJ74" s="121">
        <f t="shared" si="9"/>
        <v>0</v>
      </c>
      <c r="AK74" s="119">
        <f t="shared" si="1"/>
        <v>-56</v>
      </c>
      <c r="AL74" s="101">
        <f t="shared" si="2"/>
        <v>0</v>
      </c>
      <c r="AM74" s="112"/>
    </row>
    <row r="75" ht="63" customHeight="1">
      <c r="A75" s="96" t="s">
        <v>157</v>
      </c>
      <c r="B75" s="97" t="s">
        <v>158</v>
      </c>
      <c r="C75" s="98">
        <v>299.06700000000001</v>
      </c>
      <c r="D75" s="99">
        <v>194</v>
      </c>
      <c r="E75" s="120">
        <v>213</v>
      </c>
      <c r="F75" s="101">
        <f t="shared" si="3"/>
        <v>0.71221498861459132</v>
      </c>
      <c r="G75" s="102">
        <v>9</v>
      </c>
      <c r="H75" s="103">
        <f t="shared" si="4"/>
        <v>4.6391752577319592</v>
      </c>
      <c r="I75" s="143"/>
      <c r="J75" s="105">
        <v>0</v>
      </c>
      <c r="K75" s="104"/>
      <c r="L75" s="104"/>
      <c r="M75" s="104"/>
      <c r="N75" s="105">
        <v>0</v>
      </c>
      <c r="O75" s="145"/>
      <c r="P75" s="99"/>
      <c r="Q75" s="99"/>
      <c r="R75" s="99"/>
      <c r="S75" s="145"/>
      <c r="T75" s="145"/>
      <c r="U75" s="101">
        <f t="shared" si="10"/>
        <v>0</v>
      </c>
      <c r="V75" s="106">
        <f t="shared" si="5"/>
        <v>10.65</v>
      </c>
      <c r="W75" s="103">
        <f t="shared" si="6"/>
        <v>10</v>
      </c>
      <c r="X75" s="107">
        <v>5</v>
      </c>
      <c r="Y75" s="103">
        <f>'ИТОГ и проверка'!C75</f>
        <v>10</v>
      </c>
      <c r="Z75" s="103">
        <f t="shared" si="7"/>
        <v>4.694835680751174</v>
      </c>
      <c r="AA75" s="108">
        <f t="shared" si="8"/>
        <v>-0.30516431924882603</v>
      </c>
      <c r="AB75" s="103">
        <f t="shared" si="0"/>
        <v>0</v>
      </c>
      <c r="AC75" s="144"/>
      <c r="AD75" s="103">
        <f>'ИТОГ и проверка'!D75</f>
        <v>0</v>
      </c>
      <c r="AE75" s="99"/>
      <c r="AF75" s="99"/>
      <c r="AG75" s="99"/>
      <c r="AH75" s="103">
        <f>'ИТОГ и проверка'!E75</f>
        <v>0</v>
      </c>
      <c r="AI75" s="121"/>
      <c r="AJ75" s="121">
        <f t="shared" si="9"/>
        <v>0</v>
      </c>
      <c r="AK75" s="119">
        <f t="shared" si="1"/>
        <v>-10</v>
      </c>
      <c r="AL75" s="101">
        <f t="shared" si="2"/>
        <v>0</v>
      </c>
      <c r="AM75" s="112"/>
    </row>
    <row r="76" ht="31.5">
      <c r="A76" s="96" t="s">
        <v>159</v>
      </c>
      <c r="B76" s="97" t="s">
        <v>160</v>
      </c>
      <c r="C76" s="98">
        <v>398.97000000000003</v>
      </c>
      <c r="D76" s="99">
        <v>381</v>
      </c>
      <c r="E76" s="120">
        <v>416</v>
      </c>
      <c r="F76" s="101">
        <f t="shared" si="3"/>
        <v>1.0426849136526555</v>
      </c>
      <c r="G76" s="102">
        <v>19</v>
      </c>
      <c r="H76" s="103">
        <f t="shared" si="4"/>
        <v>4.9868766404199478</v>
      </c>
      <c r="I76" s="143"/>
      <c r="J76" s="105">
        <v>0</v>
      </c>
      <c r="K76" s="104"/>
      <c r="L76" s="104"/>
      <c r="M76" s="104"/>
      <c r="N76" s="105">
        <v>0</v>
      </c>
      <c r="O76" s="146"/>
      <c r="P76" s="99"/>
      <c r="Q76" s="99"/>
      <c r="R76" s="99"/>
      <c r="S76" s="146"/>
      <c r="T76" s="146"/>
      <c r="U76" s="101">
        <f t="shared" si="10"/>
        <v>0</v>
      </c>
      <c r="V76" s="106">
        <f t="shared" si="5"/>
        <v>33.280000000000001</v>
      </c>
      <c r="W76" s="103">
        <f t="shared" si="6"/>
        <v>33</v>
      </c>
      <c r="X76" s="107">
        <v>8</v>
      </c>
      <c r="Y76" s="103">
        <f>'ИТОГ и проверка'!C76</f>
        <v>21</v>
      </c>
      <c r="Z76" s="103">
        <f t="shared" si="7"/>
        <v>5.0480769230769225</v>
      </c>
      <c r="AA76" s="108">
        <f t="shared" si="8"/>
        <v>-2.9519230769230775</v>
      </c>
      <c r="AB76" s="103">
        <f t="shared" si="0"/>
        <v>0</v>
      </c>
      <c r="AC76" s="144"/>
      <c r="AD76" s="103">
        <f>'ИТОГ и проверка'!D76</f>
        <v>0</v>
      </c>
      <c r="AE76" s="99"/>
      <c r="AF76" s="99"/>
      <c r="AG76" s="99"/>
      <c r="AH76" s="103">
        <f>'ИТОГ и проверка'!E76</f>
        <v>0</v>
      </c>
      <c r="AI76" s="121"/>
      <c r="AJ76" s="121">
        <f t="shared" si="9"/>
        <v>0</v>
      </c>
      <c r="AK76" s="119">
        <f t="shared" si="1"/>
        <v>-21</v>
      </c>
      <c r="AL76" s="101">
        <f t="shared" si="2"/>
        <v>0</v>
      </c>
      <c r="AM76" s="112"/>
    </row>
    <row r="77" ht="31.5">
      <c r="A77" s="96" t="s">
        <v>161</v>
      </c>
      <c r="B77" s="97" t="s">
        <v>162</v>
      </c>
      <c r="C77" s="132">
        <v>1577</v>
      </c>
      <c r="D77" s="99">
        <v>523</v>
      </c>
      <c r="E77" s="120">
        <v>499</v>
      </c>
      <c r="F77" s="101">
        <f t="shared" si="3"/>
        <v>0.31642358909321494</v>
      </c>
      <c r="G77" s="102">
        <v>24</v>
      </c>
      <c r="H77" s="103">
        <f t="shared" si="4"/>
        <v>4.5889101338432114</v>
      </c>
      <c r="I77" s="105">
        <v>2</v>
      </c>
      <c r="J77" s="105">
        <v>3</v>
      </c>
      <c r="K77" s="104"/>
      <c r="L77" s="104"/>
      <c r="M77" s="104">
        <v>15</v>
      </c>
      <c r="N77" s="105">
        <v>6</v>
      </c>
      <c r="O77" s="120">
        <v>9</v>
      </c>
      <c r="P77" s="99"/>
      <c r="Q77" s="99"/>
      <c r="R77" s="99"/>
      <c r="S77" s="120">
        <v>8</v>
      </c>
      <c r="T77" s="120">
        <v>1</v>
      </c>
      <c r="U77" s="101">
        <f t="shared" si="10"/>
        <v>37.5</v>
      </c>
      <c r="V77" s="106">
        <f t="shared" si="5"/>
        <v>24.950000000000003</v>
      </c>
      <c r="W77" s="103">
        <f t="shared" si="6"/>
        <v>24</v>
      </c>
      <c r="X77" s="107">
        <v>5</v>
      </c>
      <c r="Y77" s="103">
        <f>'ИТОГ и проверка'!C77+AC77</f>
        <v>24</v>
      </c>
      <c r="Z77" s="103">
        <f t="shared" si="7"/>
        <v>4.8096192384769534</v>
      </c>
      <c r="AA77" s="101">
        <f t="shared" si="8"/>
        <v>-0.19038076152304662</v>
      </c>
      <c r="AB77" s="103">
        <f t="shared" ref="AB77:AB99" si="12">IF(AA77&gt;0.01,AA77*1000000,0)</f>
        <v>0</v>
      </c>
      <c r="AC77" s="133">
        <v>6</v>
      </c>
      <c r="AD77" s="103">
        <f>'ИТОГ и проверка'!D77</f>
        <v>2</v>
      </c>
      <c r="AE77" s="99"/>
      <c r="AF77" s="99"/>
      <c r="AG77" s="109">
        <f>Y77-AD77-AH77-AC77</f>
        <v>11</v>
      </c>
      <c r="AH77" s="103">
        <f>'ИТОГ и проверка'!E77</f>
        <v>5</v>
      </c>
      <c r="AI77" s="121"/>
      <c r="AJ77" s="121">
        <f t="shared" si="9"/>
        <v>18</v>
      </c>
      <c r="AK77" s="119">
        <f t="shared" ref="AK77:AK99" si="13">AJ77-Y77</f>
        <v>-6</v>
      </c>
      <c r="AL77" s="101">
        <f t="shared" ref="AL77:AL99" si="14">IF(AK77&gt;1,AK77*1000,0)</f>
        <v>0</v>
      </c>
      <c r="AM77" s="112"/>
    </row>
    <row r="78">
      <c r="A78" s="123" t="s">
        <v>163</v>
      </c>
      <c r="B78" s="87" t="s">
        <v>164</v>
      </c>
      <c r="C78" s="113"/>
      <c r="D78" s="88"/>
      <c r="E78" s="89"/>
      <c r="F78" s="90"/>
      <c r="G78" s="114"/>
      <c r="H78" s="115"/>
      <c r="I78" s="116"/>
      <c r="J78" s="116"/>
      <c r="K78" s="116"/>
      <c r="L78" s="116"/>
      <c r="M78" s="116"/>
      <c r="N78" s="116"/>
      <c r="O78" s="89"/>
      <c r="P78" s="88"/>
      <c r="Q78" s="88"/>
      <c r="R78" s="88"/>
      <c r="S78" s="89"/>
      <c r="T78" s="89"/>
      <c r="U78" s="126"/>
      <c r="V78" s="88"/>
      <c r="W78" s="88"/>
      <c r="X78" s="88"/>
      <c r="Y78" s="88"/>
      <c r="Z78" s="115"/>
      <c r="AA78" s="88"/>
      <c r="AB78" s="103">
        <f t="shared" si="12"/>
        <v>0</v>
      </c>
      <c r="AC78" s="88"/>
      <c r="AD78" s="88"/>
      <c r="AE78" s="88"/>
      <c r="AF78" s="88"/>
      <c r="AG78" s="88"/>
      <c r="AH78" s="88"/>
      <c r="AI78" s="127"/>
      <c r="AJ78" s="121">
        <f t="shared" si="9"/>
        <v>0</v>
      </c>
      <c r="AK78" s="119">
        <f t="shared" si="13"/>
        <v>0</v>
      </c>
      <c r="AL78" s="101">
        <f t="shared" si="14"/>
        <v>0</v>
      </c>
      <c r="AM78" s="112"/>
    </row>
    <row r="79" ht="47.25">
      <c r="A79" s="96" t="s">
        <v>165</v>
      </c>
      <c r="B79" s="97" t="s">
        <v>166</v>
      </c>
      <c r="C79" s="98">
        <v>644</v>
      </c>
      <c r="D79" s="99">
        <v>761</v>
      </c>
      <c r="E79" s="139">
        <v>737</v>
      </c>
      <c r="F79" s="101">
        <f t="shared" ref="F79:F142" si="15">E79/C79</f>
        <v>1.1444099378881987</v>
      </c>
      <c r="G79" s="102">
        <v>15</v>
      </c>
      <c r="H79" s="103">
        <f t="shared" ref="H79:H108" si="16">G79/D79%</f>
        <v>1.9710906701708277</v>
      </c>
      <c r="I79" s="143"/>
      <c r="J79" s="105">
        <v>0</v>
      </c>
      <c r="K79" s="104"/>
      <c r="L79" s="104"/>
      <c r="M79" s="104"/>
      <c r="N79" s="105">
        <v>0</v>
      </c>
      <c r="O79" s="100">
        <v>15</v>
      </c>
      <c r="P79" s="99"/>
      <c r="Q79" s="99"/>
      <c r="R79" s="99"/>
      <c r="S79" s="100">
        <v>12</v>
      </c>
      <c r="T79" s="100">
        <v>3</v>
      </c>
      <c r="U79" s="101">
        <f t="shared" si="10"/>
        <v>100</v>
      </c>
      <c r="V79" s="106">
        <f t="shared" ref="V79:V99" si="17">E79*X79%</f>
        <v>58.960000000000001</v>
      </c>
      <c r="W79" s="103">
        <f t="shared" ref="W79:W99" si="18">ROUNDDOWN(V79,0)</f>
        <v>58</v>
      </c>
      <c r="X79" s="107">
        <v>8</v>
      </c>
      <c r="Y79" s="103">
        <f>'ИТОГ и проверка'!C79</f>
        <v>14</v>
      </c>
      <c r="Z79" s="103">
        <f t="shared" ref="Z79:Z99" si="19">Y79/E79%</f>
        <v>1.8995929443690638</v>
      </c>
      <c r="AA79" s="108">
        <f t="shared" ref="AA79:AA99" si="20">Z79-X79</f>
        <v>-6.100407055630936</v>
      </c>
      <c r="AB79" s="103">
        <f t="shared" si="12"/>
        <v>0</v>
      </c>
      <c r="AC79" s="144"/>
      <c r="AD79" s="103">
        <f>'ИТОГ и проверка'!D79</f>
        <v>0</v>
      </c>
      <c r="AE79" s="99"/>
      <c r="AF79" s="99"/>
      <c r="AG79" s="99"/>
      <c r="AH79" s="103">
        <f>'ИТОГ и проверка'!E79</f>
        <v>0</v>
      </c>
      <c r="AI79" s="121"/>
      <c r="AJ79" s="121">
        <f t="shared" ref="AJ79:AJ99" si="21">SUM(AD79:AI79)</f>
        <v>0</v>
      </c>
      <c r="AK79" s="119">
        <f t="shared" si="13"/>
        <v>-14</v>
      </c>
      <c r="AL79" s="101">
        <f t="shared" si="14"/>
        <v>0</v>
      </c>
      <c r="AM79" s="112"/>
    </row>
    <row r="80" ht="63">
      <c r="A80" s="96" t="s">
        <v>167</v>
      </c>
      <c r="B80" s="97" t="s">
        <v>168</v>
      </c>
      <c r="C80" s="132">
        <v>1406</v>
      </c>
      <c r="D80" s="99">
        <v>2264</v>
      </c>
      <c r="E80" s="139">
        <v>2415</v>
      </c>
      <c r="F80" s="101">
        <f t="shared" si="15"/>
        <v>1.7176386913229018</v>
      </c>
      <c r="G80" s="102">
        <v>181</v>
      </c>
      <c r="H80" s="103">
        <f t="shared" si="16"/>
        <v>7.9946996466431095</v>
      </c>
      <c r="I80" s="143"/>
      <c r="J80" s="105">
        <v>0</v>
      </c>
      <c r="K80" s="104"/>
      <c r="L80" s="104"/>
      <c r="M80" s="104"/>
      <c r="N80" s="105">
        <v>0</v>
      </c>
      <c r="O80" s="100">
        <v>0</v>
      </c>
      <c r="P80" s="99"/>
      <c r="Q80" s="99"/>
      <c r="R80" s="99"/>
      <c r="S80" s="100">
        <v>0</v>
      </c>
      <c r="T80" s="100">
        <v>0</v>
      </c>
      <c r="U80" s="101">
        <f t="shared" si="10"/>
        <v>0</v>
      </c>
      <c r="V80" s="106">
        <f t="shared" si="17"/>
        <v>193.20000000000002</v>
      </c>
      <c r="W80" s="103">
        <f t="shared" si="18"/>
        <v>193</v>
      </c>
      <c r="X80" s="107">
        <v>8</v>
      </c>
      <c r="Y80" s="103">
        <f>'ИТОГ и проверка'!C80</f>
        <v>193</v>
      </c>
      <c r="Z80" s="103">
        <f t="shared" si="19"/>
        <v>7.9917184265010359</v>
      </c>
      <c r="AA80" s="108">
        <f t="shared" si="20"/>
        <v>-0.0082815734989640788</v>
      </c>
      <c r="AB80" s="103">
        <f t="shared" si="12"/>
        <v>0</v>
      </c>
      <c r="AC80" s="144"/>
      <c r="AD80" s="103">
        <f>'ИТОГ и проверка'!D80</f>
        <v>0</v>
      </c>
      <c r="AE80" s="99"/>
      <c r="AF80" s="99"/>
      <c r="AG80" s="99"/>
      <c r="AH80" s="103">
        <f>'ИТОГ и проверка'!E80</f>
        <v>0</v>
      </c>
      <c r="AI80" s="121"/>
      <c r="AJ80" s="121">
        <f t="shared" si="21"/>
        <v>0</v>
      </c>
      <c r="AK80" s="119">
        <f t="shared" si="13"/>
        <v>-193</v>
      </c>
      <c r="AL80" s="101">
        <f t="shared" si="14"/>
        <v>0</v>
      </c>
      <c r="AM80" s="112"/>
    </row>
    <row r="81" ht="47.25">
      <c r="A81" s="96" t="s">
        <v>169</v>
      </c>
      <c r="B81" s="97" t="s">
        <v>170</v>
      </c>
      <c r="C81" s="134">
        <v>31</v>
      </c>
      <c r="D81" s="99">
        <v>39</v>
      </c>
      <c r="E81" s="120">
        <v>49</v>
      </c>
      <c r="F81" s="101">
        <f t="shared" si="15"/>
        <v>1.5806451612903225</v>
      </c>
      <c r="G81" s="102">
        <v>3</v>
      </c>
      <c r="H81" s="103">
        <f t="shared" si="16"/>
        <v>7.6923076923076916</v>
      </c>
      <c r="I81" s="143"/>
      <c r="J81" s="105">
        <v>0</v>
      </c>
      <c r="K81" s="104"/>
      <c r="L81" s="104"/>
      <c r="M81" s="104"/>
      <c r="N81" s="105">
        <v>0</v>
      </c>
      <c r="O81" s="120">
        <v>1</v>
      </c>
      <c r="P81" s="99"/>
      <c r="Q81" s="99"/>
      <c r="R81" s="99"/>
      <c r="S81" s="120">
        <v>1</v>
      </c>
      <c r="T81" s="120">
        <v>0</v>
      </c>
      <c r="U81" s="101">
        <f t="shared" si="10"/>
        <v>33.333333333333336</v>
      </c>
      <c r="V81" s="106">
        <f t="shared" si="17"/>
        <v>3.9199999999999999</v>
      </c>
      <c r="W81" s="103">
        <f t="shared" si="18"/>
        <v>3</v>
      </c>
      <c r="X81" s="107">
        <v>8</v>
      </c>
      <c r="Y81" s="103">
        <f>'ИТОГ и проверка'!C81</f>
        <v>3</v>
      </c>
      <c r="Z81" s="103">
        <f t="shared" si="19"/>
        <v>6.1224489795918364</v>
      </c>
      <c r="AA81" s="108">
        <f t="shared" si="20"/>
        <v>-1.8775510204081636</v>
      </c>
      <c r="AB81" s="103">
        <f t="shared" si="12"/>
        <v>0</v>
      </c>
      <c r="AC81" s="144"/>
      <c r="AD81" s="103">
        <f>'ИТОГ и проверка'!D81</f>
        <v>0</v>
      </c>
      <c r="AE81" s="99"/>
      <c r="AF81" s="99"/>
      <c r="AG81" s="99"/>
      <c r="AH81" s="103">
        <f>'ИТОГ и проверка'!E81</f>
        <v>0</v>
      </c>
      <c r="AI81" s="121"/>
      <c r="AJ81" s="121">
        <f t="shared" si="21"/>
        <v>0</v>
      </c>
      <c r="AK81" s="119">
        <f t="shared" si="13"/>
        <v>-3</v>
      </c>
      <c r="AL81" s="101">
        <f t="shared" si="14"/>
        <v>0</v>
      </c>
      <c r="AM81" s="112"/>
    </row>
    <row r="82" ht="47.25">
      <c r="A82" s="96" t="s">
        <v>171</v>
      </c>
      <c r="B82" s="97" t="s">
        <v>172</v>
      </c>
      <c r="C82" s="134">
        <v>58</v>
      </c>
      <c r="D82" s="99">
        <v>64</v>
      </c>
      <c r="E82" s="120">
        <v>84</v>
      </c>
      <c r="F82" s="101">
        <f t="shared" si="15"/>
        <v>1.4482758620689655</v>
      </c>
      <c r="G82" s="102">
        <v>5</v>
      </c>
      <c r="H82" s="103">
        <f t="shared" si="16"/>
        <v>7.8125</v>
      </c>
      <c r="I82" s="143"/>
      <c r="J82" s="105">
        <v>0</v>
      </c>
      <c r="K82" s="104"/>
      <c r="L82" s="104"/>
      <c r="M82" s="104"/>
      <c r="N82" s="105">
        <v>0</v>
      </c>
      <c r="O82" s="120">
        <v>2</v>
      </c>
      <c r="P82" s="99"/>
      <c r="Q82" s="99"/>
      <c r="R82" s="99"/>
      <c r="S82" s="120">
        <v>2</v>
      </c>
      <c r="T82" s="120">
        <v>0</v>
      </c>
      <c r="U82" s="101">
        <f t="shared" ref="U82:U108" si="22">O82/G82%</f>
        <v>40</v>
      </c>
      <c r="V82" s="106">
        <f t="shared" si="17"/>
        <v>6.7199999999999998</v>
      </c>
      <c r="W82" s="103">
        <f t="shared" si="18"/>
        <v>6</v>
      </c>
      <c r="X82" s="107">
        <v>8</v>
      </c>
      <c r="Y82" s="103">
        <f>'ИТОГ и проверка'!C82</f>
        <v>6</v>
      </c>
      <c r="Z82" s="103">
        <f t="shared" si="19"/>
        <v>7.1428571428571432</v>
      </c>
      <c r="AA82" s="108">
        <f t="shared" si="20"/>
        <v>-0.85714285714285676</v>
      </c>
      <c r="AB82" s="103">
        <f t="shared" si="12"/>
        <v>0</v>
      </c>
      <c r="AC82" s="144"/>
      <c r="AD82" s="103">
        <f>'ИТОГ и проверка'!D82</f>
        <v>0</v>
      </c>
      <c r="AE82" s="99"/>
      <c r="AF82" s="99"/>
      <c r="AG82" s="99"/>
      <c r="AH82" s="103">
        <f>'ИТОГ и проверка'!E82</f>
        <v>0</v>
      </c>
      <c r="AI82" s="121"/>
      <c r="AJ82" s="121">
        <f t="shared" si="21"/>
        <v>0</v>
      </c>
      <c r="AK82" s="119">
        <f t="shared" si="13"/>
        <v>-6</v>
      </c>
      <c r="AL82" s="101">
        <f t="shared" si="14"/>
        <v>0</v>
      </c>
      <c r="AM82" s="112"/>
    </row>
    <row r="83" ht="47.25">
      <c r="A83" s="96" t="s">
        <v>173</v>
      </c>
      <c r="B83" s="97" t="s">
        <v>174</v>
      </c>
      <c r="C83" s="134">
        <v>166.59999999999999</v>
      </c>
      <c r="D83" s="99">
        <v>224</v>
      </c>
      <c r="E83" s="104">
        <v>223</v>
      </c>
      <c r="F83" s="101">
        <f t="shared" si="15"/>
        <v>1.3385354141656662</v>
      </c>
      <c r="G83" s="102">
        <v>17</v>
      </c>
      <c r="H83" s="103">
        <f t="shared" si="16"/>
        <v>7.5892857142857135</v>
      </c>
      <c r="I83" s="143"/>
      <c r="J83" s="105">
        <v>0</v>
      </c>
      <c r="K83" s="104"/>
      <c r="L83" s="104"/>
      <c r="M83" s="104"/>
      <c r="N83" s="105">
        <v>0</v>
      </c>
      <c r="O83" s="71">
        <v>6</v>
      </c>
      <c r="P83" s="99"/>
      <c r="Q83" s="99"/>
      <c r="R83" s="99"/>
      <c r="S83" s="71">
        <v>6</v>
      </c>
      <c r="T83" s="71">
        <v>0</v>
      </c>
      <c r="U83" s="101">
        <f t="shared" si="22"/>
        <v>35.294117647058819</v>
      </c>
      <c r="V83" s="106">
        <f t="shared" si="17"/>
        <v>17.84</v>
      </c>
      <c r="W83" s="103">
        <f t="shared" si="18"/>
        <v>17</v>
      </c>
      <c r="X83" s="107">
        <v>8</v>
      </c>
      <c r="Y83" s="103">
        <f>'ИТОГ и проверка'!C83</f>
        <v>17</v>
      </c>
      <c r="Z83" s="103">
        <f t="shared" si="19"/>
        <v>7.623318385650224</v>
      </c>
      <c r="AA83" s="108">
        <f t="shared" si="20"/>
        <v>-0.37668161434977598</v>
      </c>
      <c r="AB83" s="103">
        <f t="shared" si="12"/>
        <v>0</v>
      </c>
      <c r="AC83" s="144"/>
      <c r="AD83" s="103">
        <f>'ИТОГ и проверка'!D83</f>
        <v>0</v>
      </c>
      <c r="AE83" s="99"/>
      <c r="AF83" s="99"/>
      <c r="AG83" s="99"/>
      <c r="AH83" s="103">
        <f>'ИТОГ и проверка'!E83</f>
        <v>0</v>
      </c>
      <c r="AI83" s="121"/>
      <c r="AJ83" s="121">
        <f t="shared" si="21"/>
        <v>0</v>
      </c>
      <c r="AK83" s="119">
        <f t="shared" si="13"/>
        <v>-17</v>
      </c>
      <c r="AL83" s="101">
        <f t="shared" si="14"/>
        <v>0</v>
      </c>
      <c r="AM83" s="112"/>
    </row>
    <row r="84" ht="47.25">
      <c r="A84" s="96" t="s">
        <v>175</v>
      </c>
      <c r="B84" s="97" t="s">
        <v>176</v>
      </c>
      <c r="C84" s="134">
        <v>21.199999999999999</v>
      </c>
      <c r="D84" s="99">
        <v>27</v>
      </c>
      <c r="E84" s="120">
        <v>27</v>
      </c>
      <c r="F84" s="101">
        <f t="shared" si="15"/>
        <v>1.2735849056603774</v>
      </c>
      <c r="G84" s="102">
        <v>2</v>
      </c>
      <c r="H84" s="103">
        <f t="shared" si="16"/>
        <v>7.4074074074074066</v>
      </c>
      <c r="I84" s="143"/>
      <c r="J84" s="105">
        <v>0</v>
      </c>
      <c r="K84" s="104"/>
      <c r="L84" s="104"/>
      <c r="M84" s="104"/>
      <c r="N84" s="105">
        <v>0</v>
      </c>
      <c r="O84" s="120">
        <v>1</v>
      </c>
      <c r="P84" s="99"/>
      <c r="Q84" s="99"/>
      <c r="R84" s="99"/>
      <c r="S84" s="120">
        <v>1</v>
      </c>
      <c r="T84" s="120">
        <v>0</v>
      </c>
      <c r="U84" s="101">
        <f t="shared" si="22"/>
        <v>50</v>
      </c>
      <c r="V84" s="106">
        <f t="shared" si="17"/>
        <v>2.1600000000000001</v>
      </c>
      <c r="W84" s="103">
        <f t="shared" si="18"/>
        <v>2</v>
      </c>
      <c r="X84" s="107">
        <v>8</v>
      </c>
      <c r="Y84" s="103">
        <f>'ИТОГ и проверка'!C84</f>
        <v>2</v>
      </c>
      <c r="Z84" s="103">
        <f t="shared" si="19"/>
        <v>7.4074074074074066</v>
      </c>
      <c r="AA84" s="108">
        <f t="shared" si="20"/>
        <v>-0.59259259259259345</v>
      </c>
      <c r="AB84" s="103">
        <f t="shared" si="12"/>
        <v>0</v>
      </c>
      <c r="AC84" s="144"/>
      <c r="AD84" s="103">
        <f>'ИТОГ и проверка'!D84</f>
        <v>0</v>
      </c>
      <c r="AE84" s="99"/>
      <c r="AF84" s="99"/>
      <c r="AG84" s="99"/>
      <c r="AH84" s="103">
        <f>'ИТОГ и проверка'!E84</f>
        <v>0</v>
      </c>
      <c r="AI84" s="121"/>
      <c r="AJ84" s="121">
        <f t="shared" si="21"/>
        <v>0</v>
      </c>
      <c r="AK84" s="119">
        <f t="shared" si="13"/>
        <v>-2</v>
      </c>
      <c r="AL84" s="101">
        <f t="shared" si="14"/>
        <v>0</v>
      </c>
      <c r="AM84" s="112"/>
    </row>
    <row r="85" ht="47.25">
      <c r="A85" s="96" t="s">
        <v>177</v>
      </c>
      <c r="B85" s="97" t="s">
        <v>178</v>
      </c>
      <c r="C85" s="134">
        <v>70.200000000000003</v>
      </c>
      <c r="D85" s="99">
        <v>94</v>
      </c>
      <c r="E85" s="120">
        <v>93</v>
      </c>
      <c r="F85" s="101">
        <f t="shared" si="15"/>
        <v>1.3247863247863247</v>
      </c>
      <c r="G85" s="102">
        <v>7</v>
      </c>
      <c r="H85" s="103">
        <f t="shared" si="16"/>
        <v>7.4468085106382986</v>
      </c>
      <c r="I85" s="143"/>
      <c r="J85" s="105">
        <v>0</v>
      </c>
      <c r="K85" s="104"/>
      <c r="L85" s="104"/>
      <c r="M85" s="104"/>
      <c r="N85" s="105">
        <v>0</v>
      </c>
      <c r="O85" s="120">
        <v>2</v>
      </c>
      <c r="P85" s="99"/>
      <c r="Q85" s="99"/>
      <c r="R85" s="99"/>
      <c r="S85" s="120">
        <v>2</v>
      </c>
      <c r="T85" s="120">
        <v>0</v>
      </c>
      <c r="U85" s="101">
        <f t="shared" si="22"/>
        <v>28.571428571428569</v>
      </c>
      <c r="V85" s="106">
        <f t="shared" si="17"/>
        <v>7.4400000000000004</v>
      </c>
      <c r="W85" s="103">
        <f t="shared" si="18"/>
        <v>7</v>
      </c>
      <c r="X85" s="107">
        <v>8</v>
      </c>
      <c r="Y85" s="103">
        <f>'ИТОГ и проверка'!C85</f>
        <v>7</v>
      </c>
      <c r="Z85" s="103">
        <f t="shared" si="19"/>
        <v>7.5268817204301071</v>
      </c>
      <c r="AA85" s="108">
        <f t="shared" si="20"/>
        <v>-0.47311827956989294</v>
      </c>
      <c r="AB85" s="103">
        <f t="shared" si="12"/>
        <v>0</v>
      </c>
      <c r="AC85" s="144"/>
      <c r="AD85" s="103">
        <f>'ИТОГ и проверка'!D85</f>
        <v>0</v>
      </c>
      <c r="AE85" s="99"/>
      <c r="AF85" s="99"/>
      <c r="AG85" s="99"/>
      <c r="AH85" s="103">
        <f>'ИТОГ и проверка'!E85</f>
        <v>0</v>
      </c>
      <c r="AI85" s="121"/>
      <c r="AJ85" s="121">
        <f t="shared" si="21"/>
        <v>0</v>
      </c>
      <c r="AK85" s="119">
        <f t="shared" si="13"/>
        <v>-7</v>
      </c>
      <c r="AL85" s="101">
        <f t="shared" si="14"/>
        <v>0</v>
      </c>
      <c r="AM85" s="112"/>
    </row>
    <row r="86" ht="47.25">
      <c r="A86" s="96" t="s">
        <v>179</v>
      </c>
      <c r="B86" s="97" t="s">
        <v>180</v>
      </c>
      <c r="C86" s="134">
        <v>31</v>
      </c>
      <c r="D86" s="99">
        <v>38</v>
      </c>
      <c r="E86" s="104">
        <v>35</v>
      </c>
      <c r="F86" s="101">
        <f t="shared" si="15"/>
        <v>1.1290322580645162</v>
      </c>
      <c r="G86" s="102">
        <v>3</v>
      </c>
      <c r="H86" s="103">
        <f t="shared" si="16"/>
        <v>7.8947368421052628</v>
      </c>
      <c r="I86" s="143"/>
      <c r="J86" s="105">
        <v>0</v>
      </c>
      <c r="K86" s="104"/>
      <c r="L86" s="104"/>
      <c r="M86" s="104"/>
      <c r="N86" s="105">
        <v>0</v>
      </c>
      <c r="O86" s="120">
        <v>1</v>
      </c>
      <c r="P86" s="99"/>
      <c r="Q86" s="99"/>
      <c r="R86" s="99"/>
      <c r="S86" s="120">
        <v>1</v>
      </c>
      <c r="T86" s="120">
        <v>0</v>
      </c>
      <c r="U86" s="101">
        <f t="shared" si="22"/>
        <v>33.333333333333336</v>
      </c>
      <c r="V86" s="106">
        <f t="shared" si="17"/>
        <v>2.8000000000000003</v>
      </c>
      <c r="W86" s="103">
        <f t="shared" si="18"/>
        <v>2</v>
      </c>
      <c r="X86" s="107">
        <v>8</v>
      </c>
      <c r="Y86" s="103">
        <f>'ИТОГ и проверка'!C86</f>
        <v>2</v>
      </c>
      <c r="Z86" s="103">
        <f t="shared" si="19"/>
        <v>5.7142857142857144</v>
      </c>
      <c r="AA86" s="108">
        <f t="shared" si="20"/>
        <v>-2.2857142857142856</v>
      </c>
      <c r="AB86" s="103">
        <f t="shared" si="12"/>
        <v>0</v>
      </c>
      <c r="AC86" s="144"/>
      <c r="AD86" s="103">
        <f>'ИТОГ и проверка'!D86</f>
        <v>0</v>
      </c>
      <c r="AE86" s="99"/>
      <c r="AF86" s="99"/>
      <c r="AG86" s="99"/>
      <c r="AH86" s="103">
        <f>'ИТОГ и проверка'!E86</f>
        <v>0</v>
      </c>
      <c r="AI86" s="121"/>
      <c r="AJ86" s="121">
        <f t="shared" si="21"/>
        <v>0</v>
      </c>
      <c r="AK86" s="119">
        <f t="shared" si="13"/>
        <v>-2</v>
      </c>
      <c r="AL86" s="101">
        <f t="shared" si="14"/>
        <v>0</v>
      </c>
      <c r="AM86" s="112"/>
    </row>
    <row r="87" ht="47.25">
      <c r="A87" s="96" t="s">
        <v>181</v>
      </c>
      <c r="B87" s="97" t="s">
        <v>182</v>
      </c>
      <c r="C87" s="134">
        <v>72</v>
      </c>
      <c r="D87" s="99">
        <v>107</v>
      </c>
      <c r="E87" s="120">
        <v>96</v>
      </c>
      <c r="F87" s="101">
        <f t="shared" si="15"/>
        <v>1.3333333333333333</v>
      </c>
      <c r="G87" s="102">
        <v>8</v>
      </c>
      <c r="H87" s="103">
        <f t="shared" si="16"/>
        <v>7.4766355140186915</v>
      </c>
      <c r="I87" s="143"/>
      <c r="J87" s="105">
        <v>0</v>
      </c>
      <c r="K87" s="104"/>
      <c r="L87" s="104"/>
      <c r="M87" s="104"/>
      <c r="N87" s="105">
        <v>0</v>
      </c>
      <c r="O87" s="120">
        <v>3</v>
      </c>
      <c r="P87" s="99"/>
      <c r="Q87" s="99"/>
      <c r="R87" s="99"/>
      <c r="S87" s="120">
        <v>3</v>
      </c>
      <c r="T87" s="120">
        <v>0</v>
      </c>
      <c r="U87" s="101">
        <f t="shared" si="22"/>
        <v>37.5</v>
      </c>
      <c r="V87" s="106">
        <f t="shared" si="17"/>
        <v>7.6799999999999997</v>
      </c>
      <c r="W87" s="103">
        <f t="shared" si="18"/>
        <v>7</v>
      </c>
      <c r="X87" s="107">
        <v>8</v>
      </c>
      <c r="Y87" s="103">
        <f>'ИТОГ и проверка'!C87</f>
        <v>7</v>
      </c>
      <c r="Z87" s="103">
        <f t="shared" si="19"/>
        <v>7.291666666666667</v>
      </c>
      <c r="AA87" s="108">
        <f t="shared" si="20"/>
        <v>-0.70833333333333304</v>
      </c>
      <c r="AB87" s="103">
        <f t="shared" si="12"/>
        <v>0</v>
      </c>
      <c r="AC87" s="144"/>
      <c r="AD87" s="103">
        <f>'ИТОГ и проверка'!D87</f>
        <v>0</v>
      </c>
      <c r="AE87" s="99"/>
      <c r="AF87" s="99"/>
      <c r="AG87" s="99"/>
      <c r="AH87" s="103">
        <f>'ИТОГ и проверка'!E87</f>
        <v>0</v>
      </c>
      <c r="AI87" s="121"/>
      <c r="AJ87" s="121">
        <f t="shared" si="21"/>
        <v>0</v>
      </c>
      <c r="AK87" s="119">
        <f t="shared" si="13"/>
        <v>-7</v>
      </c>
      <c r="AL87" s="101">
        <f t="shared" si="14"/>
        <v>0</v>
      </c>
      <c r="AM87" s="112"/>
    </row>
    <row r="88" ht="47.25">
      <c r="A88" s="96" t="s">
        <v>183</v>
      </c>
      <c r="B88" s="97" t="s">
        <v>184</v>
      </c>
      <c r="C88" s="134">
        <v>117.59999999999999</v>
      </c>
      <c r="D88" s="99">
        <v>129</v>
      </c>
      <c r="E88" s="120">
        <v>126</v>
      </c>
      <c r="F88" s="101">
        <f t="shared" si="15"/>
        <v>1.0714285714285714</v>
      </c>
      <c r="G88" s="102">
        <v>10</v>
      </c>
      <c r="H88" s="103">
        <f t="shared" si="16"/>
        <v>7.7519379844961236</v>
      </c>
      <c r="I88" s="143"/>
      <c r="J88" s="105">
        <v>0</v>
      </c>
      <c r="K88" s="104"/>
      <c r="L88" s="104"/>
      <c r="M88" s="104"/>
      <c r="N88" s="105">
        <v>0</v>
      </c>
      <c r="O88" s="120">
        <v>4</v>
      </c>
      <c r="P88" s="99"/>
      <c r="Q88" s="99"/>
      <c r="R88" s="99"/>
      <c r="S88" s="120">
        <v>4</v>
      </c>
      <c r="T88" s="120">
        <v>0</v>
      </c>
      <c r="U88" s="101">
        <f t="shared" si="22"/>
        <v>40</v>
      </c>
      <c r="V88" s="106">
        <f t="shared" si="17"/>
        <v>10.08</v>
      </c>
      <c r="W88" s="103">
        <f t="shared" si="18"/>
        <v>10</v>
      </c>
      <c r="X88" s="107">
        <v>8</v>
      </c>
      <c r="Y88" s="103">
        <f>'ИТОГ и проверка'!C88</f>
        <v>10</v>
      </c>
      <c r="Z88" s="103">
        <f t="shared" si="19"/>
        <v>7.9365079365079367</v>
      </c>
      <c r="AA88" s="108">
        <f t="shared" si="20"/>
        <v>-0.063492063492063266</v>
      </c>
      <c r="AB88" s="103">
        <f t="shared" si="12"/>
        <v>0</v>
      </c>
      <c r="AC88" s="144"/>
      <c r="AD88" s="103">
        <f>'ИТОГ и проверка'!D88</f>
        <v>0</v>
      </c>
      <c r="AE88" s="99"/>
      <c r="AF88" s="99"/>
      <c r="AG88" s="99"/>
      <c r="AH88" s="103">
        <f>'ИТОГ и проверка'!E88</f>
        <v>0</v>
      </c>
      <c r="AI88" s="121"/>
      <c r="AJ88" s="121">
        <f t="shared" si="21"/>
        <v>0</v>
      </c>
      <c r="AK88" s="119">
        <f t="shared" si="13"/>
        <v>-10</v>
      </c>
      <c r="AL88" s="101">
        <f t="shared" si="14"/>
        <v>0</v>
      </c>
      <c r="AM88" s="112"/>
    </row>
    <row r="89" ht="47.25">
      <c r="A89" s="96" t="s">
        <v>185</v>
      </c>
      <c r="B89" s="97" t="s">
        <v>186</v>
      </c>
      <c r="C89" s="134">
        <v>161.69999999999999</v>
      </c>
      <c r="D89" s="99">
        <v>179</v>
      </c>
      <c r="E89" s="104">
        <v>223</v>
      </c>
      <c r="F89" s="101">
        <f t="shared" si="15"/>
        <v>1.3790970933828077</v>
      </c>
      <c r="G89" s="102">
        <v>14</v>
      </c>
      <c r="H89" s="103">
        <f t="shared" si="16"/>
        <v>7.8212290502793298</v>
      </c>
      <c r="I89" s="143"/>
      <c r="J89" s="105">
        <v>0</v>
      </c>
      <c r="K89" s="104"/>
      <c r="L89" s="104"/>
      <c r="M89" s="104"/>
      <c r="N89" s="105">
        <v>0</v>
      </c>
      <c r="O89" s="120">
        <v>5</v>
      </c>
      <c r="P89" s="99"/>
      <c r="Q89" s="99"/>
      <c r="R89" s="99"/>
      <c r="S89" s="120">
        <v>5</v>
      </c>
      <c r="T89" s="120">
        <v>0</v>
      </c>
      <c r="U89" s="101">
        <f t="shared" si="22"/>
        <v>35.714285714285708</v>
      </c>
      <c r="V89" s="106">
        <f t="shared" si="17"/>
        <v>17.84</v>
      </c>
      <c r="W89" s="103">
        <f t="shared" si="18"/>
        <v>17</v>
      </c>
      <c r="X89" s="107">
        <v>8</v>
      </c>
      <c r="Y89" s="103">
        <f>'ИТОГ и проверка'!C89</f>
        <v>17</v>
      </c>
      <c r="Z89" s="103">
        <f t="shared" si="19"/>
        <v>7.623318385650224</v>
      </c>
      <c r="AA89" s="108">
        <f t="shared" si="20"/>
        <v>-0.37668161434977598</v>
      </c>
      <c r="AB89" s="103">
        <f t="shared" si="12"/>
        <v>0</v>
      </c>
      <c r="AC89" s="144"/>
      <c r="AD89" s="103">
        <f>'ИТОГ и проверка'!D89</f>
        <v>0</v>
      </c>
      <c r="AE89" s="99"/>
      <c r="AF89" s="99"/>
      <c r="AG89" s="99"/>
      <c r="AH89" s="103">
        <f>'ИТОГ и проверка'!E89</f>
        <v>0</v>
      </c>
      <c r="AI89" s="121"/>
      <c r="AJ89" s="121">
        <f t="shared" si="21"/>
        <v>0</v>
      </c>
      <c r="AK89" s="119">
        <f t="shared" si="13"/>
        <v>-17</v>
      </c>
      <c r="AL89" s="101">
        <f t="shared" si="14"/>
        <v>0</v>
      </c>
      <c r="AM89" s="112"/>
    </row>
    <row r="90" ht="47.25">
      <c r="A90" s="96" t="s">
        <v>187</v>
      </c>
      <c r="B90" s="97" t="s">
        <v>188</v>
      </c>
      <c r="C90" s="134">
        <v>155.09999999999999</v>
      </c>
      <c r="D90" s="99">
        <v>183</v>
      </c>
      <c r="E90" s="120">
        <v>234</v>
      </c>
      <c r="F90" s="101">
        <f t="shared" si="15"/>
        <v>1.5087040618955514</v>
      </c>
      <c r="G90" s="102">
        <v>14</v>
      </c>
      <c r="H90" s="103">
        <f t="shared" si="16"/>
        <v>7.6502732240437155</v>
      </c>
      <c r="I90" s="143"/>
      <c r="J90" s="105">
        <v>0</v>
      </c>
      <c r="K90" s="104"/>
      <c r="L90" s="104"/>
      <c r="M90" s="104"/>
      <c r="N90" s="105">
        <v>0</v>
      </c>
      <c r="O90" s="120">
        <v>5</v>
      </c>
      <c r="P90" s="99"/>
      <c r="Q90" s="99"/>
      <c r="R90" s="99"/>
      <c r="S90" s="120">
        <v>5</v>
      </c>
      <c r="T90" s="120">
        <v>0</v>
      </c>
      <c r="U90" s="101">
        <f t="shared" si="22"/>
        <v>35.714285714285708</v>
      </c>
      <c r="V90" s="106">
        <f t="shared" si="17"/>
        <v>18.719999999999999</v>
      </c>
      <c r="W90" s="103">
        <f t="shared" si="18"/>
        <v>18</v>
      </c>
      <c r="X90" s="107">
        <v>8</v>
      </c>
      <c r="Y90" s="103">
        <f>'ИТОГ и проверка'!C90</f>
        <v>18</v>
      </c>
      <c r="Z90" s="103">
        <f t="shared" si="19"/>
        <v>7.6923076923076925</v>
      </c>
      <c r="AA90" s="108">
        <f t="shared" si="20"/>
        <v>-0.30769230769230749</v>
      </c>
      <c r="AB90" s="103">
        <f t="shared" si="12"/>
        <v>0</v>
      </c>
      <c r="AC90" s="144"/>
      <c r="AD90" s="103">
        <f>'ИТОГ и проверка'!D90</f>
        <v>0</v>
      </c>
      <c r="AE90" s="99"/>
      <c r="AF90" s="99"/>
      <c r="AG90" s="99"/>
      <c r="AH90" s="103">
        <f>'ИТОГ и проверка'!E90</f>
        <v>0</v>
      </c>
      <c r="AI90" s="121"/>
      <c r="AJ90" s="121">
        <f t="shared" si="21"/>
        <v>0</v>
      </c>
      <c r="AK90" s="119">
        <f t="shared" si="13"/>
        <v>-18</v>
      </c>
      <c r="AL90" s="101">
        <f t="shared" si="14"/>
        <v>0</v>
      </c>
      <c r="AM90" s="112"/>
    </row>
    <row r="91" ht="47.25">
      <c r="A91" s="96" t="s">
        <v>189</v>
      </c>
      <c r="B91" s="97" t="s">
        <v>190</v>
      </c>
      <c r="C91" s="134">
        <v>57.299999999999997</v>
      </c>
      <c r="D91" s="99">
        <v>75</v>
      </c>
      <c r="E91" s="120">
        <v>79</v>
      </c>
      <c r="F91" s="101">
        <f t="shared" si="15"/>
        <v>1.3787085514834208</v>
      </c>
      <c r="G91" s="102">
        <v>6</v>
      </c>
      <c r="H91" s="103">
        <f t="shared" si="16"/>
        <v>8</v>
      </c>
      <c r="I91" s="143"/>
      <c r="J91" s="105">
        <v>0</v>
      </c>
      <c r="K91" s="104"/>
      <c r="L91" s="104"/>
      <c r="M91" s="104"/>
      <c r="N91" s="105">
        <v>0</v>
      </c>
      <c r="O91" s="120">
        <v>2</v>
      </c>
      <c r="P91" s="99"/>
      <c r="Q91" s="99"/>
      <c r="R91" s="99"/>
      <c r="S91" s="120">
        <v>2</v>
      </c>
      <c r="T91" s="120">
        <v>0</v>
      </c>
      <c r="U91" s="101">
        <f t="shared" si="22"/>
        <v>33.333333333333336</v>
      </c>
      <c r="V91" s="106">
        <f t="shared" si="17"/>
        <v>6.3200000000000003</v>
      </c>
      <c r="W91" s="103">
        <f t="shared" si="18"/>
        <v>6</v>
      </c>
      <c r="X91" s="107">
        <v>8</v>
      </c>
      <c r="Y91" s="103">
        <f>'ИТОГ и проверка'!C91</f>
        <v>6</v>
      </c>
      <c r="Z91" s="103">
        <f t="shared" si="19"/>
        <v>7.5949367088607591</v>
      </c>
      <c r="AA91" s="108">
        <f t="shared" si="20"/>
        <v>-0.40506329113924089</v>
      </c>
      <c r="AB91" s="103">
        <f t="shared" si="12"/>
        <v>0</v>
      </c>
      <c r="AC91" s="144"/>
      <c r="AD91" s="103">
        <f>'ИТОГ и проверка'!D91</f>
        <v>0</v>
      </c>
      <c r="AE91" s="99"/>
      <c r="AF91" s="99"/>
      <c r="AG91" s="99"/>
      <c r="AH91" s="103">
        <f>'ИТОГ и проверка'!E91</f>
        <v>0</v>
      </c>
      <c r="AI91" s="121"/>
      <c r="AJ91" s="121">
        <f t="shared" si="21"/>
        <v>0</v>
      </c>
      <c r="AK91" s="119">
        <f t="shared" si="13"/>
        <v>-6</v>
      </c>
      <c r="AL91" s="101">
        <f t="shared" si="14"/>
        <v>0</v>
      </c>
      <c r="AM91" s="112"/>
    </row>
    <row r="92" ht="47.25">
      <c r="A92" s="96" t="s">
        <v>191</v>
      </c>
      <c r="B92" s="97" t="s">
        <v>192</v>
      </c>
      <c r="C92" s="134">
        <v>31</v>
      </c>
      <c r="D92" s="99">
        <v>51</v>
      </c>
      <c r="E92" s="104">
        <v>52</v>
      </c>
      <c r="F92" s="101">
        <f t="shared" si="15"/>
        <v>1.6774193548387097</v>
      </c>
      <c r="G92" s="102">
        <v>4</v>
      </c>
      <c r="H92" s="103">
        <f t="shared" si="16"/>
        <v>7.8431372549019605</v>
      </c>
      <c r="I92" s="143"/>
      <c r="J92" s="105">
        <v>0</v>
      </c>
      <c r="K92" s="104"/>
      <c r="L92" s="104"/>
      <c r="M92" s="104"/>
      <c r="N92" s="105">
        <v>0</v>
      </c>
      <c r="O92" s="120">
        <v>1</v>
      </c>
      <c r="P92" s="99"/>
      <c r="Q92" s="99"/>
      <c r="R92" s="99"/>
      <c r="S92" s="120">
        <v>1</v>
      </c>
      <c r="T92" s="120">
        <v>0</v>
      </c>
      <c r="U92" s="101">
        <f t="shared" si="22"/>
        <v>25</v>
      </c>
      <c r="V92" s="106">
        <f t="shared" si="17"/>
        <v>4.1600000000000001</v>
      </c>
      <c r="W92" s="103">
        <f t="shared" si="18"/>
        <v>4</v>
      </c>
      <c r="X92" s="107">
        <v>8</v>
      </c>
      <c r="Y92" s="103">
        <f>'ИТОГ и проверка'!C92</f>
        <v>4</v>
      </c>
      <c r="Z92" s="103">
        <f t="shared" si="19"/>
        <v>7.6923076923076916</v>
      </c>
      <c r="AA92" s="108">
        <f t="shared" si="20"/>
        <v>-0.30769230769230838</v>
      </c>
      <c r="AB92" s="103">
        <f t="shared" si="12"/>
        <v>0</v>
      </c>
      <c r="AC92" s="144"/>
      <c r="AD92" s="103">
        <f>'ИТОГ и проверка'!D92</f>
        <v>0</v>
      </c>
      <c r="AE92" s="99"/>
      <c r="AF92" s="99"/>
      <c r="AG92" s="99"/>
      <c r="AH92" s="103">
        <f>'ИТОГ и проверка'!E92</f>
        <v>0</v>
      </c>
      <c r="AI92" s="121"/>
      <c r="AJ92" s="121">
        <f t="shared" si="21"/>
        <v>0</v>
      </c>
      <c r="AK92" s="119">
        <f t="shared" si="13"/>
        <v>-4</v>
      </c>
      <c r="AL92" s="101">
        <f t="shared" si="14"/>
        <v>0</v>
      </c>
      <c r="AM92" s="112"/>
    </row>
    <row r="93" ht="47.25">
      <c r="A93" s="96" t="s">
        <v>193</v>
      </c>
      <c r="B93" s="97" t="s">
        <v>194</v>
      </c>
      <c r="C93" s="134">
        <v>55.5</v>
      </c>
      <c r="D93" s="99">
        <v>79</v>
      </c>
      <c r="E93" s="104">
        <v>66</v>
      </c>
      <c r="F93" s="101">
        <f t="shared" si="15"/>
        <v>1.1891891891891893</v>
      </c>
      <c r="G93" s="102">
        <v>6</v>
      </c>
      <c r="H93" s="103">
        <f t="shared" si="16"/>
        <v>7.5949367088607591</v>
      </c>
      <c r="I93" s="143"/>
      <c r="J93" s="105">
        <v>0</v>
      </c>
      <c r="K93" s="104"/>
      <c r="L93" s="104"/>
      <c r="M93" s="104"/>
      <c r="N93" s="105">
        <v>0</v>
      </c>
      <c r="O93" s="120">
        <v>2</v>
      </c>
      <c r="P93" s="99"/>
      <c r="Q93" s="99"/>
      <c r="R93" s="99"/>
      <c r="S93" s="120">
        <v>2</v>
      </c>
      <c r="T93" s="120">
        <v>0</v>
      </c>
      <c r="U93" s="101">
        <f t="shared" si="22"/>
        <v>33.333333333333336</v>
      </c>
      <c r="V93" s="106">
        <f t="shared" si="17"/>
        <v>5.2800000000000002</v>
      </c>
      <c r="W93" s="103">
        <f t="shared" si="18"/>
        <v>5</v>
      </c>
      <c r="X93" s="107">
        <v>8</v>
      </c>
      <c r="Y93" s="103">
        <f>'ИТОГ и проверка'!C93</f>
        <v>5</v>
      </c>
      <c r="Z93" s="103">
        <f t="shared" si="19"/>
        <v>7.5757575757575752</v>
      </c>
      <c r="AA93" s="108">
        <f t="shared" si="20"/>
        <v>-0.42424242424242475</v>
      </c>
      <c r="AB93" s="103">
        <f t="shared" si="12"/>
        <v>0</v>
      </c>
      <c r="AC93" s="144"/>
      <c r="AD93" s="103">
        <f>'ИТОГ и проверка'!D93</f>
        <v>0</v>
      </c>
      <c r="AE93" s="99"/>
      <c r="AF93" s="99"/>
      <c r="AG93" s="99"/>
      <c r="AH93" s="103">
        <f>'ИТОГ и проверка'!E93</f>
        <v>0</v>
      </c>
      <c r="AI93" s="121"/>
      <c r="AJ93" s="121">
        <f t="shared" si="21"/>
        <v>0</v>
      </c>
      <c r="AK93" s="119">
        <f t="shared" si="13"/>
        <v>-5</v>
      </c>
      <c r="AL93" s="101">
        <f t="shared" si="14"/>
        <v>0</v>
      </c>
      <c r="AM93" s="112"/>
    </row>
    <row r="94" ht="47.25">
      <c r="A94" s="96" t="s">
        <v>195</v>
      </c>
      <c r="B94" s="97" t="s">
        <v>196</v>
      </c>
      <c r="C94" s="134">
        <v>450.80000000000001</v>
      </c>
      <c r="D94" s="99">
        <v>540</v>
      </c>
      <c r="E94" s="104">
        <v>524</v>
      </c>
      <c r="F94" s="101">
        <f t="shared" si="15"/>
        <v>1.1623779946761312</v>
      </c>
      <c r="G94" s="102">
        <v>43</v>
      </c>
      <c r="H94" s="103">
        <f t="shared" si="16"/>
        <v>7.9629629629629628</v>
      </c>
      <c r="I94" s="143"/>
      <c r="J94" s="105">
        <v>0</v>
      </c>
      <c r="K94" s="104"/>
      <c r="L94" s="104"/>
      <c r="M94" s="104"/>
      <c r="N94" s="105">
        <v>0</v>
      </c>
      <c r="O94" s="120">
        <v>15</v>
      </c>
      <c r="P94" s="99"/>
      <c r="Q94" s="99"/>
      <c r="R94" s="99"/>
      <c r="S94" s="120">
        <v>15</v>
      </c>
      <c r="T94" s="120">
        <v>0</v>
      </c>
      <c r="U94" s="101">
        <f t="shared" si="22"/>
        <v>34.883720930232556</v>
      </c>
      <c r="V94" s="106">
        <f t="shared" si="17"/>
        <v>41.920000000000002</v>
      </c>
      <c r="W94" s="103">
        <f t="shared" si="18"/>
        <v>41</v>
      </c>
      <c r="X94" s="107">
        <v>8</v>
      </c>
      <c r="Y94" s="103">
        <f>'ИТОГ и проверка'!C94</f>
        <v>41</v>
      </c>
      <c r="Z94" s="103">
        <f t="shared" si="19"/>
        <v>7.8244274809160306</v>
      </c>
      <c r="AA94" s="108">
        <f t="shared" si="20"/>
        <v>-0.17557251908396942</v>
      </c>
      <c r="AB94" s="103">
        <f t="shared" si="12"/>
        <v>0</v>
      </c>
      <c r="AC94" s="144"/>
      <c r="AD94" s="103">
        <f>'ИТОГ и проверка'!D94</f>
        <v>0</v>
      </c>
      <c r="AE94" s="99"/>
      <c r="AF94" s="99"/>
      <c r="AG94" s="99"/>
      <c r="AH94" s="103">
        <f>'ИТОГ и проверка'!E94</f>
        <v>0</v>
      </c>
      <c r="AI94" s="121"/>
      <c r="AJ94" s="121">
        <f t="shared" si="21"/>
        <v>0</v>
      </c>
      <c r="AK94" s="119">
        <f t="shared" si="13"/>
        <v>-41</v>
      </c>
      <c r="AL94" s="101">
        <f t="shared" si="14"/>
        <v>0</v>
      </c>
      <c r="AM94" s="112"/>
    </row>
    <row r="95" ht="31.5">
      <c r="A95" s="96" t="s">
        <v>197</v>
      </c>
      <c r="B95" s="97" t="s">
        <v>198</v>
      </c>
      <c r="C95" s="132">
        <v>1064.22</v>
      </c>
      <c r="D95" s="99">
        <v>1437</v>
      </c>
      <c r="E95" s="120">
        <v>1309</v>
      </c>
      <c r="F95" s="101">
        <f t="shared" si="15"/>
        <v>1.2300088327601435</v>
      </c>
      <c r="G95" s="102">
        <v>100</v>
      </c>
      <c r="H95" s="103">
        <f t="shared" si="16"/>
        <v>6.9589422407794022</v>
      </c>
      <c r="I95" s="147">
        <v>14</v>
      </c>
      <c r="J95" s="105">
        <v>15</v>
      </c>
      <c r="K95" s="104"/>
      <c r="L95" s="104"/>
      <c r="M95" s="104">
        <v>60</v>
      </c>
      <c r="N95" s="105">
        <v>25</v>
      </c>
      <c r="O95" s="120">
        <v>2</v>
      </c>
      <c r="P95" s="99"/>
      <c r="Q95" s="99"/>
      <c r="R95" s="99"/>
      <c r="S95" s="120">
        <v>2</v>
      </c>
      <c r="T95" s="120"/>
      <c r="U95" s="101">
        <f t="shared" si="22"/>
        <v>2</v>
      </c>
      <c r="V95" s="106">
        <f t="shared" si="17"/>
        <v>104.72</v>
      </c>
      <c r="W95" s="103">
        <f t="shared" si="18"/>
        <v>104</v>
      </c>
      <c r="X95" s="107">
        <v>8</v>
      </c>
      <c r="Y95" s="103">
        <f>'ИТОГ и проверка'!C95+AC95</f>
        <v>72</v>
      </c>
      <c r="Z95" s="103">
        <f t="shared" si="19"/>
        <v>5.5003819709702064</v>
      </c>
      <c r="AA95" s="101">
        <f t="shared" si="20"/>
        <v>-2.4996180290297936</v>
      </c>
      <c r="AB95" s="103">
        <f t="shared" si="12"/>
        <v>0</v>
      </c>
      <c r="AC95" s="148">
        <v>20</v>
      </c>
      <c r="AD95" s="103">
        <f>'ИТОГ и проверка'!D95</f>
        <v>5</v>
      </c>
      <c r="AE95" s="99"/>
      <c r="AF95" s="99"/>
      <c r="AG95" s="109">
        <f t="shared" ref="AG95:AG97" si="23">Y95-AD95-AH95-AC95</f>
        <v>32</v>
      </c>
      <c r="AH95" s="103">
        <f>'ИТОГ и проверка'!E95</f>
        <v>15</v>
      </c>
      <c r="AI95" s="121"/>
      <c r="AJ95" s="121">
        <f t="shared" si="21"/>
        <v>52</v>
      </c>
      <c r="AK95" s="119">
        <f t="shared" si="13"/>
        <v>-20</v>
      </c>
      <c r="AL95" s="101">
        <f t="shared" si="14"/>
        <v>0</v>
      </c>
      <c r="AM95" s="112"/>
    </row>
    <row r="96" ht="31.5">
      <c r="A96" s="96" t="s">
        <v>199</v>
      </c>
      <c r="B96" s="97" t="s">
        <v>200</v>
      </c>
      <c r="C96" s="98">
        <v>2277.5900000000001</v>
      </c>
      <c r="D96" s="99">
        <v>3830</v>
      </c>
      <c r="E96" s="120">
        <v>3745</v>
      </c>
      <c r="F96" s="101">
        <f t="shared" si="15"/>
        <v>1.6442818944586162</v>
      </c>
      <c r="G96" s="102">
        <v>274</v>
      </c>
      <c r="H96" s="103">
        <f t="shared" si="16"/>
        <v>7.1540469973890346</v>
      </c>
      <c r="I96" s="147">
        <v>32</v>
      </c>
      <c r="J96" s="105">
        <v>40</v>
      </c>
      <c r="K96" s="104"/>
      <c r="L96" s="104"/>
      <c r="M96" s="104">
        <v>166</v>
      </c>
      <c r="N96" s="105">
        <v>68</v>
      </c>
      <c r="O96" s="120">
        <v>49</v>
      </c>
      <c r="P96" s="99"/>
      <c r="Q96" s="99"/>
      <c r="R96" s="99"/>
      <c r="S96" s="120">
        <v>42</v>
      </c>
      <c r="T96" s="120">
        <v>7</v>
      </c>
      <c r="U96" s="101">
        <f t="shared" si="22"/>
        <v>17.883211678832115</v>
      </c>
      <c r="V96" s="106">
        <f t="shared" si="17"/>
        <v>299.60000000000002</v>
      </c>
      <c r="W96" s="103">
        <f t="shared" si="18"/>
        <v>299</v>
      </c>
      <c r="X96" s="107">
        <v>8</v>
      </c>
      <c r="Y96" s="103">
        <f>'ИТОГ и проверка'!C96+AC96</f>
        <v>184</v>
      </c>
      <c r="Z96" s="103">
        <f t="shared" si="19"/>
        <v>4.9132176234979967</v>
      </c>
      <c r="AA96" s="101">
        <f t="shared" si="20"/>
        <v>-3.0867823765020033</v>
      </c>
      <c r="AB96" s="103">
        <f t="shared" si="12"/>
        <v>0</v>
      </c>
      <c r="AC96" s="148">
        <v>35</v>
      </c>
      <c r="AD96" s="103">
        <f>'ИТОГ и проверка'!D96</f>
        <v>15</v>
      </c>
      <c r="AE96" s="99"/>
      <c r="AF96" s="99"/>
      <c r="AG96" s="109">
        <f t="shared" si="23"/>
        <v>90</v>
      </c>
      <c r="AH96" s="103">
        <f>'ИТОГ и проверка'!E96</f>
        <v>44</v>
      </c>
      <c r="AI96" s="121"/>
      <c r="AJ96" s="121">
        <f t="shared" si="21"/>
        <v>149</v>
      </c>
      <c r="AK96" s="119">
        <f t="shared" si="13"/>
        <v>-35</v>
      </c>
      <c r="AL96" s="101">
        <f t="shared" si="14"/>
        <v>0</v>
      </c>
      <c r="AM96" s="112"/>
    </row>
    <row r="97" ht="31.5">
      <c r="A97" s="96" t="s">
        <v>201</v>
      </c>
      <c r="B97" s="97" t="s">
        <v>202</v>
      </c>
      <c r="C97" s="98">
        <v>6270.6800000000003</v>
      </c>
      <c r="D97" s="99">
        <v>10449</v>
      </c>
      <c r="E97" s="104">
        <v>10151</v>
      </c>
      <c r="F97" s="101">
        <f t="shared" si="15"/>
        <v>1.6188037023097972</v>
      </c>
      <c r="G97" s="102">
        <v>590</v>
      </c>
      <c r="H97" s="103">
        <f t="shared" si="16"/>
        <v>5.6464733467317449</v>
      </c>
      <c r="I97" s="147">
        <v>245</v>
      </c>
      <c r="J97" s="105">
        <v>88</v>
      </c>
      <c r="K97" s="104"/>
      <c r="L97" s="104"/>
      <c r="M97" s="104">
        <v>326</v>
      </c>
      <c r="N97" s="105">
        <v>176</v>
      </c>
      <c r="O97" s="120">
        <v>19</v>
      </c>
      <c r="P97" s="99"/>
      <c r="Q97" s="99"/>
      <c r="R97" s="99"/>
      <c r="S97" s="120">
        <v>17</v>
      </c>
      <c r="T97" s="120">
        <v>2</v>
      </c>
      <c r="U97" s="101">
        <f t="shared" si="22"/>
        <v>3.2203389830508473</v>
      </c>
      <c r="V97" s="106">
        <f t="shared" si="17"/>
        <v>812.08000000000004</v>
      </c>
      <c r="W97" s="103">
        <f t="shared" si="18"/>
        <v>812</v>
      </c>
      <c r="X97" s="107">
        <v>8</v>
      </c>
      <c r="Y97" s="103">
        <f>'ИТОГ и проверка'!C97+AC97</f>
        <v>665</v>
      </c>
      <c r="Z97" s="103">
        <f t="shared" si="19"/>
        <v>6.5510787114569986</v>
      </c>
      <c r="AA97" s="101">
        <f t="shared" si="20"/>
        <v>-1.4489212885430014</v>
      </c>
      <c r="AB97" s="103">
        <f t="shared" si="12"/>
        <v>0</v>
      </c>
      <c r="AC97" s="148">
        <v>259</v>
      </c>
      <c r="AD97" s="103">
        <f>'ИТОГ и проверка'!D97</f>
        <v>20</v>
      </c>
      <c r="AE97" s="99"/>
      <c r="AF97" s="99"/>
      <c r="AG97" s="109">
        <f t="shared" si="23"/>
        <v>247</v>
      </c>
      <c r="AH97" s="103">
        <f>'ИТОГ и проверка'!E97</f>
        <v>139</v>
      </c>
      <c r="AI97" s="121"/>
      <c r="AJ97" s="121">
        <f t="shared" si="21"/>
        <v>406</v>
      </c>
      <c r="AK97" s="119">
        <f t="shared" si="13"/>
        <v>-259</v>
      </c>
      <c r="AL97" s="101">
        <f t="shared" si="14"/>
        <v>0</v>
      </c>
      <c r="AM97" s="112"/>
    </row>
    <row r="98">
      <c r="A98" s="123" t="s">
        <v>203</v>
      </c>
      <c r="B98" s="87" t="s">
        <v>204</v>
      </c>
      <c r="C98" s="113"/>
      <c r="D98" s="88"/>
      <c r="E98" s="89"/>
      <c r="F98" s="90"/>
      <c r="G98" s="149"/>
      <c r="H98" s="150"/>
      <c r="I98" s="91"/>
      <c r="J98" s="91"/>
      <c r="K98" s="91"/>
      <c r="L98" s="91"/>
      <c r="M98" s="91"/>
      <c r="N98" s="151"/>
      <c r="O98" s="89"/>
      <c r="P98" s="90"/>
      <c r="Q98" s="90"/>
      <c r="R98" s="90"/>
      <c r="S98" s="89"/>
      <c r="T98" s="89"/>
      <c r="U98" s="90"/>
      <c r="V98" s="90"/>
      <c r="W98" s="90"/>
      <c r="X98" s="90"/>
      <c r="Y98" s="90"/>
      <c r="Z98" s="90"/>
      <c r="AA98" s="90"/>
      <c r="AB98" s="103">
        <f t="shared" si="12"/>
        <v>0</v>
      </c>
      <c r="AC98" s="152"/>
      <c r="AD98" s="90"/>
      <c r="AE98" s="90"/>
      <c r="AF98" s="90"/>
      <c r="AG98" s="90"/>
      <c r="AH98" s="92"/>
      <c r="AI98" s="127"/>
      <c r="AJ98" s="121">
        <f t="shared" si="21"/>
        <v>0</v>
      </c>
      <c r="AK98" s="119">
        <f t="shared" si="13"/>
        <v>0</v>
      </c>
      <c r="AL98" s="101">
        <f t="shared" si="14"/>
        <v>0</v>
      </c>
      <c r="AM98" s="112"/>
    </row>
    <row r="99" ht="47.25">
      <c r="A99" s="96" t="s">
        <v>205</v>
      </c>
      <c r="B99" s="97" t="s">
        <v>206</v>
      </c>
      <c r="C99" s="132">
        <v>559.529</v>
      </c>
      <c r="D99" s="137">
        <v>281</v>
      </c>
      <c r="E99" s="120">
        <v>418</v>
      </c>
      <c r="F99" s="101">
        <f t="shared" si="15"/>
        <v>0.74705689964237776</v>
      </c>
      <c r="G99" s="102">
        <v>14</v>
      </c>
      <c r="H99" s="103">
        <f t="shared" si="16"/>
        <v>4.9822064056939501</v>
      </c>
      <c r="I99" s="143"/>
      <c r="J99" s="105">
        <v>0</v>
      </c>
      <c r="K99" s="104"/>
      <c r="L99" s="104"/>
      <c r="M99" s="104"/>
      <c r="N99" s="105">
        <v>0</v>
      </c>
      <c r="O99" s="120">
        <v>12</v>
      </c>
      <c r="P99" s="99"/>
      <c r="Q99" s="99"/>
      <c r="R99" s="99"/>
      <c r="S99" s="120">
        <v>6</v>
      </c>
      <c r="T99" s="120">
        <v>6</v>
      </c>
      <c r="U99" s="101">
        <f t="shared" si="22"/>
        <v>85.714285714285708</v>
      </c>
      <c r="V99" s="106">
        <f t="shared" si="17"/>
        <v>20.900000000000002</v>
      </c>
      <c r="W99" s="103">
        <f t="shared" si="18"/>
        <v>20</v>
      </c>
      <c r="X99" s="107">
        <v>5</v>
      </c>
      <c r="Y99" s="103">
        <f>'ИТОГ и проверка'!C99</f>
        <v>15</v>
      </c>
      <c r="Z99" s="103">
        <f t="shared" si="19"/>
        <v>3.5885167464114835</v>
      </c>
      <c r="AA99" s="108">
        <f t="shared" si="20"/>
        <v>-1.4114832535885165</v>
      </c>
      <c r="AB99" s="103">
        <f t="shared" si="12"/>
        <v>0</v>
      </c>
      <c r="AC99" s="144"/>
      <c r="AD99" s="103">
        <f>'ИТОГ и проверка'!D99</f>
        <v>0</v>
      </c>
      <c r="AE99" s="99"/>
      <c r="AF99" s="99"/>
      <c r="AG99" s="99"/>
      <c r="AH99" s="103">
        <f>'ИТОГ и проверка'!E99</f>
        <v>0</v>
      </c>
      <c r="AI99" s="121"/>
      <c r="AJ99" s="121">
        <f t="shared" si="21"/>
        <v>0</v>
      </c>
      <c r="AK99" s="119">
        <f t="shared" si="13"/>
        <v>-15</v>
      </c>
      <c r="AL99" s="101">
        <f t="shared" si="14"/>
        <v>0</v>
      </c>
      <c r="AM99" s="112"/>
    </row>
    <row r="100" ht="31.5">
      <c r="A100" s="96" t="s">
        <v>207</v>
      </c>
      <c r="B100" s="97" t="s">
        <v>208</v>
      </c>
      <c r="C100" s="132">
        <v>84.480000000000004</v>
      </c>
      <c r="D100" s="137">
        <v>321</v>
      </c>
      <c r="E100" s="120">
        <v>208</v>
      </c>
      <c r="F100" s="101">
        <f t="shared" si="15"/>
        <v>2.4621212121212119</v>
      </c>
      <c r="G100" s="102">
        <v>22</v>
      </c>
      <c r="H100" s="103">
        <f t="shared" si="16"/>
        <v>6.8535825545171338</v>
      </c>
      <c r="I100" s="143"/>
      <c r="J100" s="105">
        <v>0</v>
      </c>
      <c r="K100" s="104"/>
      <c r="L100" s="104"/>
      <c r="M100" s="104"/>
      <c r="N100" s="105">
        <v>0</v>
      </c>
      <c r="O100" s="120">
        <v>8</v>
      </c>
      <c r="P100" s="99"/>
      <c r="Q100" s="99"/>
      <c r="R100" s="99"/>
      <c r="S100" s="120">
        <v>8</v>
      </c>
      <c r="T100" s="120"/>
      <c r="U100" s="101">
        <f t="shared" si="22"/>
        <v>36.363636363636367</v>
      </c>
      <c r="V100" s="106">
        <f t="shared" ref="V100:V163" si="24">E100*X100%</f>
        <v>24.960000000000001</v>
      </c>
      <c r="W100" s="103">
        <f t="shared" ref="W100:W163" si="25">ROUNDDOWN(V100,0)</f>
        <v>24</v>
      </c>
      <c r="X100" s="107">
        <v>12</v>
      </c>
      <c r="Y100" s="103">
        <f>'ИТОГ и проверка'!C100</f>
        <v>14</v>
      </c>
      <c r="Z100" s="103">
        <f t="shared" ref="Z100:Z163" si="26">Y100/E100%</f>
        <v>6.7307692307692308</v>
      </c>
      <c r="AA100" s="108">
        <f t="shared" ref="AA100:AA163" si="27">Z100-X100</f>
        <v>-5.2692307692307692</v>
      </c>
      <c r="AB100" s="103">
        <f t="shared" ref="AB100:AB163" si="28">IF(AA100&gt;0.01,AA100*1000000,0)</f>
        <v>0</v>
      </c>
      <c r="AC100" s="144"/>
      <c r="AD100" s="103">
        <f>'ИТОГ и проверка'!D100</f>
        <v>0</v>
      </c>
      <c r="AE100" s="99"/>
      <c r="AF100" s="99"/>
      <c r="AG100" s="99"/>
      <c r="AH100" s="103">
        <f>'ИТОГ и проверка'!E100</f>
        <v>0</v>
      </c>
      <c r="AI100" s="121"/>
      <c r="AJ100" s="121">
        <f t="shared" ref="AJ100:AJ163" si="29">SUM(AD100:AI100)</f>
        <v>0</v>
      </c>
      <c r="AK100" s="119">
        <f t="shared" ref="AK100:AK163" si="30">AJ100-Y100</f>
        <v>-14</v>
      </c>
      <c r="AL100" s="101">
        <f t="shared" ref="AL100:AL163" si="31">IF(AK100&gt;1,AK100*1000,0)</f>
        <v>0</v>
      </c>
      <c r="AM100" s="112"/>
    </row>
    <row r="101" ht="63">
      <c r="A101" s="96" t="s">
        <v>209</v>
      </c>
      <c r="B101" s="97" t="s">
        <v>210</v>
      </c>
      <c r="C101" s="132">
        <v>118.67100000000001</v>
      </c>
      <c r="D101" s="137">
        <v>240</v>
      </c>
      <c r="E101" s="120">
        <v>237</v>
      </c>
      <c r="F101" s="101">
        <f t="shared" si="15"/>
        <v>1.9971180827666404</v>
      </c>
      <c r="G101" s="102">
        <v>19</v>
      </c>
      <c r="H101" s="103">
        <f t="shared" si="16"/>
        <v>7.916666666666667</v>
      </c>
      <c r="I101" s="143"/>
      <c r="J101" s="105">
        <v>0</v>
      </c>
      <c r="K101" s="104"/>
      <c r="L101" s="104"/>
      <c r="M101" s="104"/>
      <c r="N101" s="105">
        <v>0</v>
      </c>
      <c r="O101" s="120">
        <v>18</v>
      </c>
      <c r="P101" s="99"/>
      <c r="Q101" s="99"/>
      <c r="R101" s="99"/>
      <c r="S101" s="120">
        <v>14</v>
      </c>
      <c r="T101" s="120">
        <v>4</v>
      </c>
      <c r="U101" s="101">
        <f t="shared" si="22"/>
        <v>94.73684210526315</v>
      </c>
      <c r="V101" s="106">
        <f t="shared" si="24"/>
        <v>18.960000000000001</v>
      </c>
      <c r="W101" s="103">
        <f t="shared" si="25"/>
        <v>18</v>
      </c>
      <c r="X101" s="107">
        <v>8</v>
      </c>
      <c r="Y101" s="103">
        <f>'ИТОГ и проверка'!C101</f>
        <v>18</v>
      </c>
      <c r="Z101" s="103">
        <f t="shared" si="26"/>
        <v>7.5949367088607591</v>
      </c>
      <c r="AA101" s="108">
        <f t="shared" si="27"/>
        <v>-0.40506329113924089</v>
      </c>
      <c r="AB101" s="103">
        <f t="shared" si="28"/>
        <v>0</v>
      </c>
      <c r="AC101" s="144"/>
      <c r="AD101" s="103">
        <f>'ИТОГ и проверка'!D101</f>
        <v>0</v>
      </c>
      <c r="AE101" s="99"/>
      <c r="AF101" s="99"/>
      <c r="AG101" s="99"/>
      <c r="AH101" s="103">
        <f>'ИТОГ и проверка'!E101</f>
        <v>0</v>
      </c>
      <c r="AI101" s="121"/>
      <c r="AJ101" s="121">
        <f t="shared" si="29"/>
        <v>0</v>
      </c>
      <c r="AK101" s="119">
        <f t="shared" si="30"/>
        <v>-18</v>
      </c>
      <c r="AL101" s="101">
        <f t="shared" si="31"/>
        <v>0</v>
      </c>
      <c r="AM101" s="112"/>
    </row>
    <row r="102" ht="63">
      <c r="A102" s="96" t="s">
        <v>211</v>
      </c>
      <c r="B102" s="97" t="s">
        <v>212</v>
      </c>
      <c r="C102" s="132">
        <v>84.194999999999993</v>
      </c>
      <c r="D102" s="137">
        <v>168</v>
      </c>
      <c r="E102" s="120">
        <v>168</v>
      </c>
      <c r="F102" s="101">
        <f t="shared" si="15"/>
        <v>1.995367895955817</v>
      </c>
      <c r="G102" s="102">
        <v>13</v>
      </c>
      <c r="H102" s="103">
        <f t="shared" si="16"/>
        <v>7.7380952380952381</v>
      </c>
      <c r="I102" s="143"/>
      <c r="J102" s="105">
        <v>0</v>
      </c>
      <c r="K102" s="104"/>
      <c r="L102" s="104"/>
      <c r="M102" s="104"/>
      <c r="N102" s="105">
        <v>0</v>
      </c>
      <c r="O102" s="120">
        <v>10</v>
      </c>
      <c r="P102" s="99"/>
      <c r="Q102" s="99"/>
      <c r="R102" s="99"/>
      <c r="S102" s="120">
        <v>8</v>
      </c>
      <c r="T102" s="120">
        <v>2</v>
      </c>
      <c r="U102" s="101">
        <f t="shared" si="22"/>
        <v>76.92307692307692</v>
      </c>
      <c r="V102" s="106">
        <f t="shared" si="24"/>
        <v>13.44</v>
      </c>
      <c r="W102" s="103">
        <f t="shared" si="25"/>
        <v>13</v>
      </c>
      <c r="X102" s="107">
        <v>8</v>
      </c>
      <c r="Y102" s="103">
        <f>'ИТОГ и проверка'!C102</f>
        <v>13</v>
      </c>
      <c r="Z102" s="103">
        <f t="shared" si="26"/>
        <v>7.7380952380952381</v>
      </c>
      <c r="AA102" s="108">
        <f t="shared" si="27"/>
        <v>-0.26190476190476186</v>
      </c>
      <c r="AB102" s="103">
        <f t="shared" si="28"/>
        <v>0</v>
      </c>
      <c r="AC102" s="144"/>
      <c r="AD102" s="103">
        <f>'ИТОГ и проверка'!D102</f>
        <v>0</v>
      </c>
      <c r="AE102" s="99"/>
      <c r="AF102" s="99"/>
      <c r="AG102" s="99"/>
      <c r="AH102" s="103">
        <f>'ИТОГ и проверка'!E102</f>
        <v>0</v>
      </c>
      <c r="AI102" s="121"/>
      <c r="AJ102" s="121">
        <f t="shared" si="29"/>
        <v>0</v>
      </c>
      <c r="AK102" s="119">
        <f t="shared" si="30"/>
        <v>-13</v>
      </c>
      <c r="AL102" s="101">
        <f t="shared" si="31"/>
        <v>0</v>
      </c>
      <c r="AM102" s="112"/>
    </row>
    <row r="103" ht="63">
      <c r="A103" s="96" t="s">
        <v>213</v>
      </c>
      <c r="B103" s="97" t="s">
        <v>214</v>
      </c>
      <c r="C103" s="132">
        <v>184.93000000000001</v>
      </c>
      <c r="D103" s="137">
        <v>473</v>
      </c>
      <c r="E103" s="120">
        <v>450</v>
      </c>
      <c r="F103" s="101">
        <f t="shared" si="15"/>
        <v>2.4333531606553831</v>
      </c>
      <c r="G103" s="102">
        <v>37</v>
      </c>
      <c r="H103" s="103">
        <f t="shared" si="16"/>
        <v>7.8224101479915422</v>
      </c>
      <c r="I103" s="143"/>
      <c r="J103" s="105">
        <v>0</v>
      </c>
      <c r="K103" s="104"/>
      <c r="L103" s="104"/>
      <c r="M103" s="104"/>
      <c r="N103" s="105">
        <v>0</v>
      </c>
      <c r="O103" s="71">
        <v>35</v>
      </c>
      <c r="P103" s="99"/>
      <c r="Q103" s="99"/>
      <c r="R103" s="99"/>
      <c r="S103" s="71">
        <v>27</v>
      </c>
      <c r="T103" s="71">
        <v>8</v>
      </c>
      <c r="U103" s="101">
        <f t="shared" si="22"/>
        <v>94.594594594594597</v>
      </c>
      <c r="V103" s="106">
        <f t="shared" si="24"/>
        <v>36</v>
      </c>
      <c r="W103" s="103">
        <f t="shared" si="25"/>
        <v>36</v>
      </c>
      <c r="X103" s="107">
        <v>8</v>
      </c>
      <c r="Y103" s="103">
        <f>'ИТОГ и проверка'!C103</f>
        <v>36</v>
      </c>
      <c r="Z103" s="103">
        <f t="shared" si="26"/>
        <v>8</v>
      </c>
      <c r="AA103" s="108">
        <f t="shared" si="27"/>
        <v>0</v>
      </c>
      <c r="AB103" s="103">
        <f t="shared" si="28"/>
        <v>0</v>
      </c>
      <c r="AC103" s="144"/>
      <c r="AD103" s="103">
        <f>'ИТОГ и проверка'!D103</f>
        <v>0</v>
      </c>
      <c r="AE103" s="99"/>
      <c r="AF103" s="99"/>
      <c r="AG103" s="99"/>
      <c r="AH103" s="103">
        <f>'ИТОГ и проверка'!E103</f>
        <v>0</v>
      </c>
      <c r="AI103" s="121"/>
      <c r="AJ103" s="121">
        <f t="shared" si="29"/>
        <v>0</v>
      </c>
      <c r="AK103" s="119">
        <f t="shared" si="30"/>
        <v>-36</v>
      </c>
      <c r="AL103" s="101">
        <f t="shared" si="31"/>
        <v>0</v>
      </c>
      <c r="AM103" s="112"/>
    </row>
    <row r="104" ht="31.5">
      <c r="A104" s="96" t="s">
        <v>215</v>
      </c>
      <c r="B104" s="97" t="s">
        <v>216</v>
      </c>
      <c r="C104" s="98">
        <v>37.735999999999997</v>
      </c>
      <c r="D104" s="137">
        <v>52</v>
      </c>
      <c r="E104" s="139">
        <v>48</v>
      </c>
      <c r="F104" s="101">
        <f t="shared" si="15"/>
        <v>1.271994912020352</v>
      </c>
      <c r="G104" s="102">
        <v>4</v>
      </c>
      <c r="H104" s="103">
        <f t="shared" si="16"/>
        <v>7.6923076923076916</v>
      </c>
      <c r="I104" s="143"/>
      <c r="J104" s="105">
        <v>0</v>
      </c>
      <c r="K104" s="104"/>
      <c r="L104" s="104"/>
      <c r="M104" s="104"/>
      <c r="N104" s="105">
        <v>0</v>
      </c>
      <c r="O104" s="120">
        <v>4</v>
      </c>
      <c r="P104" s="99"/>
      <c r="Q104" s="99"/>
      <c r="R104" s="99"/>
      <c r="S104" s="120">
        <v>2</v>
      </c>
      <c r="T104" s="120">
        <v>2</v>
      </c>
      <c r="U104" s="101">
        <f t="shared" si="22"/>
        <v>100</v>
      </c>
      <c r="V104" s="106">
        <f t="shared" si="24"/>
        <v>3.8399999999999999</v>
      </c>
      <c r="W104" s="103">
        <f t="shared" si="25"/>
        <v>3</v>
      </c>
      <c r="X104" s="107">
        <v>8</v>
      </c>
      <c r="Y104" s="103">
        <f>'ИТОГ и проверка'!C104</f>
        <v>3</v>
      </c>
      <c r="Z104" s="103">
        <f t="shared" si="26"/>
        <v>6.25</v>
      </c>
      <c r="AA104" s="108">
        <f t="shared" si="27"/>
        <v>-1.75</v>
      </c>
      <c r="AB104" s="103">
        <f t="shared" si="28"/>
        <v>0</v>
      </c>
      <c r="AC104" s="144"/>
      <c r="AD104" s="103">
        <f>'ИТОГ и проверка'!D104</f>
        <v>0</v>
      </c>
      <c r="AE104" s="99"/>
      <c r="AF104" s="99"/>
      <c r="AG104" s="99"/>
      <c r="AH104" s="103">
        <f>'ИТОГ и проверка'!E104</f>
        <v>0</v>
      </c>
      <c r="AI104" s="121"/>
      <c r="AJ104" s="121">
        <f t="shared" si="29"/>
        <v>0</v>
      </c>
      <c r="AK104" s="119">
        <f t="shared" si="30"/>
        <v>-3</v>
      </c>
      <c r="AL104" s="101">
        <f t="shared" si="31"/>
        <v>0</v>
      </c>
      <c r="AM104" s="112"/>
    </row>
    <row r="105" ht="31.5">
      <c r="A105" s="96" t="s">
        <v>217</v>
      </c>
      <c r="B105" s="97" t="s">
        <v>218</v>
      </c>
      <c r="C105" s="98">
        <v>40.045999999999999</v>
      </c>
      <c r="D105" s="137">
        <v>14</v>
      </c>
      <c r="E105" s="139">
        <v>51</v>
      </c>
      <c r="F105" s="101">
        <f t="shared" si="15"/>
        <v>1.2735354342506118</v>
      </c>
      <c r="G105" s="102">
        <v>0</v>
      </c>
      <c r="H105" s="103">
        <f t="shared" si="16"/>
        <v>0</v>
      </c>
      <c r="I105" s="143"/>
      <c r="J105" s="105">
        <v>0</v>
      </c>
      <c r="K105" s="104"/>
      <c r="L105" s="104"/>
      <c r="M105" s="104"/>
      <c r="N105" s="105">
        <v>0</v>
      </c>
      <c r="O105" s="100">
        <v>0</v>
      </c>
      <c r="P105" s="99"/>
      <c r="Q105" s="99"/>
      <c r="R105" s="99"/>
      <c r="S105" s="100">
        <v>0</v>
      </c>
      <c r="T105" s="100">
        <v>0</v>
      </c>
      <c r="U105" s="101">
        <v>0</v>
      </c>
      <c r="V105" s="106">
        <f t="shared" si="24"/>
        <v>4.0800000000000001</v>
      </c>
      <c r="W105" s="103">
        <f t="shared" si="25"/>
        <v>4</v>
      </c>
      <c r="X105" s="107">
        <v>8</v>
      </c>
      <c r="Y105" s="103">
        <f>'ИТОГ и проверка'!C105</f>
        <v>4</v>
      </c>
      <c r="Z105" s="103">
        <f t="shared" si="26"/>
        <v>7.8431372549019605</v>
      </c>
      <c r="AA105" s="108">
        <f t="shared" si="27"/>
        <v>-0.15686274509803955</v>
      </c>
      <c r="AB105" s="103">
        <f t="shared" si="28"/>
        <v>0</v>
      </c>
      <c r="AC105" s="144"/>
      <c r="AD105" s="103">
        <f>'ИТОГ и проверка'!D105</f>
        <v>0</v>
      </c>
      <c r="AE105" s="99"/>
      <c r="AF105" s="99"/>
      <c r="AG105" s="99"/>
      <c r="AH105" s="103">
        <f>'ИТОГ и проверка'!E105</f>
        <v>0</v>
      </c>
      <c r="AI105" s="121"/>
      <c r="AJ105" s="121">
        <f t="shared" si="29"/>
        <v>0</v>
      </c>
      <c r="AK105" s="119">
        <f t="shared" si="30"/>
        <v>-4</v>
      </c>
      <c r="AL105" s="101">
        <f t="shared" si="31"/>
        <v>0</v>
      </c>
      <c r="AM105" s="112"/>
    </row>
    <row r="106" ht="31.5">
      <c r="A106" s="96" t="s">
        <v>219</v>
      </c>
      <c r="B106" s="97" t="s">
        <v>220</v>
      </c>
      <c r="C106" s="134">
        <v>41.890999999999998</v>
      </c>
      <c r="D106" s="137">
        <v>95</v>
      </c>
      <c r="E106" s="120">
        <v>64</v>
      </c>
      <c r="F106" s="101">
        <f t="shared" si="15"/>
        <v>1.5277744622950038</v>
      </c>
      <c r="G106" s="102">
        <v>7</v>
      </c>
      <c r="H106" s="103">
        <f t="shared" si="16"/>
        <v>7.3684210526315796</v>
      </c>
      <c r="I106" s="143"/>
      <c r="J106" s="105">
        <v>0</v>
      </c>
      <c r="K106" s="104"/>
      <c r="L106" s="104"/>
      <c r="M106" s="104"/>
      <c r="N106" s="105">
        <v>0</v>
      </c>
      <c r="O106" s="120">
        <v>6</v>
      </c>
      <c r="P106" s="99"/>
      <c r="Q106" s="99"/>
      <c r="R106" s="99"/>
      <c r="S106" s="120">
        <v>2</v>
      </c>
      <c r="T106" s="120">
        <v>4</v>
      </c>
      <c r="U106" s="101">
        <f t="shared" si="22"/>
        <v>85.714285714285708</v>
      </c>
      <c r="V106" s="106">
        <f t="shared" si="24"/>
        <v>5.1200000000000001</v>
      </c>
      <c r="W106" s="103">
        <f t="shared" si="25"/>
        <v>5</v>
      </c>
      <c r="X106" s="107">
        <v>8</v>
      </c>
      <c r="Y106" s="103">
        <f>'ИТОГ и проверка'!C106</f>
        <v>5</v>
      </c>
      <c r="Z106" s="103">
        <f t="shared" si="26"/>
        <v>7.8125</v>
      </c>
      <c r="AA106" s="108">
        <f t="shared" si="27"/>
        <v>-0.1875</v>
      </c>
      <c r="AB106" s="103">
        <f t="shared" si="28"/>
        <v>0</v>
      </c>
      <c r="AC106" s="144"/>
      <c r="AD106" s="103">
        <f>'ИТОГ и проверка'!D106</f>
        <v>0</v>
      </c>
      <c r="AE106" s="99"/>
      <c r="AF106" s="99"/>
      <c r="AG106" s="99"/>
      <c r="AH106" s="103">
        <f>'ИТОГ и проверка'!E106</f>
        <v>0</v>
      </c>
      <c r="AI106" s="121"/>
      <c r="AJ106" s="121">
        <f t="shared" si="29"/>
        <v>0</v>
      </c>
      <c r="AK106" s="119">
        <f t="shared" si="30"/>
        <v>-5</v>
      </c>
      <c r="AL106" s="101">
        <f t="shared" si="31"/>
        <v>0</v>
      </c>
      <c r="AM106" s="112"/>
    </row>
    <row r="107" ht="63">
      <c r="A107" s="96" t="s">
        <v>221</v>
      </c>
      <c r="B107" s="97" t="s">
        <v>222</v>
      </c>
      <c r="C107" s="98">
        <v>26.699999999999999</v>
      </c>
      <c r="D107" s="137">
        <v>59</v>
      </c>
      <c r="E107" s="120">
        <v>85</v>
      </c>
      <c r="F107" s="101">
        <f t="shared" si="15"/>
        <v>3.1835205992509366</v>
      </c>
      <c r="G107" s="102">
        <v>2</v>
      </c>
      <c r="H107" s="103">
        <f t="shared" si="16"/>
        <v>3.3898305084745766</v>
      </c>
      <c r="I107" s="143"/>
      <c r="J107" s="105">
        <v>0</v>
      </c>
      <c r="K107" s="104"/>
      <c r="L107" s="104"/>
      <c r="M107" s="104"/>
      <c r="N107" s="105">
        <v>0</v>
      </c>
      <c r="O107" s="120">
        <v>2</v>
      </c>
      <c r="P107" s="99"/>
      <c r="Q107" s="99"/>
      <c r="R107" s="99"/>
      <c r="S107" s="120">
        <v>1</v>
      </c>
      <c r="T107" s="120">
        <v>1</v>
      </c>
      <c r="U107" s="101">
        <f t="shared" si="22"/>
        <v>100</v>
      </c>
      <c r="V107" s="106">
        <f t="shared" si="24"/>
        <v>10.199999999999999</v>
      </c>
      <c r="W107" s="103">
        <f t="shared" si="25"/>
        <v>10</v>
      </c>
      <c r="X107" s="107">
        <v>12</v>
      </c>
      <c r="Y107" s="103">
        <f>'ИТОГ и проверка'!C107</f>
        <v>2</v>
      </c>
      <c r="Z107" s="103">
        <f t="shared" si="26"/>
        <v>2.3529411764705883</v>
      </c>
      <c r="AA107" s="108">
        <f t="shared" si="27"/>
        <v>-9.6470588235294112</v>
      </c>
      <c r="AB107" s="103">
        <f t="shared" si="28"/>
        <v>0</v>
      </c>
      <c r="AC107" s="144"/>
      <c r="AD107" s="103">
        <f>'ИТОГ и проверка'!D107</f>
        <v>0</v>
      </c>
      <c r="AE107" s="99"/>
      <c r="AF107" s="99"/>
      <c r="AG107" s="99"/>
      <c r="AH107" s="103">
        <f>'ИТОГ и проверка'!E107</f>
        <v>0</v>
      </c>
      <c r="AI107" s="121"/>
      <c r="AJ107" s="121">
        <f t="shared" si="29"/>
        <v>0</v>
      </c>
      <c r="AK107" s="119">
        <f t="shared" si="30"/>
        <v>-2</v>
      </c>
      <c r="AL107" s="101">
        <f t="shared" si="31"/>
        <v>0</v>
      </c>
      <c r="AM107" s="112"/>
    </row>
    <row r="108" ht="31.5">
      <c r="A108" s="96" t="s">
        <v>223</v>
      </c>
      <c r="B108" s="97" t="s">
        <v>224</v>
      </c>
      <c r="C108" s="98">
        <v>1113.73</v>
      </c>
      <c r="D108" s="137">
        <v>1755</v>
      </c>
      <c r="E108" s="153">
        <v>1289</v>
      </c>
      <c r="F108" s="101">
        <f t="shared" si="15"/>
        <v>1.1573720740215312</v>
      </c>
      <c r="G108" s="102">
        <v>110</v>
      </c>
      <c r="H108" s="103">
        <f t="shared" si="16"/>
        <v>6.2678062678062672</v>
      </c>
      <c r="I108" s="105">
        <v>30</v>
      </c>
      <c r="J108" s="105">
        <v>16</v>
      </c>
      <c r="K108" s="104"/>
      <c r="L108" s="104"/>
      <c r="M108" s="104">
        <v>64</v>
      </c>
      <c r="N108" s="105">
        <v>30</v>
      </c>
      <c r="O108" s="145"/>
      <c r="P108" s="99"/>
      <c r="Q108" s="99"/>
      <c r="R108" s="99"/>
      <c r="S108" s="145"/>
      <c r="T108" s="145"/>
      <c r="U108" s="101">
        <f t="shared" si="22"/>
        <v>0</v>
      </c>
      <c r="V108" s="106">
        <f t="shared" si="24"/>
        <v>103.12</v>
      </c>
      <c r="W108" s="103">
        <f t="shared" si="25"/>
        <v>103</v>
      </c>
      <c r="X108" s="107">
        <v>8</v>
      </c>
      <c r="Y108" s="103">
        <f>'ИТОГ и проверка'!C108+AC108</f>
        <v>103</v>
      </c>
      <c r="Z108" s="103">
        <f t="shared" si="26"/>
        <v>7.990690457719162</v>
      </c>
      <c r="AA108" s="101">
        <f t="shared" si="27"/>
        <v>-0.0093095422808380235</v>
      </c>
      <c r="AB108" s="103">
        <f t="shared" si="28"/>
        <v>0</v>
      </c>
      <c r="AC108" s="133">
        <v>66</v>
      </c>
      <c r="AD108" s="103">
        <f>'ИТОГ и проверка'!D108</f>
        <v>5</v>
      </c>
      <c r="AE108" s="99"/>
      <c r="AF108" s="99"/>
      <c r="AG108" s="109">
        <f>Y108-AD108-AH108-AC108</f>
        <v>6</v>
      </c>
      <c r="AH108" s="103">
        <f>'ИТОГ и проверка'!E108</f>
        <v>26</v>
      </c>
      <c r="AI108" s="121"/>
      <c r="AJ108" s="121">
        <f t="shared" si="29"/>
        <v>37</v>
      </c>
      <c r="AK108" s="119">
        <f t="shared" si="30"/>
        <v>-66</v>
      </c>
      <c r="AL108" s="101">
        <f t="shared" si="31"/>
        <v>0</v>
      </c>
      <c r="AM108" s="112"/>
    </row>
    <row r="109">
      <c r="A109" s="123" t="s">
        <v>225</v>
      </c>
      <c r="B109" s="87" t="s">
        <v>226</v>
      </c>
      <c r="C109" s="113"/>
      <c r="D109" s="88"/>
      <c r="E109" s="89"/>
      <c r="F109" s="90"/>
      <c r="G109" s="149"/>
      <c r="H109" s="150"/>
      <c r="I109" s="91"/>
      <c r="J109" s="91"/>
      <c r="K109" s="91"/>
      <c r="L109" s="91"/>
      <c r="M109" s="91"/>
      <c r="N109" s="151"/>
      <c r="O109" s="89"/>
      <c r="P109" s="90"/>
      <c r="Q109" s="90"/>
      <c r="R109" s="90"/>
      <c r="S109" s="89"/>
      <c r="T109" s="89"/>
      <c r="U109" s="90"/>
      <c r="V109" s="90"/>
      <c r="W109" s="90"/>
      <c r="X109" s="90"/>
      <c r="Y109" s="90"/>
      <c r="Z109" s="90"/>
      <c r="AA109" s="90"/>
      <c r="AB109" s="103">
        <f t="shared" si="28"/>
        <v>0</v>
      </c>
      <c r="AC109" s="90"/>
      <c r="AD109" s="90"/>
      <c r="AE109" s="90"/>
      <c r="AF109" s="90"/>
      <c r="AG109" s="90"/>
      <c r="AH109" s="92"/>
      <c r="AI109" s="127"/>
      <c r="AJ109" s="121">
        <f t="shared" si="29"/>
        <v>0</v>
      </c>
      <c r="AK109" s="119">
        <f t="shared" si="30"/>
        <v>0</v>
      </c>
      <c r="AL109" s="101">
        <f t="shared" si="31"/>
        <v>0</v>
      </c>
      <c r="AM109" s="112"/>
    </row>
    <row r="110" ht="31.5">
      <c r="A110" s="96" t="s">
        <v>227</v>
      </c>
      <c r="B110" s="97" t="s">
        <v>228</v>
      </c>
      <c r="C110" s="98">
        <v>438.69999999999999</v>
      </c>
      <c r="D110" s="99">
        <v>423</v>
      </c>
      <c r="E110" s="120">
        <v>313</v>
      </c>
      <c r="F110" s="101">
        <f t="shared" si="15"/>
        <v>0.71347162069751535</v>
      </c>
      <c r="G110" s="102">
        <v>19</v>
      </c>
      <c r="H110" s="103">
        <f t="shared" ref="H110:H173" si="32">G110/D110%</f>
        <v>4.4917257683215128</v>
      </c>
      <c r="I110" s="105">
        <v>2</v>
      </c>
      <c r="J110" s="105">
        <v>2</v>
      </c>
      <c r="K110" s="104"/>
      <c r="L110" s="104"/>
      <c r="M110" s="104">
        <v>11</v>
      </c>
      <c r="N110" s="105">
        <v>6</v>
      </c>
      <c r="O110" s="120">
        <v>8</v>
      </c>
      <c r="P110" s="99"/>
      <c r="Q110" s="99"/>
      <c r="R110" s="99"/>
      <c r="S110" s="120">
        <v>7</v>
      </c>
      <c r="T110" s="120">
        <v>1</v>
      </c>
      <c r="U110" s="101">
        <f t="shared" ref="U110:U173" si="33">O110/G110%</f>
        <v>42.10526315789474</v>
      </c>
      <c r="V110" s="106">
        <f t="shared" si="24"/>
        <v>15.65</v>
      </c>
      <c r="W110" s="103">
        <f t="shared" si="25"/>
        <v>15</v>
      </c>
      <c r="X110" s="107">
        <v>5</v>
      </c>
      <c r="Y110" s="103">
        <f>'ИТОГ и проверка'!C110+AC110</f>
        <v>15</v>
      </c>
      <c r="Z110" s="103">
        <f t="shared" si="26"/>
        <v>4.7923322683706076</v>
      </c>
      <c r="AA110" s="101">
        <f t="shared" si="27"/>
        <v>-0.20766773162939245</v>
      </c>
      <c r="AB110" s="103">
        <f t="shared" si="28"/>
        <v>0</v>
      </c>
      <c r="AC110" s="133">
        <v>0</v>
      </c>
      <c r="AD110" s="103">
        <f>'ИТОГ и проверка'!D110</f>
        <v>1</v>
      </c>
      <c r="AE110" s="99"/>
      <c r="AF110" s="99"/>
      <c r="AG110" s="109">
        <f t="shared" ref="AG110:AG115" si="34">Y110-AD110-AH110-AC110</f>
        <v>10</v>
      </c>
      <c r="AH110" s="103">
        <f>'ИТОГ и проверка'!E110</f>
        <v>4</v>
      </c>
      <c r="AI110" s="121"/>
      <c r="AJ110" s="121">
        <f t="shared" si="29"/>
        <v>15</v>
      </c>
      <c r="AK110" s="119">
        <f t="shared" si="30"/>
        <v>0</v>
      </c>
      <c r="AL110" s="101">
        <f t="shared" si="31"/>
        <v>0</v>
      </c>
      <c r="AM110" s="112"/>
    </row>
    <row r="111" ht="31.5">
      <c r="A111" s="96" t="s">
        <v>229</v>
      </c>
      <c r="B111" s="97" t="s">
        <v>230</v>
      </c>
      <c r="C111" s="98">
        <v>537.20000000000005</v>
      </c>
      <c r="D111" s="99">
        <v>454</v>
      </c>
      <c r="E111" s="120">
        <v>377</v>
      </c>
      <c r="F111" s="101">
        <f t="shared" si="15"/>
        <v>0.7017870439314966</v>
      </c>
      <c r="G111" s="102">
        <v>20</v>
      </c>
      <c r="H111" s="103">
        <f t="shared" si="32"/>
        <v>4.4052863436123344</v>
      </c>
      <c r="I111" s="105">
        <v>2</v>
      </c>
      <c r="J111" s="105">
        <v>3</v>
      </c>
      <c r="K111" s="104"/>
      <c r="L111" s="104"/>
      <c r="M111" s="104">
        <v>11</v>
      </c>
      <c r="N111" s="105">
        <v>6</v>
      </c>
      <c r="O111" s="120">
        <v>1</v>
      </c>
      <c r="P111" s="99"/>
      <c r="Q111" s="99"/>
      <c r="R111" s="99"/>
      <c r="S111" s="120"/>
      <c r="T111" s="120">
        <v>1</v>
      </c>
      <c r="U111" s="101">
        <f t="shared" si="33"/>
        <v>5</v>
      </c>
      <c r="V111" s="106">
        <f t="shared" si="24"/>
        <v>18.850000000000001</v>
      </c>
      <c r="W111" s="103">
        <f t="shared" si="25"/>
        <v>18</v>
      </c>
      <c r="X111" s="107">
        <v>5</v>
      </c>
      <c r="Y111" s="103">
        <f>'ИТОГ и проверка'!C111+AC111</f>
        <v>18</v>
      </c>
      <c r="Z111" s="103">
        <f t="shared" si="26"/>
        <v>4.7745358090185679</v>
      </c>
      <c r="AA111" s="101">
        <f t="shared" si="27"/>
        <v>-0.22546419098143211</v>
      </c>
      <c r="AB111" s="103">
        <f t="shared" si="28"/>
        <v>0</v>
      </c>
      <c r="AC111" s="133">
        <v>0</v>
      </c>
      <c r="AD111" s="103">
        <f>'ИТОГ и проверка'!D111</f>
        <v>1</v>
      </c>
      <c r="AE111" s="99"/>
      <c r="AF111" s="99"/>
      <c r="AG111" s="109">
        <f t="shared" si="34"/>
        <v>12</v>
      </c>
      <c r="AH111" s="103">
        <f>'ИТОГ и проверка'!E111</f>
        <v>5</v>
      </c>
      <c r="AI111" s="121"/>
      <c r="AJ111" s="121">
        <f t="shared" si="29"/>
        <v>18</v>
      </c>
      <c r="AK111" s="119">
        <f t="shared" si="30"/>
        <v>0</v>
      </c>
      <c r="AL111" s="101">
        <f t="shared" si="31"/>
        <v>0</v>
      </c>
      <c r="AM111" s="112"/>
    </row>
    <row r="112" ht="31.5">
      <c r="A112" s="96" t="s">
        <v>231</v>
      </c>
      <c r="B112" s="97" t="s">
        <v>232</v>
      </c>
      <c r="C112" s="98">
        <v>140</v>
      </c>
      <c r="D112" s="99">
        <v>148</v>
      </c>
      <c r="E112" s="120">
        <v>136</v>
      </c>
      <c r="F112" s="101">
        <f t="shared" si="15"/>
        <v>0.97142857142857142</v>
      </c>
      <c r="G112" s="102">
        <v>7</v>
      </c>
      <c r="H112" s="103">
        <f t="shared" si="32"/>
        <v>4.7297297297297298</v>
      </c>
      <c r="I112" s="105">
        <v>0</v>
      </c>
      <c r="J112" s="105">
        <v>1</v>
      </c>
      <c r="K112" s="104"/>
      <c r="L112" s="104"/>
      <c r="M112" s="104">
        <v>4</v>
      </c>
      <c r="N112" s="105">
        <v>2</v>
      </c>
      <c r="O112" s="120">
        <v>2</v>
      </c>
      <c r="P112" s="99"/>
      <c r="Q112" s="99"/>
      <c r="R112" s="99"/>
      <c r="S112" s="120">
        <v>2</v>
      </c>
      <c r="T112" s="120"/>
      <c r="U112" s="101">
        <f t="shared" si="33"/>
        <v>28.571428571428569</v>
      </c>
      <c r="V112" s="106">
        <f t="shared" si="24"/>
        <v>6.8000000000000007</v>
      </c>
      <c r="W112" s="103">
        <f t="shared" si="25"/>
        <v>6</v>
      </c>
      <c r="X112" s="107">
        <v>5</v>
      </c>
      <c r="Y112" s="103">
        <f>'ИТОГ и проверка'!C112</f>
        <v>6</v>
      </c>
      <c r="Z112" s="103">
        <f t="shared" si="26"/>
        <v>4.4117647058823524</v>
      </c>
      <c r="AA112" s="101">
        <f t="shared" si="27"/>
        <v>-0.58823529411764763</v>
      </c>
      <c r="AB112" s="103">
        <f t="shared" si="28"/>
        <v>0</v>
      </c>
      <c r="AC112" s="133">
        <v>0</v>
      </c>
      <c r="AD112" s="103">
        <f>'ИТОГ и проверка'!D112</f>
        <v>0</v>
      </c>
      <c r="AE112" s="99"/>
      <c r="AF112" s="99"/>
      <c r="AG112" s="109">
        <f t="shared" si="34"/>
        <v>4</v>
      </c>
      <c r="AH112" s="103">
        <f>'ИТОГ и проверка'!E112</f>
        <v>2</v>
      </c>
      <c r="AI112" s="121"/>
      <c r="AJ112" s="121">
        <f t="shared" si="29"/>
        <v>6</v>
      </c>
      <c r="AK112" s="119">
        <f t="shared" si="30"/>
        <v>0</v>
      </c>
      <c r="AL112" s="101">
        <f t="shared" si="31"/>
        <v>0</v>
      </c>
      <c r="AM112" s="112"/>
    </row>
    <row r="113" ht="31.5">
      <c r="A113" s="96" t="s">
        <v>233</v>
      </c>
      <c r="B113" s="97" t="s">
        <v>234</v>
      </c>
      <c r="C113" s="98">
        <v>1100</v>
      </c>
      <c r="D113" s="99">
        <v>731</v>
      </c>
      <c r="E113" s="120">
        <v>675</v>
      </c>
      <c r="F113" s="101">
        <f t="shared" si="15"/>
        <v>0.61363636363636365</v>
      </c>
      <c r="G113" s="102">
        <v>32</v>
      </c>
      <c r="H113" s="103">
        <f t="shared" si="32"/>
        <v>4.3775649794801641</v>
      </c>
      <c r="I113" s="105">
        <v>4</v>
      </c>
      <c r="J113" s="105">
        <v>4</v>
      </c>
      <c r="K113" s="104"/>
      <c r="L113" s="104"/>
      <c r="M113" s="104">
        <v>19</v>
      </c>
      <c r="N113" s="105">
        <v>9</v>
      </c>
      <c r="O113" s="120">
        <v>9</v>
      </c>
      <c r="P113" s="99"/>
      <c r="Q113" s="99"/>
      <c r="R113" s="99"/>
      <c r="S113" s="120">
        <v>8</v>
      </c>
      <c r="T113" s="120">
        <v>1</v>
      </c>
      <c r="U113" s="101">
        <f t="shared" si="33"/>
        <v>28.125</v>
      </c>
      <c r="V113" s="106">
        <f t="shared" si="24"/>
        <v>33.75</v>
      </c>
      <c r="W113" s="103">
        <f t="shared" si="25"/>
        <v>33</v>
      </c>
      <c r="X113" s="107">
        <v>5</v>
      </c>
      <c r="Y113" s="103">
        <f>'ИТОГ и проверка'!C113+AC113</f>
        <v>32</v>
      </c>
      <c r="Z113" s="103">
        <f t="shared" si="26"/>
        <v>4.7407407407407405</v>
      </c>
      <c r="AA113" s="101">
        <f t="shared" si="27"/>
        <v>-0.25925925925925952</v>
      </c>
      <c r="AB113" s="103">
        <f t="shared" si="28"/>
        <v>0</v>
      </c>
      <c r="AC113" s="133">
        <v>2</v>
      </c>
      <c r="AD113" s="103">
        <f>'ИТОГ и проверка'!D113</f>
        <v>2</v>
      </c>
      <c r="AE113" s="99"/>
      <c r="AF113" s="99"/>
      <c r="AG113" s="109">
        <f t="shared" si="34"/>
        <v>20</v>
      </c>
      <c r="AH113" s="103">
        <f>'ИТОГ и проверка'!E113</f>
        <v>8</v>
      </c>
      <c r="AI113" s="121"/>
      <c r="AJ113" s="121">
        <f t="shared" si="29"/>
        <v>30</v>
      </c>
      <c r="AK113" s="119">
        <f t="shared" si="30"/>
        <v>-2</v>
      </c>
      <c r="AL113" s="101">
        <f t="shared" si="31"/>
        <v>0</v>
      </c>
      <c r="AM113" s="112"/>
    </row>
    <row r="114" ht="31.5">
      <c r="A114" s="96" t="s">
        <v>235</v>
      </c>
      <c r="B114" s="97" t="s">
        <v>236</v>
      </c>
      <c r="C114" s="98">
        <v>310.89999999999998</v>
      </c>
      <c r="D114" s="99">
        <v>364</v>
      </c>
      <c r="E114" s="120">
        <v>308</v>
      </c>
      <c r="F114" s="101">
        <f t="shared" si="15"/>
        <v>0.99067224187841763</v>
      </c>
      <c r="G114" s="102">
        <v>27</v>
      </c>
      <c r="H114" s="103">
        <f t="shared" si="32"/>
        <v>7.417582417582417</v>
      </c>
      <c r="I114" s="105">
        <v>2</v>
      </c>
      <c r="J114" s="105">
        <v>4</v>
      </c>
      <c r="K114" s="104"/>
      <c r="L114" s="104"/>
      <c r="M114" s="104">
        <v>16</v>
      </c>
      <c r="N114" s="105">
        <v>7</v>
      </c>
      <c r="O114" s="120">
        <v>3</v>
      </c>
      <c r="P114" s="99"/>
      <c r="Q114" s="99"/>
      <c r="R114" s="99"/>
      <c r="S114" s="120">
        <v>3</v>
      </c>
      <c r="T114" s="120"/>
      <c r="U114" s="101">
        <f t="shared" si="33"/>
        <v>11.111111111111111</v>
      </c>
      <c r="V114" s="106">
        <f t="shared" si="24"/>
        <v>15.4</v>
      </c>
      <c r="W114" s="103">
        <f t="shared" si="25"/>
        <v>15</v>
      </c>
      <c r="X114" s="107">
        <v>5</v>
      </c>
      <c r="Y114" s="103">
        <f>'ИТОГ и проверка'!C114+AC114</f>
        <v>15</v>
      </c>
      <c r="Z114" s="103">
        <f t="shared" si="26"/>
        <v>4.8701298701298699</v>
      </c>
      <c r="AA114" s="101">
        <f t="shared" si="27"/>
        <v>-0.12987012987013014</v>
      </c>
      <c r="AB114" s="103">
        <f t="shared" si="28"/>
        <v>0</v>
      </c>
      <c r="AC114" s="133">
        <v>0</v>
      </c>
      <c r="AD114" s="103">
        <f>'ИТОГ и проверка'!D114</f>
        <v>1</v>
      </c>
      <c r="AE114" s="99"/>
      <c r="AF114" s="99"/>
      <c r="AG114" s="109">
        <f t="shared" si="34"/>
        <v>10</v>
      </c>
      <c r="AH114" s="103">
        <f>'ИТОГ и проверка'!E114</f>
        <v>4</v>
      </c>
      <c r="AI114" s="121"/>
      <c r="AJ114" s="121">
        <f t="shared" si="29"/>
        <v>15</v>
      </c>
      <c r="AK114" s="119">
        <f t="shared" si="30"/>
        <v>0</v>
      </c>
      <c r="AL114" s="101">
        <f t="shared" si="31"/>
        <v>0</v>
      </c>
      <c r="AM114" s="112"/>
    </row>
    <row r="115" ht="31.5">
      <c r="A115" s="96" t="s">
        <v>237</v>
      </c>
      <c r="B115" s="97" t="s">
        <v>238</v>
      </c>
      <c r="C115" s="98">
        <v>75.200000000000003</v>
      </c>
      <c r="D115" s="99">
        <v>57</v>
      </c>
      <c r="E115" s="104">
        <v>51</v>
      </c>
      <c r="F115" s="101">
        <f t="shared" si="15"/>
        <v>0.67819148936170215</v>
      </c>
      <c r="G115" s="102">
        <v>2</v>
      </c>
      <c r="H115" s="103">
        <f t="shared" si="32"/>
        <v>3.5087719298245617</v>
      </c>
      <c r="I115" s="105">
        <v>0</v>
      </c>
      <c r="J115" s="105">
        <v>0</v>
      </c>
      <c r="K115" s="104"/>
      <c r="L115" s="104"/>
      <c r="M115" s="104">
        <v>1</v>
      </c>
      <c r="N115" s="105">
        <v>1</v>
      </c>
      <c r="O115" s="71"/>
      <c r="P115" s="99"/>
      <c r="Q115" s="99"/>
      <c r="R115" s="99"/>
      <c r="S115" s="71"/>
      <c r="T115" s="71"/>
      <c r="U115" s="101">
        <f t="shared" si="33"/>
        <v>0</v>
      </c>
      <c r="V115" s="106">
        <f t="shared" si="24"/>
        <v>2.5500000000000003</v>
      </c>
      <c r="W115" s="103">
        <f t="shared" si="25"/>
        <v>2</v>
      </c>
      <c r="X115" s="107">
        <v>5</v>
      </c>
      <c r="Y115" s="103">
        <f>'ИТОГ и проверка'!C115</f>
        <v>2</v>
      </c>
      <c r="Z115" s="103">
        <f t="shared" si="26"/>
        <v>3.9215686274509802</v>
      </c>
      <c r="AA115" s="108">
        <f t="shared" si="27"/>
        <v>-1.0784313725490198</v>
      </c>
      <c r="AB115" s="103">
        <f t="shared" si="28"/>
        <v>0</v>
      </c>
      <c r="AC115" s="133">
        <v>0</v>
      </c>
      <c r="AD115" s="103">
        <f>'ИТОГ и проверка'!D115</f>
        <v>0</v>
      </c>
      <c r="AE115" s="99"/>
      <c r="AF115" s="99"/>
      <c r="AG115" s="109">
        <f t="shared" si="34"/>
        <v>1</v>
      </c>
      <c r="AH115" s="103">
        <f>'ИТОГ и проверка'!E115</f>
        <v>1</v>
      </c>
      <c r="AI115" s="121"/>
      <c r="AJ115" s="121">
        <f t="shared" si="29"/>
        <v>2</v>
      </c>
      <c r="AK115" s="119">
        <f t="shared" si="30"/>
        <v>0</v>
      </c>
      <c r="AL115" s="101">
        <f t="shared" si="31"/>
        <v>0</v>
      </c>
      <c r="AM115" s="112"/>
    </row>
    <row r="116" ht="31.5">
      <c r="A116" s="96" t="s">
        <v>239</v>
      </c>
      <c r="B116" s="97" t="s">
        <v>240</v>
      </c>
      <c r="C116" s="134">
        <v>1489.6130000000001</v>
      </c>
      <c r="D116" s="99">
        <v>1453</v>
      </c>
      <c r="E116" s="120">
        <v>1452</v>
      </c>
      <c r="F116" s="101">
        <f t="shared" si="15"/>
        <v>0.97474981757006685</v>
      </c>
      <c r="G116" s="102">
        <v>40</v>
      </c>
      <c r="H116" s="103">
        <f t="shared" si="32"/>
        <v>2.752924982794219</v>
      </c>
      <c r="I116" s="143"/>
      <c r="J116" s="105">
        <v>0</v>
      </c>
      <c r="K116" s="104"/>
      <c r="L116" s="104"/>
      <c r="M116" s="104"/>
      <c r="N116" s="105">
        <v>0</v>
      </c>
      <c r="O116" s="120">
        <v>31</v>
      </c>
      <c r="P116" s="99"/>
      <c r="Q116" s="99"/>
      <c r="R116" s="99"/>
      <c r="S116" s="120">
        <v>24</v>
      </c>
      <c r="T116" s="120">
        <v>7</v>
      </c>
      <c r="U116" s="101">
        <f t="shared" si="33"/>
        <v>77.5</v>
      </c>
      <c r="V116" s="106">
        <f t="shared" si="24"/>
        <v>72.600000000000009</v>
      </c>
      <c r="W116" s="103">
        <f t="shared" si="25"/>
        <v>72</v>
      </c>
      <c r="X116" s="107">
        <v>5</v>
      </c>
      <c r="Y116" s="103">
        <f>'ИТОГ и проверка'!C116</f>
        <v>50</v>
      </c>
      <c r="Z116" s="103">
        <f t="shared" si="26"/>
        <v>3.443526170798898</v>
      </c>
      <c r="AA116" s="108">
        <f t="shared" si="27"/>
        <v>-1.556473829201102</v>
      </c>
      <c r="AB116" s="103">
        <f t="shared" si="28"/>
        <v>0</v>
      </c>
      <c r="AC116" s="144"/>
      <c r="AD116" s="103">
        <f>'ИТОГ и проверка'!D116</f>
        <v>0</v>
      </c>
      <c r="AE116" s="99"/>
      <c r="AF116" s="99"/>
      <c r="AG116" s="99"/>
      <c r="AH116" s="103">
        <f>'ИТОГ и проверка'!E116</f>
        <v>0</v>
      </c>
      <c r="AI116" s="121"/>
      <c r="AJ116" s="121">
        <f t="shared" si="29"/>
        <v>0</v>
      </c>
      <c r="AK116" s="119">
        <f t="shared" si="30"/>
        <v>-50</v>
      </c>
      <c r="AL116" s="101">
        <f t="shared" si="31"/>
        <v>0</v>
      </c>
      <c r="AM116" s="112"/>
    </row>
    <row r="117">
      <c r="A117" s="123" t="s">
        <v>241</v>
      </c>
      <c r="B117" s="87" t="s">
        <v>242</v>
      </c>
      <c r="C117" s="113"/>
      <c r="D117" s="88"/>
      <c r="E117" s="89"/>
      <c r="F117" s="90"/>
      <c r="G117" s="149"/>
      <c r="H117" s="150"/>
      <c r="I117" s="91"/>
      <c r="J117" s="91"/>
      <c r="K117" s="91"/>
      <c r="L117" s="91"/>
      <c r="M117" s="91"/>
      <c r="N117" s="151"/>
      <c r="O117" s="89"/>
      <c r="P117" s="90"/>
      <c r="Q117" s="90"/>
      <c r="R117" s="90"/>
      <c r="S117" s="89"/>
      <c r="T117" s="89"/>
      <c r="U117" s="90"/>
      <c r="V117" s="90"/>
      <c r="W117" s="90"/>
      <c r="X117" s="90"/>
      <c r="Y117" s="90"/>
      <c r="Z117" s="90"/>
      <c r="AA117" s="90"/>
      <c r="AB117" s="103">
        <f t="shared" si="28"/>
        <v>0</v>
      </c>
      <c r="AC117" s="90"/>
      <c r="AD117" s="90"/>
      <c r="AE117" s="90"/>
      <c r="AF117" s="90"/>
      <c r="AG117" s="90"/>
      <c r="AH117" s="92"/>
      <c r="AI117" s="127"/>
      <c r="AJ117" s="121">
        <f t="shared" si="29"/>
        <v>0</v>
      </c>
      <c r="AK117" s="119">
        <f t="shared" si="30"/>
        <v>0</v>
      </c>
      <c r="AL117" s="101">
        <f t="shared" si="31"/>
        <v>0</v>
      </c>
      <c r="AM117" s="112"/>
    </row>
    <row r="118" ht="47.25">
      <c r="A118" s="96" t="s">
        <v>243</v>
      </c>
      <c r="B118" s="97" t="s">
        <v>244</v>
      </c>
      <c r="C118" s="134">
        <v>399.39999999999998</v>
      </c>
      <c r="D118" s="99">
        <v>658</v>
      </c>
      <c r="E118" s="120">
        <v>505</v>
      </c>
      <c r="F118" s="101">
        <f t="shared" si="15"/>
        <v>1.2643965948923386</v>
      </c>
      <c r="G118" s="102">
        <v>32</v>
      </c>
      <c r="H118" s="103">
        <f t="shared" si="32"/>
        <v>4.86322188449848</v>
      </c>
      <c r="I118" s="104"/>
      <c r="J118" s="105">
        <v>0</v>
      </c>
      <c r="K118" s="104"/>
      <c r="L118" s="104"/>
      <c r="M118" s="104"/>
      <c r="N118" s="105">
        <v>0</v>
      </c>
      <c r="O118" s="120">
        <v>18</v>
      </c>
      <c r="P118" s="99"/>
      <c r="Q118" s="99"/>
      <c r="R118" s="99"/>
      <c r="S118" s="120">
        <v>15</v>
      </c>
      <c r="T118" s="120">
        <v>3</v>
      </c>
      <c r="U118" s="101">
        <f t="shared" si="33"/>
        <v>56.25</v>
      </c>
      <c r="V118" s="106">
        <f t="shared" si="24"/>
        <v>40.399999999999999</v>
      </c>
      <c r="W118" s="103">
        <f t="shared" si="25"/>
        <v>40</v>
      </c>
      <c r="X118" s="107">
        <v>8</v>
      </c>
      <c r="Y118" s="103">
        <f>'ИТОГ и проверка'!C118</f>
        <v>40</v>
      </c>
      <c r="Z118" s="103">
        <f t="shared" si="26"/>
        <v>7.9207920792079207</v>
      </c>
      <c r="AA118" s="108">
        <f t="shared" si="27"/>
        <v>-0.079207920792079278</v>
      </c>
      <c r="AB118" s="103">
        <f t="shared" si="28"/>
        <v>0</v>
      </c>
      <c r="AC118" s="99"/>
      <c r="AD118" s="103">
        <f>'ИТОГ и проверка'!D118</f>
        <v>0</v>
      </c>
      <c r="AE118" s="99"/>
      <c r="AF118" s="99"/>
      <c r="AG118" s="99"/>
      <c r="AH118" s="103">
        <f>'ИТОГ и проверка'!E118</f>
        <v>0</v>
      </c>
      <c r="AI118" s="121"/>
      <c r="AJ118" s="121">
        <f t="shared" si="29"/>
        <v>0</v>
      </c>
      <c r="AK118" s="119">
        <f t="shared" si="30"/>
        <v>-40</v>
      </c>
      <c r="AL118" s="101">
        <f t="shared" si="31"/>
        <v>0</v>
      </c>
      <c r="AM118" s="112"/>
    </row>
    <row r="119" ht="31.5">
      <c r="A119" s="96" t="s">
        <v>245</v>
      </c>
      <c r="B119" s="97" t="s">
        <v>246</v>
      </c>
      <c r="C119" s="98">
        <v>384.80000000000001</v>
      </c>
      <c r="D119" s="99">
        <v>183</v>
      </c>
      <c r="E119" s="120">
        <v>253</v>
      </c>
      <c r="F119" s="101">
        <f t="shared" si="15"/>
        <v>0.65748440748440751</v>
      </c>
      <c r="G119" s="102">
        <v>9</v>
      </c>
      <c r="H119" s="103">
        <f t="shared" si="32"/>
        <v>4.918032786885246</v>
      </c>
      <c r="I119" s="104"/>
      <c r="J119" s="105">
        <v>1</v>
      </c>
      <c r="K119" s="104"/>
      <c r="L119" s="104"/>
      <c r="M119" s="105">
        <v>6</v>
      </c>
      <c r="N119" s="105">
        <v>2</v>
      </c>
      <c r="O119" s="145"/>
      <c r="P119" s="99"/>
      <c r="Q119" s="99"/>
      <c r="R119" s="99"/>
      <c r="S119" s="145"/>
      <c r="T119" s="145"/>
      <c r="U119" s="101">
        <f t="shared" si="33"/>
        <v>0</v>
      </c>
      <c r="V119" s="106">
        <f t="shared" si="24"/>
        <v>12.65</v>
      </c>
      <c r="W119" s="103">
        <f t="shared" si="25"/>
        <v>12</v>
      </c>
      <c r="X119" s="107">
        <v>5</v>
      </c>
      <c r="Y119" s="103">
        <f>'ИТОГ и проверка'!C119</f>
        <v>12</v>
      </c>
      <c r="Z119" s="103">
        <f t="shared" si="26"/>
        <v>4.7430830039525693</v>
      </c>
      <c r="AA119" s="108">
        <f t="shared" si="27"/>
        <v>-0.25691699604743068</v>
      </c>
      <c r="AB119" s="103">
        <f t="shared" si="28"/>
        <v>0</v>
      </c>
      <c r="AC119" s="99"/>
      <c r="AD119" s="103">
        <f>'ИТОГ и проверка'!D119</f>
        <v>1</v>
      </c>
      <c r="AE119" s="99"/>
      <c r="AF119" s="99"/>
      <c r="AG119" s="103">
        <f t="shared" ref="AG119:AG182" si="35">Y119-AD119-AH119</f>
        <v>8</v>
      </c>
      <c r="AH119" s="103">
        <f>'ИТОГ и проверка'!E119</f>
        <v>3</v>
      </c>
      <c r="AI119" s="121"/>
      <c r="AJ119" s="121">
        <f t="shared" si="29"/>
        <v>12</v>
      </c>
      <c r="AK119" s="119">
        <f t="shared" si="30"/>
        <v>0</v>
      </c>
      <c r="AL119" s="101">
        <f t="shared" si="31"/>
        <v>0</v>
      </c>
      <c r="AM119" s="112"/>
    </row>
    <row r="120">
      <c r="A120" s="123" t="s">
        <v>247</v>
      </c>
      <c r="B120" s="87" t="s">
        <v>248</v>
      </c>
      <c r="C120" s="113"/>
      <c r="D120" s="88"/>
      <c r="E120" s="89"/>
      <c r="F120" s="90"/>
      <c r="G120" s="149"/>
      <c r="H120" s="150"/>
      <c r="I120" s="91"/>
      <c r="J120" s="91"/>
      <c r="K120" s="91"/>
      <c r="L120" s="91"/>
      <c r="M120" s="91"/>
      <c r="N120" s="151"/>
      <c r="O120" s="89"/>
      <c r="P120" s="90"/>
      <c r="Q120" s="90"/>
      <c r="R120" s="90"/>
      <c r="S120" s="89"/>
      <c r="T120" s="89"/>
      <c r="U120" s="90"/>
      <c r="V120" s="90"/>
      <c r="W120" s="90"/>
      <c r="X120" s="90"/>
      <c r="Y120" s="90"/>
      <c r="Z120" s="90"/>
      <c r="AA120" s="90"/>
      <c r="AB120" s="103">
        <f t="shared" si="28"/>
        <v>0</v>
      </c>
      <c r="AC120" s="90"/>
      <c r="AD120" s="90"/>
      <c r="AE120" s="90"/>
      <c r="AF120" s="90"/>
      <c r="AG120" s="90"/>
      <c r="AH120" s="92"/>
      <c r="AI120" s="127"/>
      <c r="AJ120" s="121">
        <f t="shared" si="29"/>
        <v>0</v>
      </c>
      <c r="AK120" s="119">
        <f t="shared" si="30"/>
        <v>0</v>
      </c>
      <c r="AL120" s="101">
        <f t="shared" si="31"/>
        <v>0</v>
      </c>
      <c r="AM120" s="112"/>
    </row>
    <row r="121" ht="63">
      <c r="A121" s="96" t="s">
        <v>249</v>
      </c>
      <c r="B121" s="97" t="s">
        <v>250</v>
      </c>
      <c r="C121" s="98">
        <v>84.5</v>
      </c>
      <c r="D121" s="137">
        <v>16</v>
      </c>
      <c r="E121" s="105">
        <v>19</v>
      </c>
      <c r="F121" s="101">
        <f t="shared" si="15"/>
        <v>0.22485207100591717</v>
      </c>
      <c r="G121" s="102">
        <v>0</v>
      </c>
      <c r="H121" s="103">
        <f t="shared" si="32"/>
        <v>0</v>
      </c>
      <c r="I121" s="104"/>
      <c r="J121" s="105">
        <v>0</v>
      </c>
      <c r="K121" s="104"/>
      <c r="L121" s="104"/>
      <c r="M121" s="104"/>
      <c r="N121" s="105">
        <v>0</v>
      </c>
      <c r="O121" s="100">
        <v>0</v>
      </c>
      <c r="P121" s="99"/>
      <c r="Q121" s="99"/>
      <c r="R121" s="99"/>
      <c r="S121" s="100">
        <v>0</v>
      </c>
      <c r="T121" s="100">
        <v>0</v>
      </c>
      <c r="U121" s="101">
        <v>0</v>
      </c>
      <c r="V121" s="106">
        <f t="shared" si="24"/>
        <v>0.95000000000000007</v>
      </c>
      <c r="W121" s="103">
        <f t="shared" si="25"/>
        <v>0</v>
      </c>
      <c r="X121" s="107">
        <v>5</v>
      </c>
      <c r="Y121" s="103">
        <f>'ИТОГ и проверка'!C121</f>
        <v>0</v>
      </c>
      <c r="Z121" s="103">
        <f t="shared" si="26"/>
        <v>0</v>
      </c>
      <c r="AA121" s="108">
        <f t="shared" si="27"/>
        <v>-5</v>
      </c>
      <c r="AB121" s="103">
        <f t="shared" si="28"/>
        <v>0</v>
      </c>
      <c r="AC121" s="99"/>
      <c r="AD121" s="103">
        <f>'ИТОГ и проверка'!D121</f>
        <v>0</v>
      </c>
      <c r="AE121" s="99"/>
      <c r="AF121" s="99"/>
      <c r="AG121" s="99"/>
      <c r="AH121" s="103">
        <f>'ИТОГ и проверка'!E121</f>
        <v>0</v>
      </c>
      <c r="AI121" s="121"/>
      <c r="AJ121" s="121">
        <f t="shared" si="29"/>
        <v>0</v>
      </c>
      <c r="AK121" s="119">
        <f t="shared" si="30"/>
        <v>0</v>
      </c>
      <c r="AL121" s="101">
        <f t="shared" si="31"/>
        <v>0</v>
      </c>
      <c r="AM121" s="112"/>
    </row>
    <row r="122" ht="63">
      <c r="A122" s="96" t="s">
        <v>251</v>
      </c>
      <c r="B122" s="97" t="s">
        <v>252</v>
      </c>
      <c r="C122" s="98">
        <v>70</v>
      </c>
      <c r="D122" s="137">
        <v>6</v>
      </c>
      <c r="E122" s="104">
        <v>10</v>
      </c>
      <c r="F122" s="101">
        <f t="shared" si="15"/>
        <v>0.14285714285714285</v>
      </c>
      <c r="G122" s="102">
        <v>0</v>
      </c>
      <c r="H122" s="103">
        <f t="shared" si="32"/>
        <v>0</v>
      </c>
      <c r="I122" s="104"/>
      <c r="J122" s="105">
        <v>0</v>
      </c>
      <c r="K122" s="104"/>
      <c r="L122" s="104"/>
      <c r="M122" s="104"/>
      <c r="N122" s="105">
        <v>0</v>
      </c>
      <c r="O122" s="100">
        <v>0</v>
      </c>
      <c r="P122" s="99"/>
      <c r="Q122" s="99"/>
      <c r="R122" s="99"/>
      <c r="S122" s="100">
        <v>0</v>
      </c>
      <c r="T122" s="100">
        <v>0</v>
      </c>
      <c r="U122" s="101">
        <v>0</v>
      </c>
      <c r="V122" s="106">
        <f t="shared" si="24"/>
        <v>0.5</v>
      </c>
      <c r="W122" s="103">
        <f t="shared" si="25"/>
        <v>0</v>
      </c>
      <c r="X122" s="107">
        <v>5</v>
      </c>
      <c r="Y122" s="103">
        <f>'ИТОГ и проверка'!C122</f>
        <v>0</v>
      </c>
      <c r="Z122" s="103">
        <f t="shared" si="26"/>
        <v>0</v>
      </c>
      <c r="AA122" s="108">
        <f t="shared" si="27"/>
        <v>-5</v>
      </c>
      <c r="AB122" s="103">
        <f t="shared" si="28"/>
        <v>0</v>
      </c>
      <c r="AC122" s="99"/>
      <c r="AD122" s="103">
        <f>'ИТОГ и проверка'!D122</f>
        <v>0</v>
      </c>
      <c r="AE122" s="99"/>
      <c r="AF122" s="99"/>
      <c r="AG122" s="99"/>
      <c r="AH122" s="103">
        <f>'ИТОГ и проверка'!E122</f>
        <v>0</v>
      </c>
      <c r="AI122" s="121"/>
      <c r="AJ122" s="121">
        <f t="shared" si="29"/>
        <v>0</v>
      </c>
      <c r="AK122" s="119">
        <f t="shared" si="30"/>
        <v>0</v>
      </c>
      <c r="AL122" s="101">
        <f t="shared" si="31"/>
        <v>0</v>
      </c>
      <c r="AM122" s="112"/>
    </row>
    <row r="123" ht="63">
      <c r="A123" s="96" t="s">
        <v>253</v>
      </c>
      <c r="B123" s="97" t="s">
        <v>254</v>
      </c>
      <c r="C123" s="98">
        <v>247.5</v>
      </c>
      <c r="D123" s="137">
        <v>35</v>
      </c>
      <c r="E123" s="105">
        <v>57</v>
      </c>
      <c r="F123" s="101">
        <f t="shared" si="15"/>
        <v>0.23030303030303031</v>
      </c>
      <c r="G123" s="102">
        <v>1</v>
      </c>
      <c r="H123" s="103">
        <f t="shared" si="32"/>
        <v>2.8571428571428572</v>
      </c>
      <c r="I123" s="104"/>
      <c r="J123" s="105">
        <v>0</v>
      </c>
      <c r="K123" s="104"/>
      <c r="L123" s="104"/>
      <c r="M123" s="104"/>
      <c r="N123" s="105">
        <v>0</v>
      </c>
      <c r="O123" s="145">
        <v>0</v>
      </c>
      <c r="P123" s="99"/>
      <c r="Q123" s="99"/>
      <c r="R123" s="99"/>
      <c r="S123" s="145">
        <v>0</v>
      </c>
      <c r="T123" s="145">
        <v>0</v>
      </c>
      <c r="U123" s="101">
        <f t="shared" si="33"/>
        <v>0</v>
      </c>
      <c r="V123" s="106">
        <f t="shared" si="24"/>
        <v>2.8500000000000001</v>
      </c>
      <c r="W123" s="103">
        <f t="shared" si="25"/>
        <v>2</v>
      </c>
      <c r="X123" s="107">
        <v>5</v>
      </c>
      <c r="Y123" s="103">
        <f>'ИТОГ и проверка'!C123</f>
        <v>2</v>
      </c>
      <c r="Z123" s="103">
        <f t="shared" si="26"/>
        <v>3.5087719298245617</v>
      </c>
      <c r="AA123" s="108">
        <f t="shared" si="27"/>
        <v>-1.4912280701754383</v>
      </c>
      <c r="AB123" s="103">
        <f t="shared" si="28"/>
        <v>0</v>
      </c>
      <c r="AC123" s="99"/>
      <c r="AD123" s="103">
        <f>'ИТОГ и проверка'!D123</f>
        <v>0</v>
      </c>
      <c r="AE123" s="99"/>
      <c r="AF123" s="99"/>
      <c r="AG123" s="99"/>
      <c r="AH123" s="103">
        <f>'ИТОГ и проверка'!E123</f>
        <v>0</v>
      </c>
      <c r="AI123" s="121"/>
      <c r="AJ123" s="121">
        <f t="shared" si="29"/>
        <v>0</v>
      </c>
      <c r="AK123" s="119">
        <f t="shared" si="30"/>
        <v>-2</v>
      </c>
      <c r="AL123" s="101">
        <f t="shared" si="31"/>
        <v>0</v>
      </c>
      <c r="AM123" s="112"/>
    </row>
    <row r="124" ht="47.25">
      <c r="A124" s="96" t="s">
        <v>255</v>
      </c>
      <c r="B124" s="97" t="s">
        <v>256</v>
      </c>
      <c r="C124" s="134">
        <v>600.66700000000003</v>
      </c>
      <c r="D124" s="137">
        <v>209</v>
      </c>
      <c r="E124" s="104">
        <v>252</v>
      </c>
      <c r="F124" s="101">
        <f t="shared" si="15"/>
        <v>0.41953361846081105</v>
      </c>
      <c r="G124" s="102">
        <v>6</v>
      </c>
      <c r="H124" s="103">
        <f t="shared" si="32"/>
        <v>2.8708133971291869</v>
      </c>
      <c r="I124" s="104"/>
      <c r="J124" s="105">
        <v>0</v>
      </c>
      <c r="K124" s="104"/>
      <c r="L124" s="104"/>
      <c r="M124" s="104"/>
      <c r="N124" s="105">
        <v>0</v>
      </c>
      <c r="O124" s="146"/>
      <c r="P124" s="99"/>
      <c r="Q124" s="99"/>
      <c r="R124" s="99"/>
      <c r="S124" s="146"/>
      <c r="T124" s="146"/>
      <c r="U124" s="101">
        <f t="shared" si="33"/>
        <v>0</v>
      </c>
      <c r="V124" s="106">
        <f t="shared" si="24"/>
        <v>12.600000000000001</v>
      </c>
      <c r="W124" s="103">
        <f t="shared" si="25"/>
        <v>12</v>
      </c>
      <c r="X124" s="107">
        <v>5</v>
      </c>
      <c r="Y124" s="103">
        <f>'ИТОГ и проверка'!C124</f>
        <v>12</v>
      </c>
      <c r="Z124" s="103">
        <f t="shared" si="26"/>
        <v>4.7619047619047619</v>
      </c>
      <c r="AA124" s="108">
        <f t="shared" si="27"/>
        <v>-0.23809523809523814</v>
      </c>
      <c r="AB124" s="103">
        <f t="shared" si="28"/>
        <v>0</v>
      </c>
      <c r="AC124" s="99"/>
      <c r="AD124" s="103">
        <f>'ИТОГ и проверка'!D124</f>
        <v>0</v>
      </c>
      <c r="AE124" s="99"/>
      <c r="AF124" s="99"/>
      <c r="AG124" s="99"/>
      <c r="AH124" s="103">
        <f>'ИТОГ и проверка'!E124</f>
        <v>0</v>
      </c>
      <c r="AI124" s="121"/>
      <c r="AJ124" s="121">
        <f t="shared" si="29"/>
        <v>0</v>
      </c>
      <c r="AK124" s="119">
        <f t="shared" si="30"/>
        <v>-12</v>
      </c>
      <c r="AL124" s="101">
        <f t="shared" si="31"/>
        <v>0</v>
      </c>
      <c r="AM124" s="112"/>
    </row>
    <row r="125" ht="31.5">
      <c r="A125" s="96" t="s">
        <v>257</v>
      </c>
      <c r="B125" s="97" t="s">
        <v>258</v>
      </c>
      <c r="C125" s="98">
        <v>1010.05</v>
      </c>
      <c r="D125" s="137">
        <v>303</v>
      </c>
      <c r="E125" s="120">
        <v>414</v>
      </c>
      <c r="F125" s="101">
        <f t="shared" si="15"/>
        <v>0.40988069897529827</v>
      </c>
      <c r="G125" s="102">
        <v>15</v>
      </c>
      <c r="H125" s="103">
        <f t="shared" si="32"/>
        <v>4.9504950495049505</v>
      </c>
      <c r="I125" s="104"/>
      <c r="J125" s="105">
        <v>2</v>
      </c>
      <c r="K125" s="104"/>
      <c r="L125" s="104"/>
      <c r="M125" s="104">
        <v>9</v>
      </c>
      <c r="N125" s="105">
        <v>4</v>
      </c>
      <c r="O125" s="120">
        <v>0</v>
      </c>
      <c r="P125" s="99"/>
      <c r="Q125" s="99"/>
      <c r="R125" s="99"/>
      <c r="S125" s="120">
        <v>0</v>
      </c>
      <c r="T125" s="120">
        <v>0</v>
      </c>
      <c r="U125" s="101">
        <f t="shared" si="33"/>
        <v>0</v>
      </c>
      <c r="V125" s="106">
        <f t="shared" si="24"/>
        <v>20.700000000000003</v>
      </c>
      <c r="W125" s="103">
        <f t="shared" si="25"/>
        <v>20</v>
      </c>
      <c r="X125" s="107">
        <v>5</v>
      </c>
      <c r="Y125" s="103">
        <f>'ИТОГ и проверка'!C125</f>
        <v>20</v>
      </c>
      <c r="Z125" s="103">
        <f t="shared" si="26"/>
        <v>4.8309178743961354</v>
      </c>
      <c r="AA125" s="108">
        <f t="shared" si="27"/>
        <v>-0.1690821256038646</v>
      </c>
      <c r="AB125" s="103">
        <f t="shared" si="28"/>
        <v>0</v>
      </c>
      <c r="AC125" s="99"/>
      <c r="AD125" s="103">
        <f>'ИТОГ и проверка'!D125</f>
        <v>3</v>
      </c>
      <c r="AE125" s="99"/>
      <c r="AF125" s="99"/>
      <c r="AG125" s="109">
        <f t="shared" si="35"/>
        <v>12</v>
      </c>
      <c r="AH125" s="103">
        <f>'ИТОГ и проверка'!E125</f>
        <v>5</v>
      </c>
      <c r="AI125" s="121"/>
      <c r="AJ125" s="121">
        <f t="shared" si="29"/>
        <v>20</v>
      </c>
      <c r="AK125" s="119">
        <f t="shared" si="30"/>
        <v>0</v>
      </c>
      <c r="AL125" s="101">
        <f t="shared" si="31"/>
        <v>0</v>
      </c>
      <c r="AM125" s="112"/>
    </row>
    <row r="126" ht="31.5">
      <c r="A126" s="96" t="s">
        <v>259</v>
      </c>
      <c r="B126" s="97" t="s">
        <v>260</v>
      </c>
      <c r="C126" s="98">
        <v>2437.1999999999998</v>
      </c>
      <c r="D126" s="137">
        <v>1145</v>
      </c>
      <c r="E126" s="120">
        <v>707</v>
      </c>
      <c r="F126" s="101">
        <f t="shared" si="15"/>
        <v>0.2900869850648285</v>
      </c>
      <c r="G126" s="102">
        <v>57</v>
      </c>
      <c r="H126" s="103">
        <f t="shared" si="32"/>
        <v>4.9781659388646293</v>
      </c>
      <c r="I126" s="104"/>
      <c r="J126" s="105">
        <v>8</v>
      </c>
      <c r="K126" s="104"/>
      <c r="L126" s="104"/>
      <c r="M126" s="104">
        <v>34</v>
      </c>
      <c r="N126" s="105">
        <v>15</v>
      </c>
      <c r="O126" s="120">
        <v>12</v>
      </c>
      <c r="P126" s="99"/>
      <c r="Q126" s="99"/>
      <c r="R126" s="99"/>
      <c r="S126" s="120">
        <v>11</v>
      </c>
      <c r="T126" s="120">
        <v>1</v>
      </c>
      <c r="U126" s="101">
        <f t="shared" si="33"/>
        <v>21.05263157894737</v>
      </c>
      <c r="V126" s="106">
        <f t="shared" si="24"/>
        <v>35.350000000000001</v>
      </c>
      <c r="W126" s="103">
        <f t="shared" si="25"/>
        <v>35</v>
      </c>
      <c r="X126" s="107">
        <v>5</v>
      </c>
      <c r="Y126" s="103">
        <f>'ИТОГ и проверка'!C126</f>
        <v>35</v>
      </c>
      <c r="Z126" s="103">
        <f t="shared" si="26"/>
        <v>4.9504950495049505</v>
      </c>
      <c r="AA126" s="108">
        <f t="shared" si="27"/>
        <v>-0.049504950495049549</v>
      </c>
      <c r="AB126" s="103">
        <f t="shared" si="28"/>
        <v>0</v>
      </c>
      <c r="AC126" s="99"/>
      <c r="AD126" s="103">
        <f>'ИТОГ и проверка'!D126</f>
        <v>5</v>
      </c>
      <c r="AE126" s="99"/>
      <c r="AF126" s="99"/>
      <c r="AG126" s="109">
        <f t="shared" si="35"/>
        <v>21</v>
      </c>
      <c r="AH126" s="103">
        <f>'ИТОГ и проверка'!E126</f>
        <v>9</v>
      </c>
      <c r="AI126" s="121"/>
      <c r="AJ126" s="121">
        <f t="shared" si="29"/>
        <v>35</v>
      </c>
      <c r="AK126" s="119">
        <f t="shared" si="30"/>
        <v>0</v>
      </c>
      <c r="AL126" s="101">
        <f t="shared" si="31"/>
        <v>0</v>
      </c>
      <c r="AM126" s="112"/>
    </row>
    <row r="127">
      <c r="A127" s="123" t="s">
        <v>261</v>
      </c>
      <c r="B127" s="87" t="s">
        <v>262</v>
      </c>
      <c r="C127" s="113"/>
      <c r="D127" s="88"/>
      <c r="E127" s="89"/>
      <c r="F127" s="90"/>
      <c r="G127" s="149"/>
      <c r="H127" s="150"/>
      <c r="I127" s="91"/>
      <c r="J127" s="91"/>
      <c r="K127" s="91"/>
      <c r="L127" s="91"/>
      <c r="M127" s="91"/>
      <c r="N127" s="151"/>
      <c r="O127" s="89"/>
      <c r="P127" s="90"/>
      <c r="Q127" s="90"/>
      <c r="R127" s="90"/>
      <c r="S127" s="89"/>
      <c r="T127" s="89"/>
      <c r="U127" s="90"/>
      <c r="V127" s="90"/>
      <c r="W127" s="90"/>
      <c r="X127" s="90"/>
      <c r="Y127" s="90"/>
      <c r="Z127" s="90"/>
      <c r="AA127" s="90"/>
      <c r="AB127" s="103">
        <f t="shared" si="28"/>
        <v>0</v>
      </c>
      <c r="AC127" s="90"/>
      <c r="AD127" s="90"/>
      <c r="AE127" s="90"/>
      <c r="AF127" s="90"/>
      <c r="AG127" s="90"/>
      <c r="AH127" s="92"/>
      <c r="AI127" s="127"/>
      <c r="AJ127" s="121">
        <f t="shared" si="29"/>
        <v>0</v>
      </c>
      <c r="AK127" s="119">
        <f t="shared" si="30"/>
        <v>0</v>
      </c>
      <c r="AL127" s="101">
        <f t="shared" si="31"/>
        <v>0</v>
      </c>
      <c r="AM127" s="112"/>
    </row>
    <row r="128" ht="47.25">
      <c r="A128" s="96" t="s">
        <v>263</v>
      </c>
      <c r="B128" s="97" t="s">
        <v>264</v>
      </c>
      <c r="C128" s="98">
        <v>1562.3679999999999</v>
      </c>
      <c r="D128" s="99">
        <v>1337</v>
      </c>
      <c r="E128" s="120">
        <v>1288</v>
      </c>
      <c r="F128" s="101">
        <f t="shared" si="15"/>
        <v>0.82438964443716212</v>
      </c>
      <c r="G128" s="102">
        <v>66</v>
      </c>
      <c r="H128" s="103">
        <f t="shared" si="32"/>
        <v>4.9364248317127899</v>
      </c>
      <c r="I128" s="104"/>
      <c r="J128" s="105">
        <v>0</v>
      </c>
      <c r="K128" s="104"/>
      <c r="L128" s="104"/>
      <c r="M128" s="104"/>
      <c r="N128" s="105">
        <v>0</v>
      </c>
      <c r="O128" s="71">
        <v>31</v>
      </c>
      <c r="P128" s="99"/>
      <c r="Q128" s="99"/>
      <c r="R128" s="99"/>
      <c r="S128" s="71">
        <v>26</v>
      </c>
      <c r="T128" s="71">
        <v>5</v>
      </c>
      <c r="U128" s="101">
        <f t="shared" si="33"/>
        <v>46.969696969696969</v>
      </c>
      <c r="V128" s="106">
        <f t="shared" si="24"/>
        <v>64.400000000000006</v>
      </c>
      <c r="W128" s="103">
        <f t="shared" si="25"/>
        <v>64</v>
      </c>
      <c r="X128" s="107">
        <v>5</v>
      </c>
      <c r="Y128" s="103">
        <f>'ИТОГ и проверка'!C128</f>
        <v>64</v>
      </c>
      <c r="Z128" s="103">
        <f t="shared" si="26"/>
        <v>4.9689440993788816</v>
      </c>
      <c r="AA128" s="108">
        <f t="shared" si="27"/>
        <v>-0.031055900621118404</v>
      </c>
      <c r="AB128" s="103">
        <f t="shared" si="28"/>
        <v>0</v>
      </c>
      <c r="AC128" s="99"/>
      <c r="AD128" s="103">
        <f>'ИТОГ и проверка'!D128</f>
        <v>0</v>
      </c>
      <c r="AE128" s="99"/>
      <c r="AF128" s="99"/>
      <c r="AG128" s="99"/>
      <c r="AH128" s="103">
        <f>'ИТОГ и проверка'!E128</f>
        <v>0</v>
      </c>
      <c r="AI128" s="121"/>
      <c r="AJ128" s="121">
        <f t="shared" si="29"/>
        <v>0</v>
      </c>
      <c r="AK128" s="119">
        <f t="shared" si="30"/>
        <v>-64</v>
      </c>
      <c r="AL128" s="101">
        <f t="shared" si="31"/>
        <v>0</v>
      </c>
      <c r="AM128" s="112"/>
    </row>
    <row r="129" ht="47.25">
      <c r="A129" s="96" t="s">
        <v>265</v>
      </c>
      <c r="B129" s="97" t="s">
        <v>266</v>
      </c>
      <c r="C129" s="98">
        <v>166.57499999999999</v>
      </c>
      <c r="D129" s="99">
        <v>187</v>
      </c>
      <c r="E129" s="105">
        <v>173</v>
      </c>
      <c r="F129" s="101">
        <f t="shared" si="15"/>
        <v>1.0385712141677923</v>
      </c>
      <c r="G129" s="102">
        <v>7</v>
      </c>
      <c r="H129" s="103">
        <f t="shared" si="32"/>
        <v>3.7433155080213902</v>
      </c>
      <c r="I129" s="104"/>
      <c r="J129" s="105">
        <v>1</v>
      </c>
      <c r="K129" s="104"/>
      <c r="L129" s="104"/>
      <c r="M129" s="104">
        <v>4</v>
      </c>
      <c r="N129" s="105">
        <v>2</v>
      </c>
      <c r="O129" s="105">
        <v>6</v>
      </c>
      <c r="P129" s="99"/>
      <c r="Q129" s="99"/>
      <c r="R129" s="99"/>
      <c r="S129" s="105">
        <v>4</v>
      </c>
      <c r="T129" s="105">
        <v>2</v>
      </c>
      <c r="U129" s="101">
        <f t="shared" si="33"/>
        <v>85.714285714285708</v>
      </c>
      <c r="V129" s="106">
        <f t="shared" si="24"/>
        <v>13.84</v>
      </c>
      <c r="W129" s="103">
        <f t="shared" si="25"/>
        <v>13</v>
      </c>
      <c r="X129" s="107">
        <v>8</v>
      </c>
      <c r="Y129" s="103">
        <f>'ИТОГ и проверка'!C129</f>
        <v>13</v>
      </c>
      <c r="Z129" s="103">
        <f t="shared" si="26"/>
        <v>7.5144508670520231</v>
      </c>
      <c r="AA129" s="108">
        <f t="shared" si="27"/>
        <v>-0.48554913294797686</v>
      </c>
      <c r="AB129" s="103">
        <f t="shared" si="28"/>
        <v>0</v>
      </c>
      <c r="AC129" s="99"/>
      <c r="AD129" s="103">
        <f>'ИТОГ и проверка'!D129</f>
        <v>1</v>
      </c>
      <c r="AE129" s="99"/>
      <c r="AF129" s="99"/>
      <c r="AG129" s="109">
        <f t="shared" si="35"/>
        <v>9</v>
      </c>
      <c r="AH129" s="103">
        <f>'ИТОГ и проверка'!E129</f>
        <v>3</v>
      </c>
      <c r="AI129" s="121"/>
      <c r="AJ129" s="121">
        <f t="shared" si="29"/>
        <v>13</v>
      </c>
      <c r="AK129" s="119">
        <f t="shared" si="30"/>
        <v>0</v>
      </c>
      <c r="AL129" s="101">
        <f t="shared" si="31"/>
        <v>0</v>
      </c>
      <c r="AM129" s="112"/>
    </row>
    <row r="130" ht="47.25">
      <c r="A130" s="96" t="s">
        <v>267</v>
      </c>
      <c r="B130" s="97" t="s">
        <v>268</v>
      </c>
      <c r="C130" s="98">
        <v>6.7999999999999998</v>
      </c>
      <c r="D130" s="99">
        <v>0</v>
      </c>
      <c r="E130" s="100">
        <v>0</v>
      </c>
      <c r="F130" s="101">
        <f t="shared" si="15"/>
        <v>0</v>
      </c>
      <c r="G130" s="102">
        <v>0</v>
      </c>
      <c r="H130" s="103">
        <v>0</v>
      </c>
      <c r="I130" s="104"/>
      <c r="J130" s="105">
        <v>0</v>
      </c>
      <c r="K130" s="104"/>
      <c r="L130" s="104"/>
      <c r="M130" s="104">
        <v>0</v>
      </c>
      <c r="N130" s="105">
        <v>0</v>
      </c>
      <c r="O130" s="122">
        <v>0</v>
      </c>
      <c r="P130" s="99"/>
      <c r="Q130" s="99"/>
      <c r="R130" s="99"/>
      <c r="S130" s="122">
        <v>0</v>
      </c>
      <c r="T130" s="122">
        <v>0</v>
      </c>
      <c r="U130" s="101">
        <v>0</v>
      </c>
      <c r="V130" s="106">
        <f t="shared" si="24"/>
        <v>0</v>
      </c>
      <c r="W130" s="103">
        <f t="shared" si="25"/>
        <v>0</v>
      </c>
      <c r="X130" s="107">
        <v>0</v>
      </c>
      <c r="Y130" s="103">
        <f>'ИТОГ и проверка'!C130</f>
        <v>0</v>
      </c>
      <c r="Z130" s="103">
        <v>0</v>
      </c>
      <c r="AA130" s="108">
        <f t="shared" si="27"/>
        <v>0</v>
      </c>
      <c r="AB130" s="103">
        <f t="shared" si="28"/>
        <v>0</v>
      </c>
      <c r="AC130" s="99"/>
      <c r="AD130" s="103">
        <f>'ИТОГ и проверка'!D130</f>
        <v>0</v>
      </c>
      <c r="AE130" s="99"/>
      <c r="AF130" s="99"/>
      <c r="AG130" s="109">
        <f t="shared" si="35"/>
        <v>0</v>
      </c>
      <c r="AH130" s="103">
        <f>'ИТОГ и проверка'!E130</f>
        <v>0</v>
      </c>
      <c r="AI130" s="121"/>
      <c r="AJ130" s="121">
        <f t="shared" si="29"/>
        <v>0</v>
      </c>
      <c r="AK130" s="119">
        <f t="shared" si="30"/>
        <v>0</v>
      </c>
      <c r="AL130" s="101">
        <f t="shared" si="31"/>
        <v>0</v>
      </c>
      <c r="AM130" s="112"/>
    </row>
    <row r="131">
      <c r="A131" s="123" t="s">
        <v>269</v>
      </c>
      <c r="B131" s="87" t="s">
        <v>270</v>
      </c>
      <c r="C131" s="113"/>
      <c r="D131" s="88"/>
      <c r="E131" s="89"/>
      <c r="F131" s="90"/>
      <c r="G131" s="149"/>
      <c r="H131" s="150"/>
      <c r="I131" s="91"/>
      <c r="J131" s="91"/>
      <c r="K131" s="91"/>
      <c r="L131" s="91"/>
      <c r="M131" s="91"/>
      <c r="N131" s="151"/>
      <c r="O131" s="89"/>
      <c r="P131" s="90"/>
      <c r="Q131" s="90"/>
      <c r="R131" s="90"/>
      <c r="S131" s="89"/>
      <c r="T131" s="89"/>
      <c r="U131" s="90"/>
      <c r="V131" s="90"/>
      <c r="W131" s="90"/>
      <c r="X131" s="90"/>
      <c r="Y131" s="90"/>
      <c r="Z131" s="90"/>
      <c r="AA131" s="90"/>
      <c r="AB131" s="103">
        <f t="shared" si="28"/>
        <v>0</v>
      </c>
      <c r="AC131" s="90"/>
      <c r="AD131" s="90"/>
      <c r="AE131" s="90"/>
      <c r="AF131" s="90"/>
      <c r="AG131" s="90"/>
      <c r="AH131" s="92"/>
      <c r="AI131" s="127"/>
      <c r="AJ131" s="121">
        <f t="shared" si="29"/>
        <v>0</v>
      </c>
      <c r="AK131" s="119">
        <f t="shared" si="30"/>
        <v>0</v>
      </c>
      <c r="AL131" s="101">
        <f t="shared" si="31"/>
        <v>0</v>
      </c>
      <c r="AM131" s="112"/>
    </row>
    <row r="132" ht="47.25">
      <c r="A132" s="96" t="s">
        <v>271</v>
      </c>
      <c r="B132" s="97" t="s">
        <v>272</v>
      </c>
      <c r="C132" s="134">
        <v>1015</v>
      </c>
      <c r="D132" s="99">
        <v>1213</v>
      </c>
      <c r="E132" s="120">
        <v>974</v>
      </c>
      <c r="F132" s="101">
        <f t="shared" si="15"/>
        <v>0.95960591133004924</v>
      </c>
      <c r="G132" s="102">
        <v>36</v>
      </c>
      <c r="H132" s="103">
        <f t="shared" si="32"/>
        <v>2.9678483099752677</v>
      </c>
      <c r="I132" s="143"/>
      <c r="J132" s="105">
        <v>0</v>
      </c>
      <c r="K132" s="104"/>
      <c r="L132" s="104"/>
      <c r="M132" s="104"/>
      <c r="N132" s="105">
        <v>0</v>
      </c>
      <c r="O132" s="120">
        <v>31</v>
      </c>
      <c r="P132" s="99"/>
      <c r="Q132" s="99"/>
      <c r="R132" s="99"/>
      <c r="S132" s="120">
        <v>20</v>
      </c>
      <c r="T132" s="120">
        <v>11</v>
      </c>
      <c r="U132" s="101">
        <f t="shared" si="33"/>
        <v>86.111111111111114</v>
      </c>
      <c r="V132" s="106">
        <f t="shared" si="24"/>
        <v>48.700000000000003</v>
      </c>
      <c r="W132" s="103">
        <f t="shared" si="25"/>
        <v>48</v>
      </c>
      <c r="X132" s="107">
        <v>5</v>
      </c>
      <c r="Y132" s="103">
        <f>'ИТОГ и проверка'!C132</f>
        <v>48</v>
      </c>
      <c r="Z132" s="103">
        <f t="shared" si="26"/>
        <v>4.9281314168377826</v>
      </c>
      <c r="AA132" s="108">
        <f t="shared" si="27"/>
        <v>-0.071868583162217448</v>
      </c>
      <c r="AB132" s="103">
        <f t="shared" si="28"/>
        <v>0</v>
      </c>
      <c r="AC132" s="144"/>
      <c r="AD132" s="103">
        <f>'ИТОГ и проверка'!D132</f>
        <v>0</v>
      </c>
      <c r="AE132" s="99"/>
      <c r="AF132" s="99"/>
      <c r="AG132" s="99"/>
      <c r="AH132" s="103">
        <f>'ИТОГ и проверка'!E132</f>
        <v>0</v>
      </c>
      <c r="AI132" s="121"/>
      <c r="AJ132" s="121">
        <f t="shared" si="29"/>
        <v>0</v>
      </c>
      <c r="AK132" s="119">
        <f t="shared" si="30"/>
        <v>-48</v>
      </c>
      <c r="AL132" s="101">
        <f t="shared" si="31"/>
        <v>0</v>
      </c>
      <c r="AM132" s="112"/>
    </row>
    <row r="133" ht="31.5">
      <c r="A133" s="96" t="s">
        <v>273</v>
      </c>
      <c r="B133" s="97" t="s">
        <v>274</v>
      </c>
      <c r="C133" s="98">
        <v>163.09700000000001</v>
      </c>
      <c r="D133" s="99">
        <v>381</v>
      </c>
      <c r="E133" s="120">
        <v>317</v>
      </c>
      <c r="F133" s="101">
        <f t="shared" si="15"/>
        <v>1.9436286381723757</v>
      </c>
      <c r="G133" s="102">
        <v>19</v>
      </c>
      <c r="H133" s="103">
        <f t="shared" si="32"/>
        <v>4.9868766404199478</v>
      </c>
      <c r="I133" s="143"/>
      <c r="J133" s="105">
        <v>0</v>
      </c>
      <c r="K133" s="104"/>
      <c r="L133" s="104"/>
      <c r="M133" s="104"/>
      <c r="N133" s="105">
        <v>0</v>
      </c>
      <c r="O133" s="120"/>
      <c r="P133" s="99"/>
      <c r="Q133" s="99"/>
      <c r="R133" s="99"/>
      <c r="S133" s="120"/>
      <c r="T133" s="120"/>
      <c r="U133" s="101">
        <f t="shared" si="33"/>
        <v>0</v>
      </c>
      <c r="V133" s="106">
        <f t="shared" si="24"/>
        <v>25.359999999999999</v>
      </c>
      <c r="W133" s="103">
        <f t="shared" si="25"/>
        <v>25</v>
      </c>
      <c r="X133" s="107">
        <v>8</v>
      </c>
      <c r="Y133" s="103">
        <f>'ИТОГ и проверка'!C133</f>
        <v>15</v>
      </c>
      <c r="Z133" s="103">
        <f t="shared" si="26"/>
        <v>4.7318611987381702</v>
      </c>
      <c r="AA133" s="108">
        <f t="shared" si="27"/>
        <v>-3.2681388012618298</v>
      </c>
      <c r="AB133" s="103">
        <f t="shared" si="28"/>
        <v>0</v>
      </c>
      <c r="AC133" s="144"/>
      <c r="AD133" s="103">
        <f>'ИТОГ и проверка'!D133</f>
        <v>0</v>
      </c>
      <c r="AE133" s="99"/>
      <c r="AF133" s="99"/>
      <c r="AG133" s="99"/>
      <c r="AH133" s="103">
        <f>'ИТОГ и проверка'!E133</f>
        <v>0</v>
      </c>
      <c r="AI133" s="121"/>
      <c r="AJ133" s="121">
        <f t="shared" si="29"/>
        <v>0</v>
      </c>
      <c r="AK133" s="119">
        <f t="shared" si="30"/>
        <v>-15</v>
      </c>
      <c r="AL133" s="101">
        <f t="shared" si="31"/>
        <v>0</v>
      </c>
      <c r="AM133" s="112"/>
    </row>
    <row r="134" ht="31.5">
      <c r="A134" s="96" t="s">
        <v>275</v>
      </c>
      <c r="B134" s="97" t="s">
        <v>276</v>
      </c>
      <c r="C134" s="98">
        <v>385.19600000000003</v>
      </c>
      <c r="D134" s="99">
        <v>413</v>
      </c>
      <c r="E134" s="120">
        <v>388</v>
      </c>
      <c r="F134" s="101">
        <f t="shared" si="15"/>
        <v>1.0072794110011525</v>
      </c>
      <c r="G134" s="102">
        <v>33</v>
      </c>
      <c r="H134" s="103">
        <f t="shared" si="32"/>
        <v>7.9903147699757868</v>
      </c>
      <c r="I134" s="143"/>
      <c r="J134" s="105">
        <v>0</v>
      </c>
      <c r="K134" s="104"/>
      <c r="L134" s="104"/>
      <c r="M134" s="104"/>
      <c r="N134" s="105">
        <v>0</v>
      </c>
      <c r="O134" s="120">
        <v>7</v>
      </c>
      <c r="P134" s="99"/>
      <c r="Q134" s="99"/>
      <c r="R134" s="99"/>
      <c r="S134" s="120">
        <v>5</v>
      </c>
      <c r="T134" s="120">
        <v>2</v>
      </c>
      <c r="U134" s="101">
        <f t="shared" si="33"/>
        <v>21.212121212121211</v>
      </c>
      <c r="V134" s="106">
        <f t="shared" si="24"/>
        <v>31.039999999999999</v>
      </c>
      <c r="W134" s="103">
        <f t="shared" si="25"/>
        <v>31</v>
      </c>
      <c r="X134" s="107">
        <v>8</v>
      </c>
      <c r="Y134" s="103">
        <f>'ИТОГ и проверка'!C134</f>
        <v>31</v>
      </c>
      <c r="Z134" s="103">
        <f t="shared" si="26"/>
        <v>7.9896907216494846</v>
      </c>
      <c r="AA134" s="108">
        <f t="shared" si="27"/>
        <v>-0.010309278350515427</v>
      </c>
      <c r="AB134" s="103">
        <f t="shared" si="28"/>
        <v>0</v>
      </c>
      <c r="AC134" s="144"/>
      <c r="AD134" s="103">
        <f>'ИТОГ и проверка'!D134</f>
        <v>0</v>
      </c>
      <c r="AE134" s="99"/>
      <c r="AF134" s="99"/>
      <c r="AG134" s="99"/>
      <c r="AH134" s="103">
        <f>'ИТОГ и проверка'!E134</f>
        <v>0</v>
      </c>
      <c r="AI134" s="121"/>
      <c r="AJ134" s="121">
        <f t="shared" si="29"/>
        <v>0</v>
      </c>
      <c r="AK134" s="119">
        <f t="shared" si="30"/>
        <v>-31</v>
      </c>
      <c r="AL134" s="101">
        <f t="shared" si="31"/>
        <v>0</v>
      </c>
      <c r="AM134" s="112"/>
    </row>
    <row r="135" ht="31.5">
      <c r="A135" s="96" t="s">
        <v>277</v>
      </c>
      <c r="B135" s="97" t="s">
        <v>278</v>
      </c>
      <c r="C135" s="98">
        <v>42.954999999999998</v>
      </c>
      <c r="D135" s="99">
        <v>129</v>
      </c>
      <c r="E135" s="100">
        <v>121</v>
      </c>
      <c r="F135" s="101">
        <f t="shared" si="15"/>
        <v>2.8169014084507045</v>
      </c>
      <c r="G135" s="102">
        <v>10</v>
      </c>
      <c r="H135" s="103">
        <f t="shared" si="32"/>
        <v>7.7519379844961236</v>
      </c>
      <c r="I135" s="143"/>
      <c r="J135" s="105">
        <v>0</v>
      </c>
      <c r="K135" s="104"/>
      <c r="L135" s="104"/>
      <c r="M135" s="104"/>
      <c r="N135" s="105">
        <v>0</v>
      </c>
      <c r="O135" s="122">
        <v>4</v>
      </c>
      <c r="P135" s="99"/>
      <c r="Q135" s="99"/>
      <c r="R135" s="99"/>
      <c r="S135" s="122">
        <v>2</v>
      </c>
      <c r="T135" s="122">
        <v>2</v>
      </c>
      <c r="U135" s="101">
        <f t="shared" si="33"/>
        <v>40</v>
      </c>
      <c r="V135" s="106">
        <f t="shared" si="24"/>
        <v>14.52</v>
      </c>
      <c r="W135" s="103">
        <f t="shared" si="25"/>
        <v>14</v>
      </c>
      <c r="X135" s="107">
        <v>12</v>
      </c>
      <c r="Y135" s="103">
        <f>'ИТОГ и проверка'!C135</f>
        <v>7</v>
      </c>
      <c r="Z135" s="103">
        <f t="shared" si="26"/>
        <v>5.785123966942149</v>
      </c>
      <c r="AA135" s="108">
        <f t="shared" si="27"/>
        <v>-6.214876033057851</v>
      </c>
      <c r="AB135" s="103">
        <f t="shared" si="28"/>
        <v>0</v>
      </c>
      <c r="AC135" s="144"/>
      <c r="AD135" s="103">
        <f>'ИТОГ и проверка'!D135</f>
        <v>0</v>
      </c>
      <c r="AE135" s="99"/>
      <c r="AF135" s="99"/>
      <c r="AG135" s="99"/>
      <c r="AH135" s="103">
        <f>'ИТОГ и проверка'!E135</f>
        <v>0</v>
      </c>
      <c r="AI135" s="121"/>
      <c r="AJ135" s="121">
        <f t="shared" si="29"/>
        <v>0</v>
      </c>
      <c r="AK135" s="119">
        <f t="shared" si="30"/>
        <v>-7</v>
      </c>
      <c r="AL135" s="101">
        <f t="shared" si="31"/>
        <v>0</v>
      </c>
      <c r="AM135" s="112"/>
    </row>
    <row r="136" ht="47.25">
      <c r="A136" s="96" t="s">
        <v>279</v>
      </c>
      <c r="B136" s="97" t="s">
        <v>280</v>
      </c>
      <c r="C136" s="98">
        <v>31.655000000000001</v>
      </c>
      <c r="D136" s="99">
        <v>23</v>
      </c>
      <c r="E136" s="120">
        <v>27</v>
      </c>
      <c r="F136" s="101">
        <f t="shared" si="15"/>
        <v>0.85294582214500081</v>
      </c>
      <c r="G136" s="102">
        <v>1</v>
      </c>
      <c r="H136" s="103">
        <f t="shared" si="32"/>
        <v>4.3478260869565215</v>
      </c>
      <c r="I136" s="143"/>
      <c r="J136" s="105">
        <v>0</v>
      </c>
      <c r="K136" s="104"/>
      <c r="L136" s="104"/>
      <c r="M136" s="104">
        <v>0</v>
      </c>
      <c r="N136" s="105">
        <v>1</v>
      </c>
      <c r="O136" s="120">
        <v>1</v>
      </c>
      <c r="P136" s="99"/>
      <c r="Q136" s="99"/>
      <c r="R136" s="99"/>
      <c r="S136" s="120"/>
      <c r="T136" s="120">
        <v>1</v>
      </c>
      <c r="U136" s="101">
        <f t="shared" si="33"/>
        <v>100</v>
      </c>
      <c r="V136" s="106">
        <f t="shared" si="24"/>
        <v>1.3500000000000001</v>
      </c>
      <c r="W136" s="103">
        <f t="shared" si="25"/>
        <v>1</v>
      </c>
      <c r="X136" s="107">
        <v>5</v>
      </c>
      <c r="Y136" s="103">
        <f>'ИТОГ и проверка'!C136</f>
        <v>0</v>
      </c>
      <c r="Z136" s="103">
        <f t="shared" si="26"/>
        <v>0</v>
      </c>
      <c r="AA136" s="108">
        <f t="shared" si="27"/>
        <v>-5</v>
      </c>
      <c r="AB136" s="103">
        <f t="shared" si="28"/>
        <v>0</v>
      </c>
      <c r="AC136" s="133">
        <v>0</v>
      </c>
      <c r="AD136" s="103">
        <f>'ИТОГ и проверка'!D136</f>
        <v>0</v>
      </c>
      <c r="AE136" s="99"/>
      <c r="AF136" s="99"/>
      <c r="AG136" s="109">
        <f t="shared" si="35"/>
        <v>0</v>
      </c>
      <c r="AH136" s="103">
        <f>'ИТОГ и проверка'!E136</f>
        <v>0</v>
      </c>
      <c r="AI136" s="121"/>
      <c r="AJ136" s="121">
        <f t="shared" si="29"/>
        <v>0</v>
      </c>
      <c r="AK136" s="119">
        <f t="shared" si="30"/>
        <v>0</v>
      </c>
      <c r="AL136" s="101">
        <f t="shared" si="31"/>
        <v>0</v>
      </c>
      <c r="AM136" s="112"/>
    </row>
    <row r="137" ht="47.25">
      <c r="A137" s="96" t="s">
        <v>281</v>
      </c>
      <c r="B137" s="97" t="s">
        <v>282</v>
      </c>
      <c r="C137" s="98">
        <v>49.079999999999998</v>
      </c>
      <c r="D137" s="99">
        <v>22</v>
      </c>
      <c r="E137" s="120">
        <v>21</v>
      </c>
      <c r="F137" s="101">
        <f t="shared" si="15"/>
        <v>0.42787286063569685</v>
      </c>
      <c r="G137" s="102">
        <v>1</v>
      </c>
      <c r="H137" s="103">
        <f t="shared" si="32"/>
        <v>4.5454545454545459</v>
      </c>
      <c r="I137" s="143"/>
      <c r="J137" s="105">
        <v>0</v>
      </c>
      <c r="K137" s="104"/>
      <c r="L137" s="104"/>
      <c r="M137" s="104">
        <v>0</v>
      </c>
      <c r="N137" s="105">
        <v>1</v>
      </c>
      <c r="O137" s="120">
        <v>1</v>
      </c>
      <c r="P137" s="99"/>
      <c r="Q137" s="99"/>
      <c r="R137" s="99"/>
      <c r="S137" s="120"/>
      <c r="T137" s="120">
        <v>1</v>
      </c>
      <c r="U137" s="101">
        <f t="shared" si="33"/>
        <v>100</v>
      </c>
      <c r="V137" s="106">
        <f t="shared" si="24"/>
        <v>1.05</v>
      </c>
      <c r="W137" s="103">
        <f t="shared" si="25"/>
        <v>1</v>
      </c>
      <c r="X137" s="107">
        <v>5</v>
      </c>
      <c r="Y137" s="103">
        <f>'ИТОГ и проверка'!C137</f>
        <v>0</v>
      </c>
      <c r="Z137" s="103">
        <f t="shared" si="26"/>
        <v>0</v>
      </c>
      <c r="AA137" s="108">
        <f t="shared" si="27"/>
        <v>-5</v>
      </c>
      <c r="AB137" s="103">
        <f t="shared" si="28"/>
        <v>0</v>
      </c>
      <c r="AC137" s="133">
        <v>0</v>
      </c>
      <c r="AD137" s="103">
        <f>'ИТОГ и проверка'!D137</f>
        <v>0</v>
      </c>
      <c r="AE137" s="99"/>
      <c r="AF137" s="99"/>
      <c r="AG137" s="109">
        <f t="shared" si="35"/>
        <v>0</v>
      </c>
      <c r="AH137" s="103">
        <f>'ИТОГ и проверка'!E137</f>
        <v>0</v>
      </c>
      <c r="AI137" s="121"/>
      <c r="AJ137" s="121">
        <f t="shared" si="29"/>
        <v>0</v>
      </c>
      <c r="AK137" s="119">
        <f t="shared" si="30"/>
        <v>0</v>
      </c>
      <c r="AL137" s="101">
        <f t="shared" si="31"/>
        <v>0</v>
      </c>
      <c r="AM137" s="112"/>
    </row>
    <row r="138" ht="47.25">
      <c r="A138" s="96" t="s">
        <v>283</v>
      </c>
      <c r="B138" s="97" t="s">
        <v>284</v>
      </c>
      <c r="C138" s="98">
        <v>151.08000000000001</v>
      </c>
      <c r="D138" s="99">
        <v>89</v>
      </c>
      <c r="E138" s="120">
        <v>85</v>
      </c>
      <c r="F138" s="101">
        <f t="shared" si="15"/>
        <v>0.56261583267143234</v>
      </c>
      <c r="G138" s="102">
        <v>4</v>
      </c>
      <c r="H138" s="103">
        <f t="shared" si="32"/>
        <v>4.4943820224719104</v>
      </c>
      <c r="I138" s="143"/>
      <c r="J138" s="105">
        <v>0</v>
      </c>
      <c r="K138" s="104"/>
      <c r="L138" s="104"/>
      <c r="M138" s="104">
        <v>3</v>
      </c>
      <c r="N138" s="105">
        <v>1</v>
      </c>
      <c r="O138" s="120">
        <v>1</v>
      </c>
      <c r="P138" s="99"/>
      <c r="Q138" s="99"/>
      <c r="R138" s="99"/>
      <c r="S138" s="120"/>
      <c r="T138" s="120">
        <v>1</v>
      </c>
      <c r="U138" s="101">
        <f t="shared" si="33"/>
        <v>25</v>
      </c>
      <c r="V138" s="106">
        <f t="shared" si="24"/>
        <v>4.25</v>
      </c>
      <c r="W138" s="103">
        <f t="shared" si="25"/>
        <v>4</v>
      </c>
      <c r="X138" s="107">
        <v>5</v>
      </c>
      <c r="Y138" s="103">
        <f>'ИТОГ и проверка'!C138</f>
        <v>4</v>
      </c>
      <c r="Z138" s="103">
        <f t="shared" si="26"/>
        <v>4.7058823529411766</v>
      </c>
      <c r="AA138" s="108">
        <f t="shared" si="27"/>
        <v>-0.29411764705882337</v>
      </c>
      <c r="AB138" s="103">
        <f t="shared" si="28"/>
        <v>0</v>
      </c>
      <c r="AC138" s="133">
        <v>0</v>
      </c>
      <c r="AD138" s="103">
        <f>'ИТОГ и проверка'!D138</f>
        <v>0</v>
      </c>
      <c r="AE138" s="99"/>
      <c r="AF138" s="99"/>
      <c r="AG138" s="109">
        <f t="shared" si="35"/>
        <v>3</v>
      </c>
      <c r="AH138" s="103">
        <f>'ИТОГ и проверка'!E138</f>
        <v>1</v>
      </c>
      <c r="AI138" s="121"/>
      <c r="AJ138" s="121">
        <f t="shared" si="29"/>
        <v>4</v>
      </c>
      <c r="AK138" s="119">
        <f t="shared" si="30"/>
        <v>0</v>
      </c>
      <c r="AL138" s="101">
        <f t="shared" si="31"/>
        <v>0</v>
      </c>
      <c r="AM138" s="112"/>
    </row>
    <row r="139" ht="47.25">
      <c r="A139" s="96" t="s">
        <v>285</v>
      </c>
      <c r="B139" s="97" t="s">
        <v>286</v>
      </c>
      <c r="C139" s="98">
        <v>46.079999999999998</v>
      </c>
      <c r="D139" s="99">
        <v>20</v>
      </c>
      <c r="E139" s="120">
        <v>20</v>
      </c>
      <c r="F139" s="101">
        <f t="shared" si="15"/>
        <v>0.43402777777777779</v>
      </c>
      <c r="G139" s="102">
        <v>1</v>
      </c>
      <c r="H139" s="103">
        <f t="shared" si="32"/>
        <v>5</v>
      </c>
      <c r="I139" s="143"/>
      <c r="J139" s="105">
        <v>0</v>
      </c>
      <c r="K139" s="104"/>
      <c r="L139" s="104"/>
      <c r="M139" s="104">
        <v>0</v>
      </c>
      <c r="N139" s="105">
        <v>1</v>
      </c>
      <c r="O139" s="120">
        <v>1</v>
      </c>
      <c r="P139" s="99"/>
      <c r="Q139" s="99"/>
      <c r="R139" s="99"/>
      <c r="S139" s="120"/>
      <c r="T139" s="120">
        <v>1</v>
      </c>
      <c r="U139" s="101">
        <f t="shared" si="33"/>
        <v>100</v>
      </c>
      <c r="V139" s="106">
        <f t="shared" si="24"/>
        <v>1</v>
      </c>
      <c r="W139" s="103">
        <f t="shared" si="25"/>
        <v>1</v>
      </c>
      <c r="X139" s="107">
        <v>5</v>
      </c>
      <c r="Y139" s="103">
        <f>'ИТОГ и проверка'!C139</f>
        <v>1</v>
      </c>
      <c r="Z139" s="103">
        <f t="shared" si="26"/>
        <v>5</v>
      </c>
      <c r="AA139" s="108">
        <f t="shared" si="27"/>
        <v>0</v>
      </c>
      <c r="AB139" s="103">
        <f t="shared" si="28"/>
        <v>0</v>
      </c>
      <c r="AC139" s="133">
        <v>0</v>
      </c>
      <c r="AD139" s="103">
        <f>'ИТОГ и проверка'!D139</f>
        <v>0</v>
      </c>
      <c r="AE139" s="99"/>
      <c r="AF139" s="99"/>
      <c r="AG139" s="109">
        <f t="shared" si="35"/>
        <v>0</v>
      </c>
      <c r="AH139" s="103">
        <f>'ИТОГ и проверка'!E139</f>
        <v>1</v>
      </c>
      <c r="AI139" s="121"/>
      <c r="AJ139" s="121">
        <f t="shared" si="29"/>
        <v>1</v>
      </c>
      <c r="AK139" s="119">
        <f t="shared" si="30"/>
        <v>0</v>
      </c>
      <c r="AL139" s="101">
        <f t="shared" si="31"/>
        <v>0</v>
      </c>
      <c r="AM139" s="112"/>
    </row>
    <row r="140" ht="47.25">
      <c r="A140" s="96" t="s">
        <v>287</v>
      </c>
      <c r="B140" s="97" t="s">
        <v>288</v>
      </c>
      <c r="C140" s="98">
        <v>2622.1399999999999</v>
      </c>
      <c r="D140" s="99">
        <v>1075</v>
      </c>
      <c r="E140" s="120">
        <v>1197</v>
      </c>
      <c r="F140" s="101">
        <f t="shared" si="15"/>
        <v>0.45649736474787772</v>
      </c>
      <c r="G140" s="102">
        <v>43</v>
      </c>
      <c r="H140" s="103">
        <f t="shared" si="32"/>
        <v>4</v>
      </c>
      <c r="I140" s="105">
        <v>10</v>
      </c>
      <c r="J140" s="105">
        <v>6</v>
      </c>
      <c r="K140" s="104"/>
      <c r="L140" s="104"/>
      <c r="M140" s="104">
        <v>25</v>
      </c>
      <c r="N140" s="105">
        <v>12</v>
      </c>
      <c r="O140" s="71">
        <v>4</v>
      </c>
      <c r="P140" s="99"/>
      <c r="Q140" s="99"/>
      <c r="R140" s="99"/>
      <c r="S140" s="71">
        <v>4</v>
      </c>
      <c r="T140" s="71"/>
      <c r="U140" s="101">
        <f t="shared" si="33"/>
        <v>9.3023255813953494</v>
      </c>
      <c r="V140" s="106">
        <f t="shared" si="24"/>
        <v>59.850000000000001</v>
      </c>
      <c r="W140" s="103">
        <f t="shared" si="25"/>
        <v>59</v>
      </c>
      <c r="X140" s="107">
        <v>5</v>
      </c>
      <c r="Y140" s="103">
        <f>'ИТОГ и проверка'!C140+AC140</f>
        <v>47</v>
      </c>
      <c r="Z140" s="103">
        <f t="shared" si="26"/>
        <v>3.9264828738512949</v>
      </c>
      <c r="AA140" s="101">
        <f t="shared" si="27"/>
        <v>-1.0735171261487051</v>
      </c>
      <c r="AB140" s="103">
        <f t="shared" si="28"/>
        <v>0</v>
      </c>
      <c r="AC140" s="133">
        <v>11</v>
      </c>
      <c r="AD140" s="103">
        <f>'ИТОГ и проверка'!D140</f>
        <v>5</v>
      </c>
      <c r="AE140" s="99"/>
      <c r="AF140" s="99"/>
      <c r="AG140" s="109">
        <f>Y140-AD140-AH140-AC140</f>
        <v>21</v>
      </c>
      <c r="AH140" s="103">
        <f>'ИТОГ и проверка'!E140</f>
        <v>10</v>
      </c>
      <c r="AI140" s="121"/>
      <c r="AJ140" s="121">
        <f t="shared" si="29"/>
        <v>36</v>
      </c>
      <c r="AK140" s="119">
        <f t="shared" si="30"/>
        <v>-11</v>
      </c>
      <c r="AL140" s="101">
        <f t="shared" si="31"/>
        <v>0</v>
      </c>
      <c r="AM140" s="112"/>
    </row>
    <row r="141">
      <c r="A141" s="123" t="s">
        <v>289</v>
      </c>
      <c r="B141" s="87" t="s">
        <v>290</v>
      </c>
      <c r="C141" s="113"/>
      <c r="D141" s="88"/>
      <c r="E141" s="89"/>
      <c r="F141" s="90"/>
      <c r="G141" s="149"/>
      <c r="H141" s="150"/>
      <c r="I141" s="91"/>
      <c r="J141" s="91"/>
      <c r="K141" s="91"/>
      <c r="L141" s="91"/>
      <c r="M141" s="91"/>
      <c r="N141" s="151"/>
      <c r="O141" s="89"/>
      <c r="P141" s="90"/>
      <c r="Q141" s="90"/>
      <c r="R141" s="90"/>
      <c r="S141" s="89"/>
      <c r="T141" s="89"/>
      <c r="U141" s="90"/>
      <c r="V141" s="90"/>
      <c r="W141" s="90"/>
      <c r="X141" s="90"/>
      <c r="Y141" s="90"/>
      <c r="Z141" s="90"/>
      <c r="AA141" s="90"/>
      <c r="AB141" s="103">
        <f t="shared" si="28"/>
        <v>0</v>
      </c>
      <c r="AC141" s="90"/>
      <c r="AD141" s="90"/>
      <c r="AE141" s="90"/>
      <c r="AF141" s="90"/>
      <c r="AG141" s="90"/>
      <c r="AH141" s="92"/>
      <c r="AI141" s="127"/>
      <c r="AJ141" s="121">
        <f t="shared" si="29"/>
        <v>0</v>
      </c>
      <c r="AK141" s="119">
        <f t="shared" si="30"/>
        <v>0</v>
      </c>
      <c r="AL141" s="101">
        <f t="shared" si="31"/>
        <v>0</v>
      </c>
      <c r="AM141" s="112"/>
    </row>
    <row r="142" ht="31.5">
      <c r="A142" s="96" t="s">
        <v>291</v>
      </c>
      <c r="B142" s="97" t="s">
        <v>292</v>
      </c>
      <c r="C142" s="98">
        <v>240</v>
      </c>
      <c r="D142" s="99">
        <v>0</v>
      </c>
      <c r="E142" s="120">
        <v>0</v>
      </c>
      <c r="F142" s="101">
        <f t="shared" si="15"/>
        <v>0</v>
      </c>
      <c r="G142" s="102">
        <v>0</v>
      </c>
      <c r="H142" s="103">
        <v>0</v>
      </c>
      <c r="I142" s="104"/>
      <c r="J142" s="105">
        <v>0</v>
      </c>
      <c r="K142" s="104"/>
      <c r="L142" s="104"/>
      <c r="M142" s="104">
        <v>0</v>
      </c>
      <c r="N142" s="105">
        <v>0</v>
      </c>
      <c r="O142" s="100">
        <v>0</v>
      </c>
      <c r="P142" s="99"/>
      <c r="Q142" s="99"/>
      <c r="R142" s="99"/>
      <c r="S142" s="100">
        <v>0</v>
      </c>
      <c r="T142" s="100">
        <v>0</v>
      </c>
      <c r="U142" s="101">
        <v>0</v>
      </c>
      <c r="V142" s="106">
        <f t="shared" si="24"/>
        <v>0</v>
      </c>
      <c r="W142" s="103">
        <f t="shared" si="25"/>
        <v>0</v>
      </c>
      <c r="X142" s="107">
        <v>0</v>
      </c>
      <c r="Y142" s="103">
        <f>'ИТОГ и проверка'!C142</f>
        <v>0</v>
      </c>
      <c r="Z142" s="103">
        <v>0</v>
      </c>
      <c r="AA142" s="108">
        <f t="shared" si="27"/>
        <v>0</v>
      </c>
      <c r="AB142" s="103">
        <f t="shared" si="28"/>
        <v>0</v>
      </c>
      <c r="AC142" s="99"/>
      <c r="AD142" s="103">
        <f>'ИТОГ и проверка'!D142</f>
        <v>0</v>
      </c>
      <c r="AE142" s="99"/>
      <c r="AF142" s="99"/>
      <c r="AG142" s="109">
        <f t="shared" si="35"/>
        <v>0</v>
      </c>
      <c r="AH142" s="103">
        <f>'ИТОГ и проверка'!E142</f>
        <v>0</v>
      </c>
      <c r="AI142" s="121"/>
      <c r="AJ142" s="121">
        <f t="shared" si="29"/>
        <v>0</v>
      </c>
      <c r="AK142" s="119">
        <f t="shared" si="30"/>
        <v>0</v>
      </c>
      <c r="AL142" s="101">
        <f t="shared" si="31"/>
        <v>0</v>
      </c>
      <c r="AM142" s="112"/>
    </row>
    <row r="143">
      <c r="A143" s="123" t="s">
        <v>293</v>
      </c>
      <c r="B143" s="87" t="s">
        <v>294</v>
      </c>
      <c r="C143" s="113"/>
      <c r="D143" s="88"/>
      <c r="E143" s="89"/>
      <c r="F143" s="90"/>
      <c r="G143" s="149"/>
      <c r="H143" s="150"/>
      <c r="I143" s="91"/>
      <c r="J143" s="91"/>
      <c r="K143" s="91"/>
      <c r="L143" s="91"/>
      <c r="M143" s="91"/>
      <c r="N143" s="151"/>
      <c r="O143" s="89"/>
      <c r="P143" s="90"/>
      <c r="Q143" s="90"/>
      <c r="R143" s="90"/>
      <c r="S143" s="89"/>
      <c r="T143" s="89"/>
      <c r="U143" s="90"/>
      <c r="V143" s="90"/>
      <c r="W143" s="90"/>
      <c r="X143" s="90"/>
      <c r="Y143" s="90"/>
      <c r="Z143" s="90"/>
      <c r="AA143" s="90"/>
      <c r="AB143" s="103">
        <f t="shared" si="28"/>
        <v>0</v>
      </c>
      <c r="AC143" s="90"/>
      <c r="AD143" s="90"/>
      <c r="AE143" s="90"/>
      <c r="AF143" s="90"/>
      <c r="AG143" s="90"/>
      <c r="AH143" s="92"/>
      <c r="AI143" s="127"/>
      <c r="AJ143" s="121">
        <f t="shared" si="29"/>
        <v>0</v>
      </c>
      <c r="AK143" s="119">
        <f t="shared" si="30"/>
        <v>0</v>
      </c>
      <c r="AL143" s="101">
        <f t="shared" si="31"/>
        <v>0</v>
      </c>
      <c r="AM143" s="112"/>
    </row>
    <row r="144" ht="31.5">
      <c r="A144" s="96" t="s">
        <v>295</v>
      </c>
      <c r="B144" s="97" t="s">
        <v>296</v>
      </c>
      <c r="C144" s="98">
        <v>8.4109999999999996</v>
      </c>
      <c r="D144" s="137">
        <v>0</v>
      </c>
      <c r="E144" s="139">
        <v>0</v>
      </c>
      <c r="F144" s="101">
        <f t="shared" ref="F143:F148" si="36">E144/C144</f>
        <v>0</v>
      </c>
      <c r="G144" s="102">
        <v>0</v>
      </c>
      <c r="H144" s="103">
        <v>0</v>
      </c>
      <c r="I144" s="104"/>
      <c r="J144" s="105">
        <v>0</v>
      </c>
      <c r="K144" s="104"/>
      <c r="L144" s="104"/>
      <c r="M144" s="104"/>
      <c r="N144" s="105">
        <v>0</v>
      </c>
      <c r="O144" s="100"/>
      <c r="P144" s="99"/>
      <c r="Q144" s="99"/>
      <c r="R144" s="99"/>
      <c r="S144" s="100"/>
      <c r="T144" s="100"/>
      <c r="U144" s="101">
        <v>0</v>
      </c>
      <c r="V144" s="106">
        <f t="shared" si="24"/>
        <v>0</v>
      </c>
      <c r="W144" s="103">
        <f t="shared" si="25"/>
        <v>0</v>
      </c>
      <c r="X144" s="107">
        <v>0</v>
      </c>
      <c r="Y144" s="103">
        <f>'ИТОГ и проверка'!C144</f>
        <v>0</v>
      </c>
      <c r="Z144" s="103">
        <v>0</v>
      </c>
      <c r="AA144" s="108">
        <f t="shared" si="27"/>
        <v>0</v>
      </c>
      <c r="AB144" s="103">
        <f t="shared" si="28"/>
        <v>0</v>
      </c>
      <c r="AC144" s="99"/>
      <c r="AD144" s="103">
        <f>'ИТОГ и проверка'!D144</f>
        <v>0</v>
      </c>
      <c r="AE144" s="99"/>
      <c r="AF144" s="99"/>
      <c r="AG144" s="99"/>
      <c r="AH144" s="103">
        <f>'ИТОГ и проверка'!E144</f>
        <v>0</v>
      </c>
      <c r="AI144" s="121"/>
      <c r="AJ144" s="121">
        <f t="shared" si="29"/>
        <v>0</v>
      </c>
      <c r="AK144" s="119">
        <f t="shared" si="30"/>
        <v>0</v>
      </c>
      <c r="AL144" s="101">
        <f t="shared" si="31"/>
        <v>0</v>
      </c>
      <c r="AM144" s="112"/>
    </row>
    <row r="145">
      <c r="A145" s="96" t="s">
        <v>297</v>
      </c>
      <c r="B145" s="97" t="s">
        <v>298</v>
      </c>
      <c r="C145" s="98">
        <v>62.664999999999999</v>
      </c>
      <c r="D145" s="137">
        <v>0</v>
      </c>
      <c r="E145" s="100">
        <v>109</v>
      </c>
      <c r="F145" s="101">
        <f t="shared" si="36"/>
        <v>1.7394079629777388</v>
      </c>
      <c r="G145" s="102">
        <v>0</v>
      </c>
      <c r="H145" s="103">
        <v>0</v>
      </c>
      <c r="I145" s="104"/>
      <c r="J145" s="105">
        <v>0</v>
      </c>
      <c r="K145" s="104"/>
      <c r="L145" s="104"/>
      <c r="M145" s="104"/>
      <c r="N145" s="105">
        <v>0</v>
      </c>
      <c r="O145" s="100">
        <v>0</v>
      </c>
      <c r="P145" s="99"/>
      <c r="Q145" s="99"/>
      <c r="R145" s="99"/>
      <c r="S145" s="100">
        <v>0</v>
      </c>
      <c r="T145" s="100">
        <v>0</v>
      </c>
      <c r="U145" s="101">
        <v>0</v>
      </c>
      <c r="V145" s="106">
        <f t="shared" si="24"/>
        <v>8.7200000000000006</v>
      </c>
      <c r="W145" s="103">
        <f t="shared" si="25"/>
        <v>8</v>
      </c>
      <c r="X145" s="107">
        <v>8</v>
      </c>
      <c r="Y145" s="103">
        <f>'ИТОГ и проверка'!C145</f>
        <v>8</v>
      </c>
      <c r="Z145" s="103">
        <v>0</v>
      </c>
      <c r="AA145" s="108">
        <f t="shared" si="27"/>
        <v>-8</v>
      </c>
      <c r="AB145" s="103">
        <f t="shared" si="28"/>
        <v>0</v>
      </c>
      <c r="AC145" s="99"/>
      <c r="AD145" s="103">
        <f>'ИТОГ и проверка'!D145</f>
        <v>0</v>
      </c>
      <c r="AE145" s="99"/>
      <c r="AF145" s="99"/>
      <c r="AG145" s="99"/>
      <c r="AH145" s="103">
        <f>'ИТОГ и проверка'!E145</f>
        <v>0</v>
      </c>
      <c r="AI145" s="121"/>
      <c r="AJ145" s="121">
        <f t="shared" si="29"/>
        <v>0</v>
      </c>
      <c r="AK145" s="119">
        <f t="shared" si="30"/>
        <v>-8</v>
      </c>
      <c r="AL145" s="101">
        <f t="shared" si="31"/>
        <v>0</v>
      </c>
      <c r="AM145" s="112"/>
    </row>
    <row r="146" ht="78.75">
      <c r="A146" s="96" t="s">
        <v>299</v>
      </c>
      <c r="B146" s="97" t="s">
        <v>300</v>
      </c>
      <c r="C146" s="134">
        <v>46.898000000000003</v>
      </c>
      <c r="D146" s="137">
        <v>100</v>
      </c>
      <c r="E146" s="100">
        <v>104</v>
      </c>
      <c r="F146" s="101">
        <f t="shared" si="36"/>
        <v>2.2175785747793082</v>
      </c>
      <c r="G146" s="102">
        <v>7</v>
      </c>
      <c r="H146" s="103">
        <f t="shared" si="32"/>
        <v>7</v>
      </c>
      <c r="I146" s="104"/>
      <c r="J146" s="105">
        <v>0</v>
      </c>
      <c r="K146" s="104"/>
      <c r="L146" s="104"/>
      <c r="M146" s="104"/>
      <c r="N146" s="105">
        <v>0</v>
      </c>
      <c r="O146" s="100">
        <v>6</v>
      </c>
      <c r="P146" s="99"/>
      <c r="Q146" s="99"/>
      <c r="R146" s="99"/>
      <c r="S146" s="100">
        <v>5</v>
      </c>
      <c r="T146" s="100">
        <v>1</v>
      </c>
      <c r="U146" s="101">
        <f t="shared" si="33"/>
        <v>85.714285714285708</v>
      </c>
      <c r="V146" s="106">
        <f t="shared" si="24"/>
        <v>8.3200000000000003</v>
      </c>
      <c r="W146" s="103">
        <f t="shared" si="25"/>
        <v>8</v>
      </c>
      <c r="X146" s="107">
        <v>8</v>
      </c>
      <c r="Y146" s="103">
        <f>'ИТОГ и проверка'!C146</f>
        <v>7</v>
      </c>
      <c r="Z146" s="103">
        <f t="shared" si="26"/>
        <v>6.7307692307692308</v>
      </c>
      <c r="AA146" s="108">
        <f t="shared" si="27"/>
        <v>-1.2692307692307692</v>
      </c>
      <c r="AB146" s="103">
        <f t="shared" si="28"/>
        <v>0</v>
      </c>
      <c r="AC146" s="99"/>
      <c r="AD146" s="103">
        <f>'ИТОГ и проверка'!D146</f>
        <v>0</v>
      </c>
      <c r="AE146" s="99"/>
      <c r="AF146" s="99"/>
      <c r="AG146" s="99"/>
      <c r="AH146" s="103">
        <f>'ИТОГ и проверка'!E146</f>
        <v>0</v>
      </c>
      <c r="AI146" s="121"/>
      <c r="AJ146" s="121">
        <f t="shared" si="29"/>
        <v>0</v>
      </c>
      <c r="AK146" s="119">
        <f t="shared" si="30"/>
        <v>-7</v>
      </c>
      <c r="AL146" s="101">
        <f t="shared" si="31"/>
        <v>0</v>
      </c>
      <c r="AM146" s="112"/>
    </row>
    <row r="147" ht="47.25">
      <c r="A147" s="96" t="s">
        <v>301</v>
      </c>
      <c r="B147" s="97" t="s">
        <v>302</v>
      </c>
      <c r="C147" s="132">
        <v>41.238999999999997</v>
      </c>
      <c r="D147" s="137">
        <v>47</v>
      </c>
      <c r="E147" s="100">
        <v>49</v>
      </c>
      <c r="F147" s="101">
        <f t="shared" si="36"/>
        <v>1.1881956400494678</v>
      </c>
      <c r="G147" s="102">
        <v>3</v>
      </c>
      <c r="H147" s="103">
        <f t="shared" si="32"/>
        <v>6.3829787234042561</v>
      </c>
      <c r="I147" s="104"/>
      <c r="J147" s="105">
        <v>0</v>
      </c>
      <c r="K147" s="104"/>
      <c r="L147" s="104"/>
      <c r="M147" s="104"/>
      <c r="N147" s="105">
        <v>0</v>
      </c>
      <c r="O147" s="100">
        <v>2</v>
      </c>
      <c r="P147" s="99"/>
      <c r="Q147" s="99"/>
      <c r="R147" s="99"/>
      <c r="S147" s="100">
        <v>2</v>
      </c>
      <c r="T147" s="100"/>
      <c r="U147" s="101">
        <f t="shared" si="33"/>
        <v>66.666666666666671</v>
      </c>
      <c r="V147" s="106">
        <f t="shared" si="24"/>
        <v>3.9199999999999999</v>
      </c>
      <c r="W147" s="103">
        <f t="shared" si="25"/>
        <v>3</v>
      </c>
      <c r="X147" s="107">
        <v>8</v>
      </c>
      <c r="Y147" s="103">
        <f>'ИТОГ и проверка'!C147</f>
        <v>3</v>
      </c>
      <c r="Z147" s="103">
        <f t="shared" si="26"/>
        <v>6.1224489795918364</v>
      </c>
      <c r="AA147" s="108">
        <f t="shared" si="27"/>
        <v>-1.8775510204081636</v>
      </c>
      <c r="AB147" s="103">
        <f t="shared" si="28"/>
        <v>0</v>
      </c>
      <c r="AC147" s="99"/>
      <c r="AD147" s="103">
        <f>'ИТОГ и проверка'!D147</f>
        <v>0</v>
      </c>
      <c r="AE147" s="99"/>
      <c r="AF147" s="99"/>
      <c r="AG147" s="99"/>
      <c r="AH147" s="103">
        <f>'ИТОГ и проверка'!E147</f>
        <v>0</v>
      </c>
      <c r="AI147" s="121"/>
      <c r="AJ147" s="121">
        <f t="shared" si="29"/>
        <v>0</v>
      </c>
      <c r="AK147" s="119">
        <f t="shared" si="30"/>
        <v>-3</v>
      </c>
      <c r="AL147" s="101">
        <f t="shared" si="31"/>
        <v>0</v>
      </c>
      <c r="AM147" s="112"/>
    </row>
    <row r="148" ht="31.5">
      <c r="A148" s="96" t="s">
        <v>303</v>
      </c>
      <c r="B148" s="97" t="s">
        <v>304</v>
      </c>
      <c r="C148" s="134">
        <v>49.590000000000003</v>
      </c>
      <c r="D148" s="137">
        <v>104</v>
      </c>
      <c r="E148" s="120">
        <v>115</v>
      </c>
      <c r="F148" s="101">
        <f t="shared" si="36"/>
        <v>2.3190159306311755</v>
      </c>
      <c r="G148" s="102">
        <v>7</v>
      </c>
      <c r="H148" s="103">
        <f t="shared" si="32"/>
        <v>6.7307692307692308</v>
      </c>
      <c r="I148" s="104"/>
      <c r="J148" s="105">
        <v>0</v>
      </c>
      <c r="K148" s="104"/>
      <c r="L148" s="104"/>
      <c r="M148" s="104"/>
      <c r="N148" s="105">
        <v>0</v>
      </c>
      <c r="O148" s="120">
        <v>6</v>
      </c>
      <c r="P148" s="99"/>
      <c r="Q148" s="99"/>
      <c r="R148" s="99"/>
      <c r="S148" s="120"/>
      <c r="T148" s="120">
        <v>6</v>
      </c>
      <c r="U148" s="101">
        <f t="shared" si="33"/>
        <v>85.714285714285708</v>
      </c>
      <c r="V148" s="106">
        <f t="shared" si="24"/>
        <v>9.2000000000000011</v>
      </c>
      <c r="W148" s="103">
        <f t="shared" si="25"/>
        <v>9</v>
      </c>
      <c r="X148" s="107">
        <v>8</v>
      </c>
      <c r="Y148" s="103">
        <f>'ИТОГ и проверка'!C148</f>
        <v>9</v>
      </c>
      <c r="Z148" s="103">
        <f t="shared" si="26"/>
        <v>7.8260869565217401</v>
      </c>
      <c r="AA148" s="108">
        <f t="shared" si="27"/>
        <v>-0.17391304347825987</v>
      </c>
      <c r="AB148" s="103">
        <f t="shared" si="28"/>
        <v>0</v>
      </c>
      <c r="AC148" s="99"/>
      <c r="AD148" s="103">
        <f>'ИТОГ и проверка'!D148</f>
        <v>0</v>
      </c>
      <c r="AE148" s="99"/>
      <c r="AF148" s="99"/>
      <c r="AG148" s="99"/>
      <c r="AH148" s="103">
        <f>'ИТОГ и проверка'!E148</f>
        <v>0</v>
      </c>
      <c r="AI148" s="121"/>
      <c r="AJ148" s="121">
        <f t="shared" si="29"/>
        <v>0</v>
      </c>
      <c r="AK148" s="119">
        <f t="shared" si="30"/>
        <v>-9</v>
      </c>
      <c r="AL148" s="101">
        <f t="shared" si="31"/>
        <v>0</v>
      </c>
      <c r="AM148" s="112"/>
    </row>
    <row r="149" ht="31.5">
      <c r="A149" s="96" t="s">
        <v>305</v>
      </c>
      <c r="B149" s="97" t="s">
        <v>306</v>
      </c>
      <c r="C149" s="98">
        <v>16.614000000000001</v>
      </c>
      <c r="D149" s="137">
        <v>0</v>
      </c>
      <c r="E149" s="139">
        <v>0</v>
      </c>
      <c r="F149" s="101">
        <f t="shared" ref="F149:F212" si="37">E149/C149</f>
        <v>0</v>
      </c>
      <c r="G149" s="102">
        <v>0</v>
      </c>
      <c r="H149" s="103">
        <v>0</v>
      </c>
      <c r="I149" s="104"/>
      <c r="J149" s="105">
        <v>0</v>
      </c>
      <c r="K149" s="104"/>
      <c r="L149" s="104"/>
      <c r="M149" s="104"/>
      <c r="N149" s="105">
        <v>0</v>
      </c>
      <c r="O149" s="100">
        <v>0</v>
      </c>
      <c r="P149" s="99"/>
      <c r="Q149" s="99"/>
      <c r="R149" s="99"/>
      <c r="S149" s="100">
        <v>0</v>
      </c>
      <c r="T149" s="100">
        <v>0</v>
      </c>
      <c r="U149" s="101">
        <v>0</v>
      </c>
      <c r="V149" s="106">
        <f t="shared" si="24"/>
        <v>0</v>
      </c>
      <c r="W149" s="103">
        <f t="shared" si="25"/>
        <v>0</v>
      </c>
      <c r="X149" s="107">
        <v>0</v>
      </c>
      <c r="Y149" s="103">
        <f>'ИТОГ и проверка'!C149</f>
        <v>0</v>
      </c>
      <c r="Z149" s="103">
        <v>0</v>
      </c>
      <c r="AA149" s="108">
        <f t="shared" si="27"/>
        <v>0</v>
      </c>
      <c r="AB149" s="103">
        <f t="shared" si="28"/>
        <v>0</v>
      </c>
      <c r="AC149" s="99"/>
      <c r="AD149" s="103">
        <f>'ИТОГ и проверка'!D149</f>
        <v>0</v>
      </c>
      <c r="AE149" s="99"/>
      <c r="AF149" s="99"/>
      <c r="AG149" s="99"/>
      <c r="AH149" s="103">
        <f>'ИТОГ и проверка'!E149</f>
        <v>0</v>
      </c>
      <c r="AI149" s="121"/>
      <c r="AJ149" s="121">
        <f t="shared" si="29"/>
        <v>0</v>
      </c>
      <c r="AK149" s="119">
        <f t="shared" si="30"/>
        <v>0</v>
      </c>
      <c r="AL149" s="101">
        <f t="shared" si="31"/>
        <v>0</v>
      </c>
      <c r="AM149" s="112"/>
    </row>
    <row r="150" ht="47.25">
      <c r="A150" s="96" t="s">
        <v>307</v>
      </c>
      <c r="B150" s="97" t="s">
        <v>308</v>
      </c>
      <c r="C150" s="98">
        <v>25.611000000000001</v>
      </c>
      <c r="D150" s="137">
        <v>49</v>
      </c>
      <c r="E150" s="100">
        <v>54</v>
      </c>
      <c r="F150" s="101">
        <f t="shared" si="37"/>
        <v>2.1084690172191638</v>
      </c>
      <c r="G150" s="102">
        <v>3</v>
      </c>
      <c r="H150" s="103">
        <f t="shared" si="32"/>
        <v>6.1224489795918364</v>
      </c>
      <c r="I150" s="104"/>
      <c r="J150" s="105">
        <v>0</v>
      </c>
      <c r="K150" s="104"/>
      <c r="L150" s="104"/>
      <c r="M150" s="104"/>
      <c r="N150" s="105">
        <v>0</v>
      </c>
      <c r="O150" s="122">
        <v>0</v>
      </c>
      <c r="P150" s="99"/>
      <c r="Q150" s="99"/>
      <c r="R150" s="99"/>
      <c r="S150" s="122">
        <v>0</v>
      </c>
      <c r="T150" s="122">
        <v>0</v>
      </c>
      <c r="U150" s="101">
        <f t="shared" si="33"/>
        <v>0</v>
      </c>
      <c r="V150" s="106">
        <f t="shared" si="24"/>
        <v>4.3200000000000003</v>
      </c>
      <c r="W150" s="103">
        <f t="shared" si="25"/>
        <v>4</v>
      </c>
      <c r="X150" s="107">
        <v>8</v>
      </c>
      <c r="Y150" s="103">
        <f>'ИТОГ и проверка'!C150</f>
        <v>3</v>
      </c>
      <c r="Z150" s="103">
        <f t="shared" si="26"/>
        <v>5.5555555555555554</v>
      </c>
      <c r="AA150" s="108">
        <f t="shared" si="27"/>
        <v>-2.4444444444444446</v>
      </c>
      <c r="AB150" s="103">
        <f t="shared" si="28"/>
        <v>0</v>
      </c>
      <c r="AC150" s="99"/>
      <c r="AD150" s="103">
        <f>'ИТОГ и проверка'!D150</f>
        <v>0</v>
      </c>
      <c r="AE150" s="99"/>
      <c r="AF150" s="99"/>
      <c r="AG150" s="99"/>
      <c r="AH150" s="103">
        <f>'ИТОГ и проверка'!E150</f>
        <v>0</v>
      </c>
      <c r="AI150" s="121"/>
      <c r="AJ150" s="121">
        <f t="shared" si="29"/>
        <v>0</v>
      </c>
      <c r="AK150" s="119">
        <f t="shared" si="30"/>
        <v>-3</v>
      </c>
      <c r="AL150" s="101">
        <f t="shared" si="31"/>
        <v>0</v>
      </c>
      <c r="AM150" s="112"/>
    </row>
    <row r="151" ht="31.5">
      <c r="A151" s="96" t="s">
        <v>309</v>
      </c>
      <c r="B151" s="97" t="s">
        <v>310</v>
      </c>
      <c r="C151" s="134">
        <v>9.4640000000000004</v>
      </c>
      <c r="D151" s="137">
        <v>0</v>
      </c>
      <c r="E151" s="120">
        <v>0</v>
      </c>
      <c r="F151" s="101">
        <f t="shared" si="37"/>
        <v>0</v>
      </c>
      <c r="G151" s="102">
        <v>0</v>
      </c>
      <c r="H151" s="103">
        <v>0</v>
      </c>
      <c r="I151" s="104"/>
      <c r="J151" s="105">
        <v>0</v>
      </c>
      <c r="K151" s="104"/>
      <c r="L151" s="104"/>
      <c r="M151" s="104"/>
      <c r="N151" s="105">
        <v>0</v>
      </c>
      <c r="O151" s="122">
        <v>0</v>
      </c>
      <c r="P151" s="99"/>
      <c r="Q151" s="99"/>
      <c r="R151" s="99"/>
      <c r="S151" s="122">
        <v>0</v>
      </c>
      <c r="T151" s="122">
        <v>0</v>
      </c>
      <c r="U151" s="101">
        <v>0</v>
      </c>
      <c r="V151" s="106">
        <f t="shared" si="24"/>
        <v>0</v>
      </c>
      <c r="W151" s="103">
        <f t="shared" si="25"/>
        <v>0</v>
      </c>
      <c r="X151" s="107">
        <v>0</v>
      </c>
      <c r="Y151" s="103">
        <f>'ИТОГ и проверка'!C151</f>
        <v>0</v>
      </c>
      <c r="Z151" s="103">
        <v>0</v>
      </c>
      <c r="AA151" s="108">
        <f t="shared" si="27"/>
        <v>0</v>
      </c>
      <c r="AB151" s="103">
        <f t="shared" si="28"/>
        <v>0</v>
      </c>
      <c r="AC151" s="99"/>
      <c r="AD151" s="103">
        <f>'ИТОГ и проверка'!D151</f>
        <v>0</v>
      </c>
      <c r="AE151" s="99"/>
      <c r="AF151" s="99"/>
      <c r="AG151" s="99"/>
      <c r="AH151" s="103">
        <f>'ИТОГ и проверка'!E151</f>
        <v>0</v>
      </c>
      <c r="AI151" s="121"/>
      <c r="AJ151" s="121">
        <f t="shared" si="29"/>
        <v>0</v>
      </c>
      <c r="AK151" s="119">
        <f t="shared" si="30"/>
        <v>0</v>
      </c>
      <c r="AL151" s="101">
        <f t="shared" si="31"/>
        <v>0</v>
      </c>
      <c r="AM151" s="112"/>
    </row>
    <row r="152" ht="31.5">
      <c r="A152" s="96" t="s">
        <v>311</v>
      </c>
      <c r="B152" s="97" t="s">
        <v>312</v>
      </c>
      <c r="C152" s="98">
        <v>76.146000000000001</v>
      </c>
      <c r="D152" s="137">
        <v>129</v>
      </c>
      <c r="E152" s="120">
        <v>120</v>
      </c>
      <c r="F152" s="101">
        <f t="shared" si="37"/>
        <v>1.575919943266882</v>
      </c>
      <c r="G152" s="102">
        <v>10</v>
      </c>
      <c r="H152" s="103">
        <f t="shared" si="32"/>
        <v>7.7519379844961236</v>
      </c>
      <c r="I152" s="104"/>
      <c r="J152" s="105">
        <v>0</v>
      </c>
      <c r="K152" s="104"/>
      <c r="L152" s="104"/>
      <c r="M152" s="104"/>
      <c r="N152" s="105">
        <v>0</v>
      </c>
      <c r="O152" s="146"/>
      <c r="P152" s="99"/>
      <c r="Q152" s="99"/>
      <c r="R152" s="99"/>
      <c r="S152" s="146"/>
      <c r="T152" s="146"/>
      <c r="U152" s="101">
        <f t="shared" si="33"/>
        <v>0</v>
      </c>
      <c r="V152" s="106">
        <f t="shared" si="24"/>
        <v>9.5999999999999996</v>
      </c>
      <c r="W152" s="103">
        <f t="shared" si="25"/>
        <v>9</v>
      </c>
      <c r="X152" s="107">
        <v>8</v>
      </c>
      <c r="Y152" s="103">
        <f>'ИТОГ и проверка'!C152</f>
        <v>9</v>
      </c>
      <c r="Z152" s="103">
        <f t="shared" si="26"/>
        <v>7.5</v>
      </c>
      <c r="AA152" s="108">
        <f t="shared" si="27"/>
        <v>-0.5</v>
      </c>
      <c r="AB152" s="103">
        <f t="shared" si="28"/>
        <v>0</v>
      </c>
      <c r="AC152" s="99"/>
      <c r="AD152" s="103">
        <f>'ИТОГ и проверка'!D152</f>
        <v>0</v>
      </c>
      <c r="AE152" s="99"/>
      <c r="AF152" s="99"/>
      <c r="AG152" s="99"/>
      <c r="AH152" s="103">
        <f>'ИТОГ и проверка'!E152</f>
        <v>0</v>
      </c>
      <c r="AI152" s="121"/>
      <c r="AJ152" s="121">
        <f t="shared" si="29"/>
        <v>0</v>
      </c>
      <c r="AK152" s="119">
        <f t="shared" si="30"/>
        <v>-9</v>
      </c>
      <c r="AL152" s="101">
        <f t="shared" si="31"/>
        <v>0</v>
      </c>
      <c r="AM152" s="112"/>
    </row>
    <row r="153" ht="47.25">
      <c r="A153" s="96" t="s">
        <v>313</v>
      </c>
      <c r="B153" s="97" t="s">
        <v>314</v>
      </c>
      <c r="C153" s="98">
        <v>40.438000000000002</v>
      </c>
      <c r="D153" s="137">
        <v>136</v>
      </c>
      <c r="E153" s="120">
        <v>142</v>
      </c>
      <c r="F153" s="101">
        <f t="shared" si="37"/>
        <v>3.5115485434492308</v>
      </c>
      <c r="G153" s="102">
        <v>6</v>
      </c>
      <c r="H153" s="103">
        <f t="shared" si="32"/>
        <v>4.4117647058823524</v>
      </c>
      <c r="I153" s="104"/>
      <c r="J153" s="105">
        <v>0</v>
      </c>
      <c r="K153" s="104"/>
      <c r="L153" s="104"/>
      <c r="M153" s="104"/>
      <c r="N153" s="105">
        <v>0</v>
      </c>
      <c r="O153" s="120">
        <v>2</v>
      </c>
      <c r="P153" s="99"/>
      <c r="Q153" s="99"/>
      <c r="R153" s="99"/>
      <c r="S153" s="120">
        <v>2</v>
      </c>
      <c r="T153" s="120">
        <v>0</v>
      </c>
      <c r="U153" s="101">
        <f t="shared" si="33"/>
        <v>33.333333333333336</v>
      </c>
      <c r="V153" s="106">
        <f t="shared" si="24"/>
        <v>17.039999999999999</v>
      </c>
      <c r="W153" s="103">
        <f t="shared" si="25"/>
        <v>17</v>
      </c>
      <c r="X153" s="107">
        <v>12</v>
      </c>
      <c r="Y153" s="103">
        <f>'ИТОГ и проверка'!C153</f>
        <v>8</v>
      </c>
      <c r="Z153" s="103">
        <f t="shared" si="26"/>
        <v>5.6338028169014089</v>
      </c>
      <c r="AA153" s="108">
        <f t="shared" si="27"/>
        <v>-6.3661971830985911</v>
      </c>
      <c r="AB153" s="103">
        <f t="shared" si="28"/>
        <v>0</v>
      </c>
      <c r="AC153" s="99"/>
      <c r="AD153" s="103">
        <f>'ИТОГ и проверка'!D153</f>
        <v>0</v>
      </c>
      <c r="AE153" s="99"/>
      <c r="AF153" s="99"/>
      <c r="AG153" s="99"/>
      <c r="AH153" s="103">
        <f>'ИТОГ и проверка'!E153</f>
        <v>0</v>
      </c>
      <c r="AI153" s="121"/>
      <c r="AJ153" s="121">
        <f t="shared" si="29"/>
        <v>0</v>
      </c>
      <c r="AK153" s="119">
        <f t="shared" si="30"/>
        <v>-8</v>
      </c>
      <c r="AL153" s="101">
        <f t="shared" si="31"/>
        <v>0</v>
      </c>
      <c r="AM153" s="112"/>
    </row>
    <row r="154" ht="31.5">
      <c r="A154" s="96" t="s">
        <v>315</v>
      </c>
      <c r="B154" s="97" t="s">
        <v>316</v>
      </c>
      <c r="C154" s="98">
        <v>16.07</v>
      </c>
      <c r="D154" s="137">
        <v>27</v>
      </c>
      <c r="E154" s="120">
        <v>27</v>
      </c>
      <c r="F154" s="101">
        <f t="shared" si="37"/>
        <v>1.6801493466085875</v>
      </c>
      <c r="G154" s="102">
        <v>2</v>
      </c>
      <c r="H154" s="103">
        <f t="shared" si="32"/>
        <v>7.4074074074074066</v>
      </c>
      <c r="I154" s="104"/>
      <c r="J154" s="105">
        <v>0</v>
      </c>
      <c r="K154" s="104"/>
      <c r="L154" s="104"/>
      <c r="M154" s="104">
        <v>1</v>
      </c>
      <c r="N154" s="105">
        <v>1</v>
      </c>
      <c r="O154" s="100">
        <v>1</v>
      </c>
      <c r="P154" s="99"/>
      <c r="Q154" s="99"/>
      <c r="R154" s="99"/>
      <c r="S154" s="100">
        <v>1</v>
      </c>
      <c r="T154" s="100">
        <v>0</v>
      </c>
      <c r="U154" s="101">
        <f t="shared" si="33"/>
        <v>50</v>
      </c>
      <c r="V154" s="106">
        <f t="shared" si="24"/>
        <v>2.1600000000000001</v>
      </c>
      <c r="W154" s="103">
        <f t="shared" si="25"/>
        <v>2</v>
      </c>
      <c r="X154" s="107">
        <v>8</v>
      </c>
      <c r="Y154" s="103">
        <f>'ИТОГ и проверка'!C154</f>
        <v>1</v>
      </c>
      <c r="Z154" s="103">
        <f t="shared" si="26"/>
        <v>3.7037037037037033</v>
      </c>
      <c r="AA154" s="108">
        <f t="shared" si="27"/>
        <v>-4.2962962962962967</v>
      </c>
      <c r="AB154" s="103">
        <f t="shared" si="28"/>
        <v>0</v>
      </c>
      <c r="AC154" s="99"/>
      <c r="AD154" s="103">
        <f>'ИТОГ и проверка'!D154</f>
        <v>0</v>
      </c>
      <c r="AE154" s="99"/>
      <c r="AF154" s="99"/>
      <c r="AG154" s="109">
        <f t="shared" si="35"/>
        <v>0</v>
      </c>
      <c r="AH154" s="103">
        <f>'ИТОГ и проверка'!E154</f>
        <v>1</v>
      </c>
      <c r="AI154" s="121"/>
      <c r="AJ154" s="121">
        <f t="shared" si="29"/>
        <v>1</v>
      </c>
      <c r="AK154" s="119">
        <f t="shared" si="30"/>
        <v>0</v>
      </c>
      <c r="AL154" s="101">
        <f t="shared" si="31"/>
        <v>0</v>
      </c>
      <c r="AM154" s="112"/>
    </row>
    <row r="155" ht="47.25">
      <c r="A155" s="96" t="s">
        <v>317</v>
      </c>
      <c r="B155" s="97" t="s">
        <v>318</v>
      </c>
      <c r="C155" s="98">
        <v>3.52</v>
      </c>
      <c r="D155" s="137">
        <v>0</v>
      </c>
      <c r="E155" s="120">
        <v>0</v>
      </c>
      <c r="F155" s="101">
        <f t="shared" si="37"/>
        <v>0</v>
      </c>
      <c r="G155" s="102">
        <v>0</v>
      </c>
      <c r="H155" s="103">
        <v>0</v>
      </c>
      <c r="I155" s="104"/>
      <c r="J155" s="105">
        <v>0</v>
      </c>
      <c r="K155" s="104"/>
      <c r="L155" s="104"/>
      <c r="M155" s="104">
        <v>0</v>
      </c>
      <c r="N155" s="105">
        <v>0</v>
      </c>
      <c r="O155" s="122">
        <v>0</v>
      </c>
      <c r="P155" s="99"/>
      <c r="Q155" s="99"/>
      <c r="R155" s="99"/>
      <c r="S155" s="122">
        <v>0</v>
      </c>
      <c r="T155" s="122">
        <v>0</v>
      </c>
      <c r="U155" s="101">
        <v>0</v>
      </c>
      <c r="V155" s="106">
        <f t="shared" si="24"/>
        <v>0</v>
      </c>
      <c r="W155" s="103">
        <f t="shared" si="25"/>
        <v>0</v>
      </c>
      <c r="X155" s="107">
        <v>0</v>
      </c>
      <c r="Y155" s="103">
        <f>'ИТОГ и проверка'!C155</f>
        <v>0</v>
      </c>
      <c r="Z155" s="103">
        <v>0</v>
      </c>
      <c r="AA155" s="108">
        <f t="shared" si="27"/>
        <v>0</v>
      </c>
      <c r="AB155" s="103">
        <f t="shared" si="28"/>
        <v>0</v>
      </c>
      <c r="AC155" s="99"/>
      <c r="AD155" s="103">
        <f>'ИТОГ и проверка'!D155</f>
        <v>0</v>
      </c>
      <c r="AE155" s="99"/>
      <c r="AF155" s="99"/>
      <c r="AG155" s="109">
        <f t="shared" si="35"/>
        <v>0</v>
      </c>
      <c r="AH155" s="103">
        <f>'ИТОГ и проверка'!E155</f>
        <v>0</v>
      </c>
      <c r="AI155" s="121"/>
      <c r="AJ155" s="121">
        <f t="shared" si="29"/>
        <v>0</v>
      </c>
      <c r="AK155" s="119">
        <f t="shared" si="30"/>
        <v>0</v>
      </c>
      <c r="AL155" s="101">
        <f t="shared" si="31"/>
        <v>0</v>
      </c>
      <c r="AM155" s="112"/>
    </row>
    <row r="156" ht="47.25">
      <c r="A156" s="96" t="s">
        <v>319</v>
      </c>
      <c r="B156" s="97" t="s">
        <v>320</v>
      </c>
      <c r="C156" s="98">
        <v>12.092000000000001</v>
      </c>
      <c r="D156" s="137">
        <v>0</v>
      </c>
      <c r="E156" s="120">
        <v>0</v>
      </c>
      <c r="F156" s="101">
        <f t="shared" si="37"/>
        <v>0</v>
      </c>
      <c r="G156" s="102">
        <v>0</v>
      </c>
      <c r="H156" s="103">
        <v>0</v>
      </c>
      <c r="I156" s="104"/>
      <c r="J156" s="105">
        <v>0</v>
      </c>
      <c r="K156" s="104"/>
      <c r="L156" s="104"/>
      <c r="M156" s="104">
        <v>0</v>
      </c>
      <c r="N156" s="105">
        <v>0</v>
      </c>
      <c r="O156" s="122">
        <v>0</v>
      </c>
      <c r="P156" s="99"/>
      <c r="Q156" s="99"/>
      <c r="R156" s="99"/>
      <c r="S156" s="122">
        <v>0</v>
      </c>
      <c r="T156" s="122">
        <v>0</v>
      </c>
      <c r="U156" s="101">
        <v>0</v>
      </c>
      <c r="V156" s="106">
        <f t="shared" si="24"/>
        <v>0</v>
      </c>
      <c r="W156" s="103">
        <f t="shared" si="25"/>
        <v>0</v>
      </c>
      <c r="X156" s="107">
        <v>0</v>
      </c>
      <c r="Y156" s="103">
        <f>'ИТОГ и проверка'!C156</f>
        <v>0</v>
      </c>
      <c r="Z156" s="103">
        <v>0</v>
      </c>
      <c r="AA156" s="108">
        <f t="shared" si="27"/>
        <v>0</v>
      </c>
      <c r="AB156" s="103">
        <f t="shared" si="28"/>
        <v>0</v>
      </c>
      <c r="AC156" s="99"/>
      <c r="AD156" s="103">
        <f>'ИТОГ и проверка'!D156</f>
        <v>0</v>
      </c>
      <c r="AE156" s="99"/>
      <c r="AF156" s="99"/>
      <c r="AG156" s="109">
        <f t="shared" si="35"/>
        <v>0</v>
      </c>
      <c r="AH156" s="103">
        <f>'ИТОГ и проверка'!E156</f>
        <v>0</v>
      </c>
      <c r="AI156" s="121"/>
      <c r="AJ156" s="121">
        <f t="shared" si="29"/>
        <v>0</v>
      </c>
      <c r="AK156" s="119">
        <f t="shared" si="30"/>
        <v>0</v>
      </c>
      <c r="AL156" s="101">
        <f t="shared" si="31"/>
        <v>0</v>
      </c>
      <c r="AM156" s="112"/>
    </row>
    <row r="157" ht="31.5">
      <c r="A157" s="96" t="s">
        <v>321</v>
      </c>
      <c r="B157" s="97" t="s">
        <v>322</v>
      </c>
      <c r="C157" s="98">
        <v>22.745000000000001</v>
      </c>
      <c r="D157" s="137">
        <v>22</v>
      </c>
      <c r="E157" s="100">
        <v>21</v>
      </c>
      <c r="F157" s="101">
        <f t="shared" si="37"/>
        <v>0.92327984172345567</v>
      </c>
      <c r="G157" s="102">
        <v>1</v>
      </c>
      <c r="H157" s="103">
        <f t="shared" si="32"/>
        <v>4.5454545454545459</v>
      </c>
      <c r="I157" s="104"/>
      <c r="J157" s="105">
        <v>0</v>
      </c>
      <c r="K157" s="104"/>
      <c r="L157" s="104"/>
      <c r="M157" s="104"/>
      <c r="N157" s="105">
        <v>0</v>
      </c>
      <c r="O157" s="104">
        <v>0</v>
      </c>
      <c r="P157" s="99"/>
      <c r="Q157" s="99"/>
      <c r="R157" s="99"/>
      <c r="S157" s="104"/>
      <c r="T157" s="104"/>
      <c r="U157" s="101">
        <f t="shared" si="33"/>
        <v>0</v>
      </c>
      <c r="V157" s="106">
        <f t="shared" si="24"/>
        <v>1.05</v>
      </c>
      <c r="W157" s="103">
        <f t="shared" si="25"/>
        <v>1</v>
      </c>
      <c r="X157" s="107">
        <v>5</v>
      </c>
      <c r="Y157" s="103">
        <f>'ИТОГ и проверка'!C157</f>
        <v>1</v>
      </c>
      <c r="Z157" s="103">
        <f t="shared" si="26"/>
        <v>4.7619047619047619</v>
      </c>
      <c r="AA157" s="108">
        <f t="shared" si="27"/>
        <v>-0.23809523809523814</v>
      </c>
      <c r="AB157" s="103">
        <f t="shared" si="28"/>
        <v>0</v>
      </c>
      <c r="AC157" s="99"/>
      <c r="AD157" s="103">
        <f>'ИТОГ и проверка'!D157</f>
        <v>0</v>
      </c>
      <c r="AE157" s="99"/>
      <c r="AF157" s="99"/>
      <c r="AG157" s="99"/>
      <c r="AH157" s="103">
        <f>'ИТОГ и проверка'!E157</f>
        <v>0</v>
      </c>
      <c r="AI157" s="121"/>
      <c r="AJ157" s="121">
        <f t="shared" si="29"/>
        <v>0</v>
      </c>
      <c r="AK157" s="119">
        <f t="shared" si="30"/>
        <v>-1</v>
      </c>
      <c r="AL157" s="101">
        <f t="shared" si="31"/>
        <v>0</v>
      </c>
      <c r="AM157" s="112"/>
    </row>
    <row r="158" ht="63">
      <c r="A158" s="96" t="s">
        <v>323</v>
      </c>
      <c r="B158" s="154" t="s">
        <v>324</v>
      </c>
      <c r="C158" s="134">
        <v>33.654000000000003</v>
      </c>
      <c r="D158" s="137">
        <v>63</v>
      </c>
      <c r="E158" s="120">
        <v>67</v>
      </c>
      <c r="F158" s="101">
        <f t="shared" si="37"/>
        <v>1.9908480418375227</v>
      </c>
      <c r="G158" s="102">
        <v>3</v>
      </c>
      <c r="H158" s="103">
        <f t="shared" si="32"/>
        <v>4.7619047619047619</v>
      </c>
      <c r="I158" s="104"/>
      <c r="J158" s="105">
        <v>0</v>
      </c>
      <c r="K158" s="104"/>
      <c r="L158" s="104"/>
      <c r="M158" s="104"/>
      <c r="N158" s="105">
        <v>0</v>
      </c>
      <c r="O158" s="120">
        <v>1</v>
      </c>
      <c r="P158" s="99"/>
      <c r="Q158" s="99"/>
      <c r="R158" s="99"/>
      <c r="S158" s="120">
        <v>1</v>
      </c>
      <c r="T158" s="120"/>
      <c r="U158" s="101">
        <f t="shared" si="33"/>
        <v>33.333333333333336</v>
      </c>
      <c r="V158" s="106">
        <f t="shared" si="24"/>
        <v>5.3600000000000003</v>
      </c>
      <c r="W158" s="103">
        <f t="shared" si="25"/>
        <v>5</v>
      </c>
      <c r="X158" s="107">
        <v>8</v>
      </c>
      <c r="Y158" s="103">
        <f>'ИТОГ и проверка'!C158</f>
        <v>3</v>
      </c>
      <c r="Z158" s="103">
        <f t="shared" si="26"/>
        <v>4.4776119402985071</v>
      </c>
      <c r="AA158" s="108">
        <f t="shared" si="27"/>
        <v>-3.5223880597014929</v>
      </c>
      <c r="AB158" s="103">
        <f t="shared" si="28"/>
        <v>0</v>
      </c>
      <c r="AC158" s="99"/>
      <c r="AD158" s="103">
        <f>'ИТОГ и проверка'!D158</f>
        <v>0</v>
      </c>
      <c r="AE158" s="99"/>
      <c r="AF158" s="99"/>
      <c r="AG158" s="99"/>
      <c r="AH158" s="103">
        <f>'ИТОГ и проверка'!E158</f>
        <v>0</v>
      </c>
      <c r="AI158" s="121"/>
      <c r="AJ158" s="121">
        <f t="shared" si="29"/>
        <v>0</v>
      </c>
      <c r="AK158" s="119">
        <f t="shared" si="30"/>
        <v>-3</v>
      </c>
      <c r="AL158" s="101">
        <f t="shared" si="31"/>
        <v>0</v>
      </c>
      <c r="AM158" s="112"/>
    </row>
    <row r="159" ht="47.25">
      <c r="A159" s="96" t="s">
        <v>325</v>
      </c>
      <c r="B159" s="154" t="s">
        <v>326</v>
      </c>
      <c r="C159" s="134">
        <v>11.364000000000001</v>
      </c>
      <c r="D159" s="99">
        <v>9</v>
      </c>
      <c r="E159" s="120">
        <v>10</v>
      </c>
      <c r="F159" s="101">
        <f t="shared" si="37"/>
        <v>0.87997184090109115</v>
      </c>
      <c r="G159" s="102">
        <v>0</v>
      </c>
      <c r="H159" s="103">
        <f t="shared" si="32"/>
        <v>0</v>
      </c>
      <c r="I159" s="104"/>
      <c r="J159" s="105">
        <v>0</v>
      </c>
      <c r="K159" s="104"/>
      <c r="L159" s="104"/>
      <c r="M159" s="104"/>
      <c r="N159" s="105">
        <v>0</v>
      </c>
      <c r="O159" s="122">
        <v>0</v>
      </c>
      <c r="P159" s="99"/>
      <c r="Q159" s="99"/>
      <c r="R159" s="99"/>
      <c r="S159" s="122">
        <v>0</v>
      </c>
      <c r="T159" s="122">
        <v>0</v>
      </c>
      <c r="U159" s="101">
        <v>0</v>
      </c>
      <c r="V159" s="106">
        <f t="shared" si="24"/>
        <v>0.5</v>
      </c>
      <c r="W159" s="103">
        <f t="shared" si="25"/>
        <v>0</v>
      </c>
      <c r="X159" s="107">
        <v>5</v>
      </c>
      <c r="Y159" s="103">
        <f>'ИТОГ и проверка'!C159</f>
        <v>0</v>
      </c>
      <c r="Z159" s="103">
        <f t="shared" si="26"/>
        <v>0</v>
      </c>
      <c r="AA159" s="108">
        <f t="shared" si="27"/>
        <v>-5</v>
      </c>
      <c r="AB159" s="103">
        <f t="shared" si="28"/>
        <v>0</v>
      </c>
      <c r="AC159" s="99"/>
      <c r="AD159" s="103">
        <f>'ИТОГ и проверка'!D159</f>
        <v>0</v>
      </c>
      <c r="AE159" s="99"/>
      <c r="AF159" s="99"/>
      <c r="AG159" s="99"/>
      <c r="AH159" s="103">
        <f>'ИТОГ и проверка'!E159</f>
        <v>0</v>
      </c>
      <c r="AI159" s="121"/>
      <c r="AJ159" s="121">
        <f t="shared" si="29"/>
        <v>0</v>
      </c>
      <c r="AK159" s="119">
        <f t="shared" si="30"/>
        <v>0</v>
      </c>
      <c r="AL159" s="101">
        <f t="shared" si="31"/>
        <v>0</v>
      </c>
      <c r="AM159" s="112"/>
    </row>
    <row r="160">
      <c r="A160" s="123" t="s">
        <v>327</v>
      </c>
      <c r="B160" s="87" t="s">
        <v>328</v>
      </c>
      <c r="C160" s="113"/>
      <c r="D160" s="88"/>
      <c r="E160" s="89"/>
      <c r="F160" s="90"/>
      <c r="G160" s="149"/>
      <c r="H160" s="150"/>
      <c r="I160" s="91"/>
      <c r="J160" s="91"/>
      <c r="K160" s="91"/>
      <c r="L160" s="91"/>
      <c r="M160" s="91"/>
      <c r="N160" s="151"/>
      <c r="O160" s="89"/>
      <c r="P160" s="90"/>
      <c r="Q160" s="90"/>
      <c r="R160" s="90"/>
      <c r="S160" s="89"/>
      <c r="T160" s="89"/>
      <c r="U160" s="90"/>
      <c r="V160" s="90"/>
      <c r="W160" s="90"/>
      <c r="X160" s="90"/>
      <c r="Y160" s="90"/>
      <c r="Z160" s="90"/>
      <c r="AA160" s="90"/>
      <c r="AB160" s="103">
        <f t="shared" si="28"/>
        <v>0</v>
      </c>
      <c r="AC160" s="90"/>
      <c r="AD160" s="90"/>
      <c r="AE160" s="90"/>
      <c r="AF160" s="90"/>
      <c r="AG160" s="90"/>
      <c r="AH160" s="92"/>
      <c r="AI160" s="127"/>
      <c r="AJ160" s="121">
        <f t="shared" si="29"/>
        <v>0</v>
      </c>
      <c r="AK160" s="119">
        <f t="shared" si="30"/>
        <v>0</v>
      </c>
      <c r="AL160" s="101">
        <f t="shared" si="31"/>
        <v>0</v>
      </c>
      <c r="AM160" s="112"/>
    </row>
    <row r="161" ht="31.5">
      <c r="A161" s="96" t="s">
        <v>329</v>
      </c>
      <c r="B161" s="97" t="s">
        <v>330</v>
      </c>
      <c r="C161" s="134">
        <v>92.799999999999997</v>
      </c>
      <c r="D161" s="99">
        <v>75</v>
      </c>
      <c r="E161" s="120">
        <v>92</v>
      </c>
      <c r="F161" s="101">
        <f t="shared" si="37"/>
        <v>0.99137931034482762</v>
      </c>
      <c r="G161" s="102">
        <v>2</v>
      </c>
      <c r="H161" s="103">
        <f t="shared" si="32"/>
        <v>2.6666666666666665</v>
      </c>
      <c r="I161" s="104"/>
      <c r="J161" s="105">
        <v>0</v>
      </c>
      <c r="K161" s="104"/>
      <c r="L161" s="104"/>
      <c r="M161" s="104"/>
      <c r="N161" s="105">
        <v>0</v>
      </c>
      <c r="O161" s="145"/>
      <c r="P161" s="99"/>
      <c r="Q161" s="99"/>
      <c r="R161" s="99"/>
      <c r="S161" s="145"/>
      <c r="T161" s="145"/>
      <c r="U161" s="101">
        <f t="shared" si="33"/>
        <v>0</v>
      </c>
      <c r="V161" s="106">
        <f t="shared" si="24"/>
        <v>4.6000000000000005</v>
      </c>
      <c r="W161" s="103">
        <f t="shared" si="25"/>
        <v>4</v>
      </c>
      <c r="X161" s="107">
        <v>5</v>
      </c>
      <c r="Y161" s="103">
        <f>'ИТОГ и проверка'!C161</f>
        <v>4</v>
      </c>
      <c r="Z161" s="103">
        <f t="shared" si="26"/>
        <v>4.3478260869565215</v>
      </c>
      <c r="AA161" s="108">
        <f t="shared" si="27"/>
        <v>-0.65217391304347849</v>
      </c>
      <c r="AB161" s="103">
        <f t="shared" si="28"/>
        <v>0</v>
      </c>
      <c r="AC161" s="99"/>
      <c r="AD161" s="103">
        <f>'ИТОГ и проверка'!D161</f>
        <v>0</v>
      </c>
      <c r="AE161" s="99"/>
      <c r="AF161" s="99"/>
      <c r="AG161" s="99"/>
      <c r="AH161" s="103">
        <f>'ИТОГ и проверка'!E161</f>
        <v>0</v>
      </c>
      <c r="AI161" s="121"/>
      <c r="AJ161" s="121">
        <f t="shared" si="29"/>
        <v>0</v>
      </c>
      <c r="AK161" s="119">
        <f t="shared" si="30"/>
        <v>-4</v>
      </c>
      <c r="AL161" s="101">
        <f t="shared" si="31"/>
        <v>0</v>
      </c>
      <c r="AM161" s="112"/>
    </row>
    <row r="162" ht="31.5">
      <c r="A162" s="96" t="s">
        <v>331</v>
      </c>
      <c r="B162" s="97" t="s">
        <v>332</v>
      </c>
      <c r="C162" s="98">
        <v>347.19999999999999</v>
      </c>
      <c r="D162" s="99">
        <v>376</v>
      </c>
      <c r="E162" s="120">
        <v>370</v>
      </c>
      <c r="F162" s="101">
        <f t="shared" si="37"/>
        <v>1.0656682027649771</v>
      </c>
      <c r="G162" s="102">
        <v>15</v>
      </c>
      <c r="H162" s="103">
        <f t="shared" si="32"/>
        <v>3.9893617021276597</v>
      </c>
      <c r="I162" s="104"/>
      <c r="J162" s="105">
        <v>2</v>
      </c>
      <c r="K162" s="104"/>
      <c r="L162" s="104"/>
      <c r="M162" s="104">
        <v>5</v>
      </c>
      <c r="N162" s="105">
        <v>8</v>
      </c>
      <c r="O162" s="100">
        <v>6</v>
      </c>
      <c r="P162" s="99"/>
      <c r="Q162" s="99"/>
      <c r="R162" s="99"/>
      <c r="S162" s="100">
        <v>1</v>
      </c>
      <c r="T162" s="100">
        <v>5</v>
      </c>
      <c r="U162" s="101">
        <f t="shared" si="33"/>
        <v>40</v>
      </c>
      <c r="V162" s="106">
        <f t="shared" si="24"/>
        <v>29.600000000000001</v>
      </c>
      <c r="W162" s="103">
        <f t="shared" si="25"/>
        <v>29</v>
      </c>
      <c r="X162" s="107">
        <v>8</v>
      </c>
      <c r="Y162" s="103">
        <f>'ИТОГ и проверка'!C162</f>
        <v>14</v>
      </c>
      <c r="Z162" s="103">
        <f t="shared" si="26"/>
        <v>3.7837837837837838</v>
      </c>
      <c r="AA162" s="108">
        <f t="shared" si="27"/>
        <v>-4.2162162162162158</v>
      </c>
      <c r="AB162" s="103">
        <f t="shared" si="28"/>
        <v>0</v>
      </c>
      <c r="AC162" s="99"/>
      <c r="AD162" s="103">
        <f>'ИТОГ и проверка'!D162</f>
        <v>1</v>
      </c>
      <c r="AE162" s="99"/>
      <c r="AF162" s="99"/>
      <c r="AG162" s="109">
        <f t="shared" si="35"/>
        <v>5</v>
      </c>
      <c r="AH162" s="103">
        <f>'ИТОГ и проверка'!E162</f>
        <v>8</v>
      </c>
      <c r="AI162" s="121"/>
      <c r="AJ162" s="121">
        <f t="shared" si="29"/>
        <v>14</v>
      </c>
      <c r="AK162" s="119">
        <f t="shared" si="30"/>
        <v>0</v>
      </c>
      <c r="AL162" s="101">
        <f t="shared" si="31"/>
        <v>0</v>
      </c>
      <c r="AM162" s="112"/>
    </row>
    <row r="163">
      <c r="A163" s="123" t="s">
        <v>333</v>
      </c>
      <c r="B163" s="87" t="s">
        <v>334</v>
      </c>
      <c r="C163" s="113"/>
      <c r="D163" s="88"/>
      <c r="E163" s="89"/>
      <c r="F163" s="90"/>
      <c r="G163" s="149"/>
      <c r="H163" s="150"/>
      <c r="I163" s="91"/>
      <c r="J163" s="91"/>
      <c r="K163" s="91"/>
      <c r="L163" s="91"/>
      <c r="M163" s="91"/>
      <c r="N163" s="151"/>
      <c r="O163" s="89"/>
      <c r="P163" s="90"/>
      <c r="Q163" s="90"/>
      <c r="R163" s="90"/>
      <c r="S163" s="89"/>
      <c r="T163" s="89"/>
      <c r="U163" s="90"/>
      <c r="V163" s="90"/>
      <c r="W163" s="90"/>
      <c r="X163" s="90"/>
      <c r="Y163" s="90"/>
      <c r="Z163" s="90"/>
      <c r="AA163" s="90"/>
      <c r="AB163" s="103">
        <f t="shared" si="28"/>
        <v>0</v>
      </c>
      <c r="AC163" s="90"/>
      <c r="AD163" s="90"/>
      <c r="AE163" s="90"/>
      <c r="AF163" s="90"/>
      <c r="AG163" s="90"/>
      <c r="AH163" s="92"/>
      <c r="AI163" s="127"/>
      <c r="AJ163" s="121">
        <f t="shared" si="29"/>
        <v>0</v>
      </c>
      <c r="AK163" s="119">
        <f t="shared" si="30"/>
        <v>0</v>
      </c>
      <c r="AL163" s="101">
        <f t="shared" si="31"/>
        <v>0</v>
      </c>
      <c r="AM163" s="112"/>
    </row>
    <row r="164" ht="31.5">
      <c r="A164" s="96" t="s">
        <v>335</v>
      </c>
      <c r="B164" s="97" t="s">
        <v>336</v>
      </c>
      <c r="C164" s="98">
        <v>10.686999999999999</v>
      </c>
      <c r="D164" s="99">
        <v>2</v>
      </c>
      <c r="E164" s="139">
        <v>2</v>
      </c>
      <c r="F164" s="101">
        <f t="shared" si="37"/>
        <v>0.18714325816412464</v>
      </c>
      <c r="G164" s="102">
        <v>0</v>
      </c>
      <c r="H164" s="103">
        <f t="shared" si="32"/>
        <v>0</v>
      </c>
      <c r="I164" s="104"/>
      <c r="J164" s="105">
        <v>0</v>
      </c>
      <c r="K164" s="104"/>
      <c r="L164" s="104"/>
      <c r="M164" s="104"/>
      <c r="N164" s="105">
        <v>0</v>
      </c>
      <c r="O164" s="120">
        <v>0</v>
      </c>
      <c r="P164" s="99"/>
      <c r="Q164" s="99"/>
      <c r="R164" s="99"/>
      <c r="S164" s="120">
        <v>0</v>
      </c>
      <c r="T164" s="120">
        <v>0</v>
      </c>
      <c r="U164" s="101">
        <v>0</v>
      </c>
      <c r="V164" s="106">
        <f t="shared" ref="V164:V227" si="38">E164*X164%</f>
        <v>0.10000000000000001</v>
      </c>
      <c r="W164" s="103">
        <f t="shared" ref="W164:W227" si="39">ROUNDDOWN(V164,0)</f>
        <v>0</v>
      </c>
      <c r="X164" s="107">
        <v>5</v>
      </c>
      <c r="Y164" s="103">
        <f>'ИТОГ и проверка'!C164</f>
        <v>0</v>
      </c>
      <c r="Z164" s="103">
        <f t="shared" ref="Z164:Z227" si="40">Y164/E164%</f>
        <v>0</v>
      </c>
      <c r="AA164" s="108">
        <f t="shared" ref="AA164:AA227" si="41">Z164-X164</f>
        <v>-5</v>
      </c>
      <c r="AB164" s="103">
        <f t="shared" ref="AB164:AB227" si="42">IF(AA164&gt;0.01,AA164*1000000,0)</f>
        <v>0</v>
      </c>
      <c r="AC164" s="99"/>
      <c r="AD164" s="103">
        <f>'ИТОГ и проверка'!D164</f>
        <v>0</v>
      </c>
      <c r="AE164" s="99"/>
      <c r="AF164" s="99"/>
      <c r="AG164" s="99"/>
      <c r="AH164" s="103">
        <f>'ИТОГ и проверка'!E164</f>
        <v>0</v>
      </c>
      <c r="AI164" s="121"/>
      <c r="AJ164" s="121">
        <f t="shared" ref="AJ164:AJ227" si="43">SUM(AD164:AI164)</f>
        <v>0</v>
      </c>
      <c r="AK164" s="119">
        <f t="shared" ref="AK164:AK227" si="44">AJ164-Y164</f>
        <v>0</v>
      </c>
      <c r="AL164" s="101">
        <f t="shared" ref="AL164:AL227" si="45">IF(AK164&gt;1,AK164*1000,0)</f>
        <v>0</v>
      </c>
      <c r="AM164" s="112"/>
    </row>
    <row r="165" ht="94.5">
      <c r="A165" s="96" t="s">
        <v>337</v>
      </c>
      <c r="B165" s="97" t="s">
        <v>338</v>
      </c>
      <c r="C165" s="134">
        <v>23.292999999999999</v>
      </c>
      <c r="D165" s="99">
        <v>0</v>
      </c>
      <c r="E165" s="120">
        <v>0</v>
      </c>
      <c r="F165" s="101">
        <f t="shared" si="37"/>
        <v>0</v>
      </c>
      <c r="G165" s="102">
        <v>0</v>
      </c>
      <c r="H165" s="103">
        <v>0</v>
      </c>
      <c r="I165" s="104"/>
      <c r="J165" s="105">
        <v>0</v>
      </c>
      <c r="K165" s="104"/>
      <c r="L165" s="104"/>
      <c r="M165" s="104"/>
      <c r="N165" s="105">
        <v>0</v>
      </c>
      <c r="O165" s="120">
        <v>0</v>
      </c>
      <c r="P165" s="99"/>
      <c r="Q165" s="99"/>
      <c r="R165" s="99"/>
      <c r="S165" s="120">
        <v>0</v>
      </c>
      <c r="T165" s="120">
        <v>0</v>
      </c>
      <c r="U165" s="101">
        <v>0</v>
      </c>
      <c r="V165" s="106">
        <f t="shared" si="38"/>
        <v>0</v>
      </c>
      <c r="W165" s="103">
        <f t="shared" si="39"/>
        <v>0</v>
      </c>
      <c r="X165" s="107">
        <v>0</v>
      </c>
      <c r="Y165" s="103">
        <f>'ИТОГ и проверка'!C165</f>
        <v>0</v>
      </c>
      <c r="Z165" s="103">
        <v>0</v>
      </c>
      <c r="AA165" s="108">
        <f t="shared" si="41"/>
        <v>0</v>
      </c>
      <c r="AB165" s="103">
        <f t="shared" si="42"/>
        <v>0</v>
      </c>
      <c r="AC165" s="99"/>
      <c r="AD165" s="103">
        <f>'ИТОГ и проверка'!D165</f>
        <v>0</v>
      </c>
      <c r="AE165" s="99"/>
      <c r="AF165" s="99"/>
      <c r="AG165" s="99"/>
      <c r="AH165" s="103">
        <f>'ИТОГ и проверка'!E165</f>
        <v>0</v>
      </c>
      <c r="AI165" s="121"/>
      <c r="AJ165" s="121">
        <f t="shared" si="43"/>
        <v>0</v>
      </c>
      <c r="AK165" s="119">
        <f t="shared" si="44"/>
        <v>0</v>
      </c>
      <c r="AL165" s="101">
        <f t="shared" si="45"/>
        <v>0</v>
      </c>
      <c r="AM165" s="112"/>
    </row>
    <row r="166" ht="47.25">
      <c r="A166" s="96" t="s">
        <v>339</v>
      </c>
      <c r="B166" s="97" t="s">
        <v>340</v>
      </c>
      <c r="C166" s="98">
        <v>19.553999999999998</v>
      </c>
      <c r="D166" s="99">
        <v>57</v>
      </c>
      <c r="E166" s="120">
        <v>65</v>
      </c>
      <c r="F166" s="101">
        <f t="shared" si="37"/>
        <v>3.3241280556407897</v>
      </c>
      <c r="G166" s="102">
        <v>2</v>
      </c>
      <c r="H166" s="103">
        <f t="shared" si="32"/>
        <v>3.5087719298245617</v>
      </c>
      <c r="I166" s="104"/>
      <c r="J166" s="105">
        <v>0</v>
      </c>
      <c r="K166" s="104"/>
      <c r="L166" s="104"/>
      <c r="M166" s="104"/>
      <c r="N166" s="105">
        <v>0</v>
      </c>
      <c r="O166" s="120">
        <v>2</v>
      </c>
      <c r="P166" s="99"/>
      <c r="Q166" s="99"/>
      <c r="R166" s="99"/>
      <c r="S166" s="120">
        <v>1</v>
      </c>
      <c r="T166" s="120">
        <v>1</v>
      </c>
      <c r="U166" s="101">
        <f t="shared" si="33"/>
        <v>100</v>
      </c>
      <c r="V166" s="106">
        <f t="shared" si="38"/>
        <v>7.7999999999999998</v>
      </c>
      <c r="W166" s="103">
        <f t="shared" si="39"/>
        <v>7</v>
      </c>
      <c r="X166" s="107">
        <v>12</v>
      </c>
      <c r="Y166" s="103">
        <f>'ИТОГ и проверка'!C166</f>
        <v>2</v>
      </c>
      <c r="Z166" s="103">
        <f t="shared" si="40"/>
        <v>3.0769230769230766</v>
      </c>
      <c r="AA166" s="108">
        <f t="shared" si="41"/>
        <v>-8.9230769230769234</v>
      </c>
      <c r="AB166" s="103">
        <f t="shared" si="42"/>
        <v>0</v>
      </c>
      <c r="AC166" s="99"/>
      <c r="AD166" s="103">
        <f>'ИТОГ и проверка'!D166</f>
        <v>0</v>
      </c>
      <c r="AE166" s="99"/>
      <c r="AF166" s="99"/>
      <c r="AG166" s="99"/>
      <c r="AH166" s="103">
        <f>'ИТОГ и проверка'!E166</f>
        <v>0</v>
      </c>
      <c r="AI166" s="121"/>
      <c r="AJ166" s="121">
        <f t="shared" si="43"/>
        <v>0</v>
      </c>
      <c r="AK166" s="119">
        <f t="shared" si="44"/>
        <v>-2</v>
      </c>
      <c r="AL166" s="101">
        <f t="shared" si="45"/>
        <v>0</v>
      </c>
      <c r="AM166" s="112"/>
    </row>
    <row r="167" ht="31.5">
      <c r="A167" s="96" t="s">
        <v>341</v>
      </c>
      <c r="B167" s="97" t="s">
        <v>342</v>
      </c>
      <c r="C167" s="98">
        <v>119.479</v>
      </c>
      <c r="D167" s="99">
        <v>84</v>
      </c>
      <c r="E167" s="100">
        <v>72</v>
      </c>
      <c r="F167" s="101">
        <f t="shared" si="37"/>
        <v>0.60261635936022229</v>
      </c>
      <c r="G167" s="102">
        <v>2</v>
      </c>
      <c r="H167" s="103">
        <f t="shared" si="32"/>
        <v>2.3809523809523809</v>
      </c>
      <c r="I167" s="104"/>
      <c r="J167" s="105">
        <v>0</v>
      </c>
      <c r="K167" s="104"/>
      <c r="L167" s="104"/>
      <c r="M167" s="104"/>
      <c r="N167" s="105">
        <v>0</v>
      </c>
      <c r="O167" s="100">
        <v>0</v>
      </c>
      <c r="P167" s="99"/>
      <c r="Q167" s="99"/>
      <c r="R167" s="99"/>
      <c r="S167" s="100">
        <v>0</v>
      </c>
      <c r="T167" s="100">
        <v>0</v>
      </c>
      <c r="U167" s="101">
        <f t="shared" si="33"/>
        <v>0</v>
      </c>
      <c r="V167" s="106">
        <f t="shared" si="38"/>
        <v>3.6000000000000001</v>
      </c>
      <c r="W167" s="103">
        <f t="shared" si="39"/>
        <v>3</v>
      </c>
      <c r="X167" s="107">
        <v>5</v>
      </c>
      <c r="Y167" s="103">
        <f>'ИТОГ и проверка'!C167</f>
        <v>2</v>
      </c>
      <c r="Z167" s="103">
        <f t="shared" si="40"/>
        <v>2.7777777777777777</v>
      </c>
      <c r="AA167" s="108">
        <f t="shared" si="41"/>
        <v>-2.2222222222222223</v>
      </c>
      <c r="AB167" s="103">
        <f t="shared" si="42"/>
        <v>0</v>
      </c>
      <c r="AC167" s="99"/>
      <c r="AD167" s="103">
        <f>'ИТОГ и проверка'!D167</f>
        <v>0</v>
      </c>
      <c r="AE167" s="99"/>
      <c r="AF167" s="99"/>
      <c r="AG167" s="99"/>
      <c r="AH167" s="103">
        <f>'ИТОГ и проверка'!E167</f>
        <v>0</v>
      </c>
      <c r="AI167" s="121"/>
      <c r="AJ167" s="121">
        <f t="shared" si="43"/>
        <v>0</v>
      </c>
      <c r="AK167" s="119">
        <f t="shared" si="44"/>
        <v>-2</v>
      </c>
      <c r="AL167" s="101">
        <f t="shared" si="45"/>
        <v>0</v>
      </c>
      <c r="AM167" s="112"/>
    </row>
    <row r="168" ht="31.5">
      <c r="A168" s="96" t="s">
        <v>343</v>
      </c>
      <c r="B168" s="97" t="s">
        <v>344</v>
      </c>
      <c r="C168" s="98">
        <v>127.17</v>
      </c>
      <c r="D168" s="99">
        <v>42</v>
      </c>
      <c r="E168" s="120">
        <v>43</v>
      </c>
      <c r="F168" s="101">
        <f t="shared" si="37"/>
        <v>0.33813006212156954</v>
      </c>
      <c r="G168" s="102">
        <v>2</v>
      </c>
      <c r="H168" s="103">
        <f t="shared" si="32"/>
        <v>4.7619047619047619</v>
      </c>
      <c r="I168" s="104"/>
      <c r="J168" s="105">
        <v>0</v>
      </c>
      <c r="K168" s="104"/>
      <c r="L168" s="104"/>
      <c r="M168" s="104">
        <v>1</v>
      </c>
      <c r="N168" s="105">
        <v>1</v>
      </c>
      <c r="O168" s="100"/>
      <c r="P168" s="99"/>
      <c r="Q168" s="99"/>
      <c r="R168" s="99"/>
      <c r="S168" s="100"/>
      <c r="T168" s="100"/>
      <c r="U168" s="101">
        <f t="shared" si="33"/>
        <v>0</v>
      </c>
      <c r="V168" s="106">
        <f t="shared" si="38"/>
        <v>2.1499999999999999</v>
      </c>
      <c r="W168" s="103">
        <f t="shared" si="39"/>
        <v>2</v>
      </c>
      <c r="X168" s="107">
        <v>5</v>
      </c>
      <c r="Y168" s="103">
        <f>'ИТОГ и проверка'!C168</f>
        <v>2</v>
      </c>
      <c r="Z168" s="103">
        <f t="shared" si="40"/>
        <v>4.6511627906976747</v>
      </c>
      <c r="AA168" s="108">
        <f t="shared" si="41"/>
        <v>-0.34883720930232531</v>
      </c>
      <c r="AB168" s="103">
        <f t="shared" si="42"/>
        <v>0</v>
      </c>
      <c r="AC168" s="99"/>
      <c r="AD168" s="103">
        <f>'ИТОГ и проверка'!D168</f>
        <v>0</v>
      </c>
      <c r="AE168" s="99"/>
      <c r="AF168" s="99"/>
      <c r="AG168" s="109">
        <f t="shared" si="35"/>
        <v>1</v>
      </c>
      <c r="AH168" s="103">
        <f>'ИТОГ и проверка'!E168</f>
        <v>1</v>
      </c>
      <c r="AI168" s="121"/>
      <c r="AJ168" s="121">
        <f t="shared" si="43"/>
        <v>2</v>
      </c>
      <c r="AK168" s="119">
        <f t="shared" si="44"/>
        <v>0</v>
      </c>
      <c r="AL168" s="101">
        <f t="shared" si="45"/>
        <v>0</v>
      </c>
      <c r="AM168" s="112"/>
    </row>
    <row r="169" ht="63">
      <c r="A169" s="96" t="s">
        <v>345</v>
      </c>
      <c r="B169" s="97" t="s">
        <v>346</v>
      </c>
      <c r="C169" s="134">
        <v>51.795000000000002</v>
      </c>
      <c r="D169" s="99">
        <v>54</v>
      </c>
      <c r="E169" s="120">
        <v>57</v>
      </c>
      <c r="F169" s="101">
        <f t="shared" si="37"/>
        <v>1.1004923255140457</v>
      </c>
      <c r="G169" s="102">
        <v>4</v>
      </c>
      <c r="H169" s="103">
        <f t="shared" si="32"/>
        <v>7.4074074074074066</v>
      </c>
      <c r="I169" s="104"/>
      <c r="J169" s="105">
        <v>0</v>
      </c>
      <c r="K169" s="104"/>
      <c r="L169" s="104"/>
      <c r="M169" s="104"/>
      <c r="N169" s="105">
        <v>0</v>
      </c>
      <c r="O169" s="71">
        <v>2</v>
      </c>
      <c r="P169" s="99"/>
      <c r="Q169" s="99"/>
      <c r="R169" s="99"/>
      <c r="S169" s="71">
        <v>1</v>
      </c>
      <c r="T169" s="71">
        <v>1</v>
      </c>
      <c r="U169" s="101">
        <f t="shared" si="33"/>
        <v>50</v>
      </c>
      <c r="V169" s="106">
        <f t="shared" si="38"/>
        <v>4.5600000000000005</v>
      </c>
      <c r="W169" s="103">
        <f t="shared" si="39"/>
        <v>4</v>
      </c>
      <c r="X169" s="107">
        <v>8</v>
      </c>
      <c r="Y169" s="103">
        <f>'ИТОГ и проверка'!C169</f>
        <v>4</v>
      </c>
      <c r="Z169" s="103">
        <f t="shared" si="40"/>
        <v>7.0175438596491233</v>
      </c>
      <c r="AA169" s="108">
        <f t="shared" si="41"/>
        <v>-0.98245614035087669</v>
      </c>
      <c r="AB169" s="103">
        <f t="shared" si="42"/>
        <v>0</v>
      </c>
      <c r="AC169" s="99"/>
      <c r="AD169" s="103">
        <f>'ИТОГ и проверка'!D169</f>
        <v>0</v>
      </c>
      <c r="AE169" s="99"/>
      <c r="AF169" s="99"/>
      <c r="AG169" s="99"/>
      <c r="AH169" s="103">
        <f>'ИТОГ и проверка'!E169</f>
        <v>0</v>
      </c>
      <c r="AI169" s="121"/>
      <c r="AJ169" s="121">
        <f t="shared" si="43"/>
        <v>0</v>
      </c>
      <c r="AK169" s="119">
        <f t="shared" si="44"/>
        <v>-4</v>
      </c>
      <c r="AL169" s="101">
        <f t="shared" si="45"/>
        <v>0</v>
      </c>
      <c r="AM169" s="112"/>
    </row>
    <row r="170">
      <c r="A170" s="123" t="s">
        <v>347</v>
      </c>
      <c r="B170" s="87" t="s">
        <v>348</v>
      </c>
      <c r="C170" s="113"/>
      <c r="D170" s="88"/>
      <c r="E170" s="89"/>
      <c r="F170" s="90"/>
      <c r="G170" s="149"/>
      <c r="H170" s="150"/>
      <c r="I170" s="91"/>
      <c r="J170" s="91"/>
      <c r="K170" s="91"/>
      <c r="L170" s="91"/>
      <c r="M170" s="91"/>
      <c r="N170" s="151"/>
      <c r="O170" s="89"/>
      <c r="P170" s="90"/>
      <c r="Q170" s="90"/>
      <c r="R170" s="90"/>
      <c r="S170" s="89"/>
      <c r="T170" s="89"/>
      <c r="U170" s="90"/>
      <c r="V170" s="90"/>
      <c r="W170" s="90"/>
      <c r="X170" s="90"/>
      <c r="Y170" s="90"/>
      <c r="Z170" s="90"/>
      <c r="AA170" s="90"/>
      <c r="AB170" s="103">
        <f t="shared" si="42"/>
        <v>0</v>
      </c>
      <c r="AC170" s="90"/>
      <c r="AD170" s="90"/>
      <c r="AE170" s="90"/>
      <c r="AF170" s="90"/>
      <c r="AG170" s="90"/>
      <c r="AH170" s="92"/>
      <c r="AI170" s="127"/>
      <c r="AJ170" s="121">
        <f t="shared" si="43"/>
        <v>0</v>
      </c>
      <c r="AK170" s="119">
        <f t="shared" si="44"/>
        <v>0</v>
      </c>
      <c r="AL170" s="101">
        <f t="shared" si="45"/>
        <v>0</v>
      </c>
      <c r="AM170" s="112"/>
    </row>
    <row r="171" ht="31.5">
      <c r="A171" s="96" t="s">
        <v>349</v>
      </c>
      <c r="B171" s="97" t="s">
        <v>350</v>
      </c>
      <c r="C171" s="98">
        <v>394.31799999999998</v>
      </c>
      <c r="D171" s="99">
        <v>607</v>
      </c>
      <c r="E171" s="120">
        <v>620</v>
      </c>
      <c r="F171" s="101">
        <f t="shared" si="37"/>
        <v>1.572335018944101</v>
      </c>
      <c r="G171" s="102">
        <v>48</v>
      </c>
      <c r="H171" s="103">
        <f t="shared" si="32"/>
        <v>7.9077429983525533</v>
      </c>
      <c r="I171" s="104"/>
      <c r="J171" s="105">
        <v>0</v>
      </c>
      <c r="K171" s="104"/>
      <c r="L171" s="104"/>
      <c r="M171" s="104"/>
      <c r="N171" s="105">
        <v>0</v>
      </c>
      <c r="O171" s="120">
        <v>21</v>
      </c>
      <c r="P171" s="99"/>
      <c r="Q171" s="99"/>
      <c r="R171" s="99"/>
      <c r="S171" s="120">
        <v>14</v>
      </c>
      <c r="T171" s="120">
        <v>7</v>
      </c>
      <c r="U171" s="101">
        <f t="shared" si="33"/>
        <v>43.75</v>
      </c>
      <c r="V171" s="106">
        <f t="shared" si="38"/>
        <v>49.600000000000001</v>
      </c>
      <c r="W171" s="103">
        <f t="shared" si="39"/>
        <v>49</v>
      </c>
      <c r="X171" s="107">
        <v>8</v>
      </c>
      <c r="Y171" s="103">
        <f>'ИТОГ и проверка'!C171</f>
        <v>49</v>
      </c>
      <c r="Z171" s="103">
        <f t="shared" si="40"/>
        <v>7.903225806451613</v>
      </c>
      <c r="AA171" s="108">
        <f t="shared" si="41"/>
        <v>-0.096774193548387011</v>
      </c>
      <c r="AB171" s="103">
        <f t="shared" si="42"/>
        <v>0</v>
      </c>
      <c r="AC171" s="99"/>
      <c r="AD171" s="103">
        <f>'ИТОГ и проверка'!D171</f>
        <v>0</v>
      </c>
      <c r="AE171" s="99"/>
      <c r="AF171" s="99"/>
      <c r="AG171" s="99"/>
      <c r="AH171" s="103">
        <f>'ИТОГ и проверка'!E171</f>
        <v>0</v>
      </c>
      <c r="AI171" s="121"/>
      <c r="AJ171" s="121">
        <f t="shared" si="43"/>
        <v>0</v>
      </c>
      <c r="AK171" s="119">
        <f t="shared" si="44"/>
        <v>-49</v>
      </c>
      <c r="AL171" s="101">
        <f t="shared" si="45"/>
        <v>0</v>
      </c>
      <c r="AM171" s="112"/>
    </row>
    <row r="172" ht="31.5">
      <c r="A172" s="96" t="s">
        <v>351</v>
      </c>
      <c r="B172" s="97" t="s">
        <v>352</v>
      </c>
      <c r="C172" s="98">
        <v>193.92599999999999</v>
      </c>
      <c r="D172" s="99">
        <v>650</v>
      </c>
      <c r="E172" s="120">
        <v>477</v>
      </c>
      <c r="F172" s="101">
        <f t="shared" si="37"/>
        <v>2.4597011231088151</v>
      </c>
      <c r="G172" s="102">
        <v>32</v>
      </c>
      <c r="H172" s="103">
        <f t="shared" si="32"/>
        <v>4.9230769230769234</v>
      </c>
      <c r="I172" s="104"/>
      <c r="J172" s="105">
        <v>0</v>
      </c>
      <c r="K172" s="104"/>
      <c r="L172" s="104"/>
      <c r="M172" s="104"/>
      <c r="N172" s="105">
        <v>0</v>
      </c>
      <c r="O172" s="146"/>
      <c r="P172" s="99"/>
      <c r="Q172" s="99"/>
      <c r="R172" s="99"/>
      <c r="S172" s="146"/>
      <c r="T172" s="146"/>
      <c r="U172" s="101">
        <f t="shared" si="33"/>
        <v>0</v>
      </c>
      <c r="V172" s="106">
        <f t="shared" si="38"/>
        <v>38.160000000000004</v>
      </c>
      <c r="W172" s="103">
        <f t="shared" si="39"/>
        <v>38</v>
      </c>
      <c r="X172" s="107">
        <v>8</v>
      </c>
      <c r="Y172" s="103">
        <f>'ИТОГ и проверка'!C172</f>
        <v>38</v>
      </c>
      <c r="Z172" s="103">
        <f t="shared" si="40"/>
        <v>7.9664570230607969</v>
      </c>
      <c r="AA172" s="108">
        <f t="shared" si="41"/>
        <v>-0.033542976939203051</v>
      </c>
      <c r="AB172" s="103">
        <f t="shared" si="42"/>
        <v>0</v>
      </c>
      <c r="AC172" s="99"/>
      <c r="AD172" s="103">
        <f>'ИТОГ и проверка'!D172</f>
        <v>0</v>
      </c>
      <c r="AE172" s="99"/>
      <c r="AF172" s="99"/>
      <c r="AG172" s="99"/>
      <c r="AH172" s="103">
        <f>'ИТОГ и проверка'!E172</f>
        <v>0</v>
      </c>
      <c r="AI172" s="121"/>
      <c r="AJ172" s="121">
        <f t="shared" si="43"/>
        <v>0</v>
      </c>
      <c r="AK172" s="119">
        <f t="shared" si="44"/>
        <v>-38</v>
      </c>
      <c r="AL172" s="101">
        <f t="shared" si="45"/>
        <v>0</v>
      </c>
      <c r="AM172" s="112"/>
    </row>
    <row r="173" ht="31.5">
      <c r="A173" s="96" t="s">
        <v>353</v>
      </c>
      <c r="B173" s="97" t="s">
        <v>354</v>
      </c>
      <c r="C173" s="98">
        <v>187.15299999999999</v>
      </c>
      <c r="D173" s="99">
        <v>222</v>
      </c>
      <c r="E173" s="120">
        <v>163</v>
      </c>
      <c r="F173" s="101">
        <f t="shared" si="37"/>
        <v>0.87094516251409282</v>
      </c>
      <c r="G173" s="102">
        <v>17</v>
      </c>
      <c r="H173" s="103">
        <f t="shared" si="32"/>
        <v>7.6576576576576567</v>
      </c>
      <c r="I173" s="104"/>
      <c r="J173" s="105">
        <v>0</v>
      </c>
      <c r="K173" s="104"/>
      <c r="L173" s="104"/>
      <c r="M173" s="104"/>
      <c r="N173" s="105">
        <v>0</v>
      </c>
      <c r="O173" s="120">
        <v>7</v>
      </c>
      <c r="P173" s="99"/>
      <c r="Q173" s="99"/>
      <c r="R173" s="99"/>
      <c r="S173" s="120">
        <v>5</v>
      </c>
      <c r="T173" s="120">
        <v>2</v>
      </c>
      <c r="U173" s="101">
        <f t="shared" si="33"/>
        <v>41.17647058823529</v>
      </c>
      <c r="V173" s="106">
        <f t="shared" si="38"/>
        <v>8.1500000000000004</v>
      </c>
      <c r="W173" s="103">
        <f t="shared" si="39"/>
        <v>8</v>
      </c>
      <c r="X173" s="107">
        <v>5</v>
      </c>
      <c r="Y173" s="103">
        <f>'ИТОГ и проверка'!C173</f>
        <v>8</v>
      </c>
      <c r="Z173" s="103">
        <f t="shared" si="40"/>
        <v>4.9079754601226995</v>
      </c>
      <c r="AA173" s="108">
        <f t="shared" si="41"/>
        <v>-0.092024539877300526</v>
      </c>
      <c r="AB173" s="103">
        <f t="shared" si="42"/>
        <v>0</v>
      </c>
      <c r="AC173" s="99"/>
      <c r="AD173" s="103">
        <f>'ИТОГ и проверка'!D173</f>
        <v>0</v>
      </c>
      <c r="AE173" s="99"/>
      <c r="AF173" s="99"/>
      <c r="AG173" s="99"/>
      <c r="AH173" s="103">
        <f>'ИТОГ и проверка'!E173</f>
        <v>0</v>
      </c>
      <c r="AI173" s="121"/>
      <c r="AJ173" s="121">
        <f t="shared" si="43"/>
        <v>0</v>
      </c>
      <c r="AK173" s="119">
        <f t="shared" si="44"/>
        <v>-8</v>
      </c>
      <c r="AL173" s="101">
        <f t="shared" si="45"/>
        <v>0</v>
      </c>
      <c r="AM173" s="112"/>
    </row>
    <row r="174" ht="31.5">
      <c r="A174" s="96" t="s">
        <v>355</v>
      </c>
      <c r="B174" s="97" t="s">
        <v>120</v>
      </c>
      <c r="C174" s="98">
        <v>264.69600000000003</v>
      </c>
      <c r="D174" s="99">
        <v>755</v>
      </c>
      <c r="E174" s="120">
        <v>861</v>
      </c>
      <c r="F174" s="101">
        <f t="shared" si="37"/>
        <v>3.2527881040892188</v>
      </c>
      <c r="G174" s="102">
        <v>60</v>
      </c>
      <c r="H174" s="103">
        <f t="shared" ref="H174:H237" si="46">G174/D174%</f>
        <v>7.9470198675496695</v>
      </c>
      <c r="I174" s="104"/>
      <c r="J174" s="105">
        <v>0</v>
      </c>
      <c r="K174" s="104"/>
      <c r="L174" s="104"/>
      <c r="M174" s="104"/>
      <c r="N174" s="105">
        <v>0</v>
      </c>
      <c r="O174" s="145"/>
      <c r="P174" s="99"/>
      <c r="Q174" s="99"/>
      <c r="R174" s="99"/>
      <c r="S174" s="145"/>
      <c r="T174" s="145"/>
      <c r="U174" s="101">
        <f t="shared" ref="U174:U237" si="47">O174/G174%</f>
        <v>0</v>
      </c>
      <c r="V174" s="106">
        <f t="shared" si="38"/>
        <v>103.31999999999999</v>
      </c>
      <c r="W174" s="103">
        <f t="shared" si="39"/>
        <v>103</v>
      </c>
      <c r="X174" s="107">
        <v>12</v>
      </c>
      <c r="Y174" s="103">
        <f>'ИТОГ и проверка'!C174</f>
        <v>26</v>
      </c>
      <c r="Z174" s="103">
        <f t="shared" si="40"/>
        <v>3.0197444831591174</v>
      </c>
      <c r="AA174" s="108">
        <f t="shared" si="41"/>
        <v>-8.9802555168408826</v>
      </c>
      <c r="AB174" s="103">
        <f t="shared" si="42"/>
        <v>0</v>
      </c>
      <c r="AC174" s="99"/>
      <c r="AD174" s="103">
        <f>'ИТОГ и проверка'!D174</f>
        <v>0</v>
      </c>
      <c r="AE174" s="99"/>
      <c r="AF174" s="99"/>
      <c r="AG174" s="99"/>
      <c r="AH174" s="103">
        <f>'ИТОГ и проверка'!E174</f>
        <v>0</v>
      </c>
      <c r="AI174" s="121"/>
      <c r="AJ174" s="121">
        <f t="shared" si="43"/>
        <v>0</v>
      </c>
      <c r="AK174" s="119">
        <f t="shared" si="44"/>
        <v>-26</v>
      </c>
      <c r="AL174" s="101">
        <f t="shared" si="45"/>
        <v>0</v>
      </c>
      <c r="AM174" s="112"/>
    </row>
    <row r="175" ht="31.5">
      <c r="A175" s="96" t="s">
        <v>356</v>
      </c>
      <c r="B175" s="97" t="s">
        <v>357</v>
      </c>
      <c r="C175" s="132">
        <v>93.555000000000007</v>
      </c>
      <c r="D175" s="99">
        <v>175</v>
      </c>
      <c r="E175" s="100">
        <v>178</v>
      </c>
      <c r="F175" s="101">
        <f t="shared" si="37"/>
        <v>1.9026241248463469</v>
      </c>
      <c r="G175" s="102">
        <v>14</v>
      </c>
      <c r="H175" s="103">
        <f t="shared" si="46"/>
        <v>8</v>
      </c>
      <c r="I175" s="104"/>
      <c r="J175" s="105">
        <v>0</v>
      </c>
      <c r="K175" s="104"/>
      <c r="L175" s="104"/>
      <c r="M175" s="104"/>
      <c r="N175" s="105">
        <v>0</v>
      </c>
      <c r="O175" s="100">
        <v>0</v>
      </c>
      <c r="P175" s="99"/>
      <c r="Q175" s="99"/>
      <c r="R175" s="99"/>
      <c r="S175" s="100">
        <v>0</v>
      </c>
      <c r="T175" s="100">
        <v>0</v>
      </c>
      <c r="U175" s="101">
        <f t="shared" si="47"/>
        <v>0</v>
      </c>
      <c r="V175" s="106">
        <f t="shared" si="38"/>
        <v>14.24</v>
      </c>
      <c r="W175" s="103">
        <f t="shared" si="39"/>
        <v>14</v>
      </c>
      <c r="X175" s="107">
        <v>8</v>
      </c>
      <c r="Y175" s="103">
        <f>'ИТОГ и проверка'!C175</f>
        <v>14</v>
      </c>
      <c r="Z175" s="103">
        <f t="shared" si="40"/>
        <v>7.8651685393258424</v>
      </c>
      <c r="AA175" s="108">
        <f t="shared" si="41"/>
        <v>-0.13483146067415763</v>
      </c>
      <c r="AB175" s="103">
        <f t="shared" si="42"/>
        <v>0</v>
      </c>
      <c r="AC175" s="99"/>
      <c r="AD175" s="103">
        <f>'ИТОГ и проверка'!D175</f>
        <v>0</v>
      </c>
      <c r="AE175" s="99"/>
      <c r="AF175" s="99"/>
      <c r="AG175" s="99"/>
      <c r="AH175" s="103">
        <f>'ИТОГ и проверка'!E175</f>
        <v>0</v>
      </c>
      <c r="AI175" s="121"/>
      <c r="AJ175" s="121">
        <f t="shared" si="43"/>
        <v>0</v>
      </c>
      <c r="AK175" s="119">
        <f t="shared" si="44"/>
        <v>-14</v>
      </c>
      <c r="AL175" s="101">
        <f t="shared" si="45"/>
        <v>0</v>
      </c>
      <c r="AM175" s="112"/>
    </row>
    <row r="176" ht="31.5">
      <c r="A176" s="96" t="s">
        <v>358</v>
      </c>
      <c r="B176" s="97" t="s">
        <v>359</v>
      </c>
      <c r="C176" s="132">
        <v>862.21799999999996</v>
      </c>
      <c r="D176" s="99">
        <v>1687</v>
      </c>
      <c r="E176" s="120">
        <v>1566</v>
      </c>
      <c r="F176" s="101">
        <f t="shared" si="37"/>
        <v>1.8162460073902424</v>
      </c>
      <c r="G176" s="102">
        <v>134</v>
      </c>
      <c r="H176" s="103">
        <f t="shared" si="46"/>
        <v>7.9430942501481914</v>
      </c>
      <c r="I176" s="104"/>
      <c r="J176" s="105">
        <v>20</v>
      </c>
      <c r="K176" s="104"/>
      <c r="L176" s="104"/>
      <c r="M176" s="104">
        <v>82</v>
      </c>
      <c r="N176" s="105">
        <v>32</v>
      </c>
      <c r="O176" s="145"/>
      <c r="P176" s="99"/>
      <c r="Q176" s="99"/>
      <c r="R176" s="99"/>
      <c r="S176" s="145"/>
      <c r="T176" s="145"/>
      <c r="U176" s="101">
        <f t="shared" si="47"/>
        <v>0</v>
      </c>
      <c r="V176" s="106">
        <f t="shared" si="38"/>
        <v>125.28</v>
      </c>
      <c r="W176" s="103">
        <f t="shared" si="39"/>
        <v>125</v>
      </c>
      <c r="X176" s="107">
        <v>8</v>
      </c>
      <c r="Y176" s="103">
        <f>'ИТОГ и проверка'!C176</f>
        <v>125</v>
      </c>
      <c r="Z176" s="103">
        <f t="shared" si="40"/>
        <v>7.9821200510855679</v>
      </c>
      <c r="AA176" s="108">
        <f t="shared" si="41"/>
        <v>-0.01787994891443212</v>
      </c>
      <c r="AB176" s="103">
        <f t="shared" si="42"/>
        <v>0</v>
      </c>
      <c r="AC176" s="99"/>
      <c r="AD176" s="103">
        <f>'ИТОГ и проверка'!D176</f>
        <v>15</v>
      </c>
      <c r="AE176" s="99"/>
      <c r="AF176" s="99"/>
      <c r="AG176" s="109">
        <f t="shared" si="35"/>
        <v>79</v>
      </c>
      <c r="AH176" s="103">
        <f>'ИТОГ и проверка'!E176</f>
        <v>31</v>
      </c>
      <c r="AI176" s="121"/>
      <c r="AJ176" s="121">
        <f t="shared" si="43"/>
        <v>125</v>
      </c>
      <c r="AK176" s="119">
        <f t="shared" si="44"/>
        <v>0</v>
      </c>
      <c r="AL176" s="101">
        <f t="shared" si="45"/>
        <v>0</v>
      </c>
      <c r="AM176" s="112"/>
    </row>
    <row r="177" ht="47.25">
      <c r="A177" s="96" t="s">
        <v>360</v>
      </c>
      <c r="B177" s="97" t="s">
        <v>361</v>
      </c>
      <c r="C177" s="98">
        <v>363.30500000000001</v>
      </c>
      <c r="D177" s="99">
        <v>509</v>
      </c>
      <c r="E177" s="120">
        <v>647</v>
      </c>
      <c r="F177" s="101">
        <f t="shared" si="37"/>
        <v>1.7808728203575508</v>
      </c>
      <c r="G177" s="102">
        <v>20</v>
      </c>
      <c r="H177" s="103">
        <f t="shared" si="46"/>
        <v>3.9292730844793713</v>
      </c>
      <c r="I177" s="104"/>
      <c r="J177" s="105">
        <v>0</v>
      </c>
      <c r="K177" s="104"/>
      <c r="L177" s="104"/>
      <c r="M177" s="104"/>
      <c r="N177" s="105">
        <v>0</v>
      </c>
      <c r="O177" s="120">
        <v>7</v>
      </c>
      <c r="P177" s="99"/>
      <c r="Q177" s="99"/>
      <c r="R177" s="99"/>
      <c r="S177" s="120">
        <v>5</v>
      </c>
      <c r="T177" s="120">
        <v>2</v>
      </c>
      <c r="U177" s="101">
        <f t="shared" si="47"/>
        <v>35</v>
      </c>
      <c r="V177" s="106">
        <f t="shared" si="38"/>
        <v>51.759999999999998</v>
      </c>
      <c r="W177" s="103">
        <f t="shared" si="39"/>
        <v>51</v>
      </c>
      <c r="X177" s="107">
        <v>8</v>
      </c>
      <c r="Y177" s="103">
        <f>'ИТОГ и проверка'!C177</f>
        <v>20</v>
      </c>
      <c r="Z177" s="103">
        <f t="shared" si="40"/>
        <v>3.091190108191654</v>
      </c>
      <c r="AA177" s="108">
        <f t="shared" si="41"/>
        <v>-4.908809891808346</v>
      </c>
      <c r="AB177" s="103">
        <f t="shared" si="42"/>
        <v>0</v>
      </c>
      <c r="AC177" s="99"/>
      <c r="AD177" s="103">
        <f>'ИТОГ и проверка'!D177</f>
        <v>0</v>
      </c>
      <c r="AE177" s="99"/>
      <c r="AF177" s="99"/>
      <c r="AG177" s="99"/>
      <c r="AH177" s="103">
        <f>'ИТОГ и проверка'!E177</f>
        <v>0</v>
      </c>
      <c r="AI177" s="121"/>
      <c r="AJ177" s="121">
        <f t="shared" si="43"/>
        <v>0</v>
      </c>
      <c r="AK177" s="119">
        <f t="shared" si="44"/>
        <v>-20</v>
      </c>
      <c r="AL177" s="101">
        <f t="shared" si="45"/>
        <v>0</v>
      </c>
      <c r="AM177" s="112"/>
    </row>
    <row r="178" ht="47.25">
      <c r="A178" s="155" t="s">
        <v>362</v>
      </c>
      <c r="B178" s="154" t="s">
        <v>363</v>
      </c>
      <c r="C178" s="98">
        <v>120.92100000000001</v>
      </c>
      <c r="D178" s="99">
        <v>0</v>
      </c>
      <c r="E178" s="120">
        <v>151</v>
      </c>
      <c r="F178" s="101">
        <f t="shared" si="37"/>
        <v>1.2487491833511135</v>
      </c>
      <c r="G178" s="103">
        <v>0</v>
      </c>
      <c r="H178" s="103">
        <v>0</v>
      </c>
      <c r="I178" s="104"/>
      <c r="J178" s="105"/>
      <c r="K178" s="104"/>
      <c r="L178" s="104"/>
      <c r="M178" s="104"/>
      <c r="N178" s="105">
        <v>0</v>
      </c>
      <c r="O178" s="120">
        <v>0</v>
      </c>
      <c r="P178" s="99"/>
      <c r="Q178" s="99"/>
      <c r="R178" s="99"/>
      <c r="S178" s="120">
        <v>0</v>
      </c>
      <c r="T178" s="120">
        <v>0</v>
      </c>
      <c r="U178" s="101">
        <v>0</v>
      </c>
      <c r="V178" s="106">
        <f t="shared" si="38"/>
        <v>12.08</v>
      </c>
      <c r="W178" s="103">
        <f t="shared" si="39"/>
        <v>12</v>
      </c>
      <c r="X178" s="107">
        <v>8</v>
      </c>
      <c r="Y178" s="103">
        <f>'ИТОГ и проверка'!C178</f>
        <v>10</v>
      </c>
      <c r="Z178" s="103">
        <f t="shared" si="40"/>
        <v>6.6225165562913908</v>
      </c>
      <c r="AA178" s="108">
        <f t="shared" si="41"/>
        <v>-1.3774834437086092</v>
      </c>
      <c r="AB178" s="103">
        <f t="shared" si="42"/>
        <v>0</v>
      </c>
      <c r="AC178" s="99"/>
      <c r="AD178" s="103">
        <f>'ИТОГ и проверка'!D178</f>
        <v>0</v>
      </c>
      <c r="AE178" s="99"/>
      <c r="AF178" s="99"/>
      <c r="AG178" s="99"/>
      <c r="AH178" s="103">
        <f>'ИТОГ и проверка'!E178</f>
        <v>0</v>
      </c>
      <c r="AI178" s="121"/>
      <c r="AJ178" s="121"/>
      <c r="AK178" s="119"/>
      <c r="AL178" s="101"/>
      <c r="AM178" s="112"/>
    </row>
    <row r="179" ht="47.25">
      <c r="A179" s="155" t="s">
        <v>364</v>
      </c>
      <c r="B179" s="154" t="s">
        <v>365</v>
      </c>
      <c r="C179" s="98">
        <v>128.768</v>
      </c>
      <c r="D179" s="99">
        <v>0</v>
      </c>
      <c r="E179" s="105">
        <v>158</v>
      </c>
      <c r="F179" s="101">
        <f t="shared" si="37"/>
        <v>1.2270129224652087</v>
      </c>
      <c r="G179" s="103">
        <v>0</v>
      </c>
      <c r="H179" s="103">
        <v>0</v>
      </c>
      <c r="I179" s="104"/>
      <c r="J179" s="105"/>
      <c r="K179" s="104"/>
      <c r="L179" s="104"/>
      <c r="M179" s="104"/>
      <c r="N179" s="105">
        <v>0</v>
      </c>
      <c r="O179" s="120">
        <v>0</v>
      </c>
      <c r="P179" s="99"/>
      <c r="Q179" s="99"/>
      <c r="R179" s="99"/>
      <c r="S179" s="120">
        <v>0</v>
      </c>
      <c r="T179" s="120">
        <v>0</v>
      </c>
      <c r="U179" s="101">
        <v>0</v>
      </c>
      <c r="V179" s="106">
        <f t="shared" si="38"/>
        <v>12.640000000000001</v>
      </c>
      <c r="W179" s="103">
        <f t="shared" si="39"/>
        <v>12</v>
      </c>
      <c r="X179" s="107">
        <v>8</v>
      </c>
      <c r="Y179" s="103">
        <f>'ИТОГ и проверка'!C179</f>
        <v>12</v>
      </c>
      <c r="Z179" s="103">
        <f t="shared" si="40"/>
        <v>7.5949367088607591</v>
      </c>
      <c r="AA179" s="108">
        <f t="shared" si="41"/>
        <v>-0.40506329113924089</v>
      </c>
      <c r="AB179" s="103">
        <f t="shared" si="42"/>
        <v>0</v>
      </c>
      <c r="AC179" s="99"/>
      <c r="AD179" s="103">
        <f>'ИТОГ и проверка'!D179</f>
        <v>0</v>
      </c>
      <c r="AE179" s="99"/>
      <c r="AF179" s="99"/>
      <c r="AG179" s="99"/>
      <c r="AH179" s="103">
        <f>'ИТОГ и проверка'!E179</f>
        <v>0</v>
      </c>
      <c r="AI179" s="121"/>
      <c r="AJ179" s="121"/>
      <c r="AK179" s="119"/>
      <c r="AL179" s="101"/>
      <c r="AM179" s="112"/>
    </row>
    <row r="180" ht="47.25">
      <c r="A180" s="155" t="s">
        <v>366</v>
      </c>
      <c r="B180" s="154" t="s">
        <v>367</v>
      </c>
      <c r="C180" s="98">
        <v>263.10300000000001</v>
      </c>
      <c r="D180" s="99">
        <v>0</v>
      </c>
      <c r="E180" s="105">
        <v>328</v>
      </c>
      <c r="F180" s="101">
        <f t="shared" si="37"/>
        <v>1.2466600532871157</v>
      </c>
      <c r="G180" s="103">
        <v>0</v>
      </c>
      <c r="H180" s="103">
        <v>0</v>
      </c>
      <c r="I180" s="104"/>
      <c r="J180" s="105"/>
      <c r="K180" s="104"/>
      <c r="L180" s="104"/>
      <c r="M180" s="104"/>
      <c r="N180" s="105">
        <v>0</v>
      </c>
      <c r="O180" s="71">
        <v>0</v>
      </c>
      <c r="P180" s="99"/>
      <c r="Q180" s="99"/>
      <c r="R180" s="99"/>
      <c r="S180" s="71">
        <v>0</v>
      </c>
      <c r="T180" s="71">
        <v>0</v>
      </c>
      <c r="U180" s="101">
        <v>0</v>
      </c>
      <c r="V180" s="106">
        <f t="shared" si="38"/>
        <v>26.240000000000002</v>
      </c>
      <c r="W180" s="103">
        <f t="shared" si="39"/>
        <v>26</v>
      </c>
      <c r="X180" s="107">
        <v>8</v>
      </c>
      <c r="Y180" s="103">
        <f>'ИТОГ и проверка'!C180</f>
        <v>26</v>
      </c>
      <c r="Z180" s="103">
        <f t="shared" si="40"/>
        <v>7.9268292682926838</v>
      </c>
      <c r="AA180" s="108">
        <f t="shared" si="41"/>
        <v>-0.07317073170731625</v>
      </c>
      <c r="AB180" s="103">
        <f t="shared" si="42"/>
        <v>0</v>
      </c>
      <c r="AC180" s="99"/>
      <c r="AD180" s="103">
        <f>'ИТОГ и проверка'!D180</f>
        <v>0</v>
      </c>
      <c r="AE180" s="99"/>
      <c r="AF180" s="99"/>
      <c r="AG180" s="99"/>
      <c r="AH180" s="103">
        <f>'ИТОГ и проверка'!E180</f>
        <v>0</v>
      </c>
      <c r="AI180" s="121"/>
      <c r="AJ180" s="121"/>
      <c r="AK180" s="119"/>
      <c r="AL180" s="101"/>
      <c r="AM180" s="112"/>
    </row>
    <row r="181">
      <c r="A181" s="123" t="s">
        <v>368</v>
      </c>
      <c r="B181" s="87" t="s">
        <v>369</v>
      </c>
      <c r="C181" s="113"/>
      <c r="D181" s="88"/>
      <c r="E181" s="89"/>
      <c r="F181" s="90"/>
      <c r="G181" s="91"/>
      <c r="H181" s="150"/>
      <c r="I181" s="91"/>
      <c r="J181" s="91"/>
      <c r="K181" s="91"/>
      <c r="L181" s="91"/>
      <c r="M181" s="91"/>
      <c r="N181" s="151"/>
      <c r="O181" s="89"/>
      <c r="P181" s="90"/>
      <c r="Q181" s="90"/>
      <c r="R181" s="90"/>
      <c r="S181" s="89"/>
      <c r="T181" s="89"/>
      <c r="U181" s="90"/>
      <c r="V181" s="90"/>
      <c r="W181" s="90"/>
      <c r="X181" s="90"/>
      <c r="Y181" s="90"/>
      <c r="Z181" s="90"/>
      <c r="AA181" s="90"/>
      <c r="AB181" s="103">
        <f t="shared" si="42"/>
        <v>0</v>
      </c>
      <c r="AC181" s="90"/>
      <c r="AD181" s="90"/>
      <c r="AE181" s="90"/>
      <c r="AF181" s="90"/>
      <c r="AG181" s="90"/>
      <c r="AH181" s="92"/>
      <c r="AI181" s="127"/>
      <c r="AJ181" s="121">
        <f t="shared" si="43"/>
        <v>0</v>
      </c>
      <c r="AK181" s="119">
        <f t="shared" si="44"/>
        <v>0</v>
      </c>
      <c r="AL181" s="101">
        <f t="shared" si="45"/>
        <v>0</v>
      </c>
      <c r="AM181" s="112"/>
    </row>
    <row r="182" ht="47.25" customHeight="1">
      <c r="A182" s="96" t="s">
        <v>370</v>
      </c>
      <c r="B182" s="97" t="s">
        <v>371</v>
      </c>
      <c r="C182" s="98">
        <v>1020.337</v>
      </c>
      <c r="D182" s="99">
        <v>1148</v>
      </c>
      <c r="E182" s="100">
        <v>1178</v>
      </c>
      <c r="F182" s="101">
        <f t="shared" si="37"/>
        <v>1.1545205162608041</v>
      </c>
      <c r="G182" s="102">
        <v>91</v>
      </c>
      <c r="H182" s="103">
        <f t="shared" si="46"/>
        <v>7.9268292682926829</v>
      </c>
      <c r="I182" s="104"/>
      <c r="J182" s="105">
        <v>0</v>
      </c>
      <c r="K182" s="104"/>
      <c r="L182" s="104"/>
      <c r="M182" s="104"/>
      <c r="N182" s="105">
        <v>0</v>
      </c>
      <c r="O182" s="100">
        <v>28</v>
      </c>
      <c r="P182" s="99"/>
      <c r="Q182" s="99"/>
      <c r="R182" s="99"/>
      <c r="S182" s="100">
        <v>24</v>
      </c>
      <c r="T182" s="100">
        <v>4</v>
      </c>
      <c r="U182" s="101">
        <f t="shared" si="47"/>
        <v>30.769230769230766</v>
      </c>
      <c r="V182" s="106">
        <f t="shared" si="38"/>
        <v>94.239999999999995</v>
      </c>
      <c r="W182" s="103">
        <f t="shared" si="39"/>
        <v>94</v>
      </c>
      <c r="X182" s="107">
        <v>8</v>
      </c>
      <c r="Y182" s="103">
        <f>'ИТОГ и проверка'!C182</f>
        <v>91</v>
      </c>
      <c r="Z182" s="103">
        <f t="shared" si="40"/>
        <v>7.7249575551782685</v>
      </c>
      <c r="AA182" s="108">
        <f t="shared" si="41"/>
        <v>-0.27504244482173146</v>
      </c>
      <c r="AB182" s="103">
        <f t="shared" si="42"/>
        <v>0</v>
      </c>
      <c r="AC182" s="99"/>
      <c r="AD182" s="103">
        <f>'ИТОГ и проверка'!D182</f>
        <v>0</v>
      </c>
      <c r="AE182" s="99"/>
      <c r="AF182" s="99"/>
      <c r="AG182" s="99"/>
      <c r="AH182" s="103">
        <f>'ИТОГ и проверка'!E182</f>
        <v>0</v>
      </c>
      <c r="AI182" s="121"/>
      <c r="AJ182" s="121">
        <f t="shared" si="43"/>
        <v>0</v>
      </c>
      <c r="AK182" s="119">
        <f t="shared" si="44"/>
        <v>-91</v>
      </c>
      <c r="AL182" s="101">
        <f t="shared" si="45"/>
        <v>0</v>
      </c>
      <c r="AM182" s="112"/>
    </row>
    <row r="183" ht="63">
      <c r="A183" s="96" t="s">
        <v>372</v>
      </c>
      <c r="B183" s="97" t="s">
        <v>373</v>
      </c>
      <c r="C183" s="132">
        <v>58.799999999999997</v>
      </c>
      <c r="D183" s="99">
        <v>54</v>
      </c>
      <c r="E183" s="100">
        <v>60</v>
      </c>
      <c r="F183" s="101">
        <f t="shared" si="37"/>
        <v>1.0204081632653061</v>
      </c>
      <c r="G183" s="102">
        <v>2</v>
      </c>
      <c r="H183" s="103">
        <f t="shared" si="46"/>
        <v>3.7037037037037033</v>
      </c>
      <c r="I183" s="104"/>
      <c r="J183" s="105">
        <v>0</v>
      </c>
      <c r="K183" s="104"/>
      <c r="L183" s="104"/>
      <c r="M183" s="104"/>
      <c r="N183" s="105">
        <v>0</v>
      </c>
      <c r="O183" s="100">
        <v>2</v>
      </c>
      <c r="P183" s="99"/>
      <c r="Q183" s="99"/>
      <c r="R183" s="99"/>
      <c r="S183" s="100">
        <v>1</v>
      </c>
      <c r="T183" s="100">
        <v>1</v>
      </c>
      <c r="U183" s="101">
        <f t="shared" si="47"/>
        <v>100</v>
      </c>
      <c r="V183" s="106">
        <f t="shared" si="38"/>
        <v>4.7999999999999998</v>
      </c>
      <c r="W183" s="103">
        <f t="shared" si="39"/>
        <v>4</v>
      </c>
      <c r="X183" s="107">
        <v>8</v>
      </c>
      <c r="Y183" s="103">
        <f>'ИТОГ и проверка'!C183</f>
        <v>3</v>
      </c>
      <c r="Z183" s="103">
        <f t="shared" si="40"/>
        <v>5</v>
      </c>
      <c r="AA183" s="108">
        <f t="shared" si="41"/>
        <v>-3</v>
      </c>
      <c r="AB183" s="103">
        <f t="shared" si="42"/>
        <v>0</v>
      </c>
      <c r="AC183" s="99"/>
      <c r="AD183" s="103">
        <f>'ИТОГ и проверка'!D183</f>
        <v>0</v>
      </c>
      <c r="AE183" s="99"/>
      <c r="AF183" s="99"/>
      <c r="AG183" s="99"/>
      <c r="AH183" s="103">
        <f>'ИТОГ и проверка'!E183</f>
        <v>0</v>
      </c>
      <c r="AI183" s="121"/>
      <c r="AJ183" s="121">
        <f t="shared" si="43"/>
        <v>0</v>
      </c>
      <c r="AK183" s="119">
        <f t="shared" si="44"/>
        <v>-3</v>
      </c>
      <c r="AL183" s="101">
        <f t="shared" si="45"/>
        <v>0</v>
      </c>
      <c r="AM183" s="112"/>
    </row>
    <row r="184" ht="63">
      <c r="A184" s="96" t="s">
        <v>374</v>
      </c>
      <c r="B184" s="97" t="s">
        <v>375</v>
      </c>
      <c r="C184" s="132">
        <v>17.800000000000001</v>
      </c>
      <c r="D184" s="99">
        <v>11</v>
      </c>
      <c r="E184" s="100">
        <v>10</v>
      </c>
      <c r="F184" s="101">
        <f t="shared" si="37"/>
        <v>0.56179775280898869</v>
      </c>
      <c r="G184" s="102">
        <v>0</v>
      </c>
      <c r="H184" s="103">
        <f t="shared" si="46"/>
        <v>0</v>
      </c>
      <c r="I184" s="104"/>
      <c r="J184" s="105">
        <v>0</v>
      </c>
      <c r="K184" s="104"/>
      <c r="L184" s="104"/>
      <c r="M184" s="104"/>
      <c r="N184" s="105">
        <v>0</v>
      </c>
      <c r="O184" s="100"/>
      <c r="P184" s="99"/>
      <c r="Q184" s="99"/>
      <c r="R184" s="99"/>
      <c r="S184" s="100"/>
      <c r="T184" s="100"/>
      <c r="U184" s="101">
        <v>0</v>
      </c>
      <c r="V184" s="106">
        <f t="shared" si="38"/>
        <v>0.5</v>
      </c>
      <c r="W184" s="103">
        <f t="shared" si="39"/>
        <v>0</v>
      </c>
      <c r="X184" s="107">
        <v>5</v>
      </c>
      <c r="Y184" s="103">
        <f>'ИТОГ и проверка'!C184</f>
        <v>0</v>
      </c>
      <c r="Z184" s="103">
        <f t="shared" si="40"/>
        <v>0</v>
      </c>
      <c r="AA184" s="108">
        <f t="shared" si="41"/>
        <v>-5</v>
      </c>
      <c r="AB184" s="103">
        <f t="shared" si="42"/>
        <v>0</v>
      </c>
      <c r="AC184" s="99"/>
      <c r="AD184" s="103">
        <f>'ИТОГ и проверка'!D184</f>
        <v>0</v>
      </c>
      <c r="AE184" s="99"/>
      <c r="AF184" s="99"/>
      <c r="AG184" s="99"/>
      <c r="AH184" s="103">
        <f>'ИТОГ и проверка'!E184</f>
        <v>0</v>
      </c>
      <c r="AI184" s="121"/>
      <c r="AJ184" s="121">
        <f t="shared" si="43"/>
        <v>0</v>
      </c>
      <c r="AK184" s="119">
        <f t="shared" si="44"/>
        <v>0</v>
      </c>
      <c r="AL184" s="101">
        <f t="shared" si="45"/>
        <v>0</v>
      </c>
      <c r="AM184" s="112"/>
    </row>
    <row r="185" ht="63">
      <c r="A185" s="96" t="s">
        <v>376</v>
      </c>
      <c r="B185" s="97" t="s">
        <v>377</v>
      </c>
      <c r="C185" s="132">
        <v>30.800000000000001</v>
      </c>
      <c r="D185" s="99">
        <v>51</v>
      </c>
      <c r="E185" s="100">
        <v>52</v>
      </c>
      <c r="F185" s="101">
        <f t="shared" si="37"/>
        <v>1.6883116883116882</v>
      </c>
      <c r="G185" s="102">
        <v>4</v>
      </c>
      <c r="H185" s="103">
        <f t="shared" si="46"/>
        <v>7.8431372549019605</v>
      </c>
      <c r="I185" s="104"/>
      <c r="J185" s="105">
        <v>0</v>
      </c>
      <c r="K185" s="104"/>
      <c r="L185" s="104"/>
      <c r="M185" s="104"/>
      <c r="N185" s="105">
        <v>0</v>
      </c>
      <c r="O185" s="100">
        <v>1</v>
      </c>
      <c r="P185" s="99"/>
      <c r="Q185" s="99"/>
      <c r="R185" s="99"/>
      <c r="S185" s="100">
        <v>1</v>
      </c>
      <c r="T185" s="100"/>
      <c r="U185" s="101">
        <f t="shared" si="47"/>
        <v>25</v>
      </c>
      <c r="V185" s="106">
        <f t="shared" si="38"/>
        <v>4.1600000000000001</v>
      </c>
      <c r="W185" s="103">
        <f t="shared" si="39"/>
        <v>4</v>
      </c>
      <c r="X185" s="107">
        <v>8</v>
      </c>
      <c r="Y185" s="103">
        <f>'ИТОГ и проверка'!C185</f>
        <v>4</v>
      </c>
      <c r="Z185" s="103">
        <f t="shared" si="40"/>
        <v>7.6923076923076916</v>
      </c>
      <c r="AA185" s="108">
        <f t="shared" si="41"/>
        <v>-0.30769230769230838</v>
      </c>
      <c r="AB185" s="103">
        <f t="shared" si="42"/>
        <v>0</v>
      </c>
      <c r="AC185" s="99"/>
      <c r="AD185" s="103">
        <f>'ИТОГ и проверка'!D185</f>
        <v>0</v>
      </c>
      <c r="AE185" s="99"/>
      <c r="AF185" s="99"/>
      <c r="AG185" s="99"/>
      <c r="AH185" s="103">
        <f>'ИТОГ и проверка'!E185</f>
        <v>0</v>
      </c>
      <c r="AI185" s="121"/>
      <c r="AJ185" s="121">
        <f t="shared" si="43"/>
        <v>0</v>
      </c>
      <c r="AK185" s="119">
        <f t="shared" si="44"/>
        <v>-4</v>
      </c>
      <c r="AL185" s="101">
        <f t="shared" si="45"/>
        <v>0</v>
      </c>
      <c r="AM185" s="112"/>
    </row>
    <row r="186" ht="63">
      <c r="A186" s="96" t="s">
        <v>378</v>
      </c>
      <c r="B186" s="97" t="s">
        <v>379</v>
      </c>
      <c r="C186" s="132">
        <v>20.399999999999999</v>
      </c>
      <c r="D186" s="99">
        <v>36</v>
      </c>
      <c r="E186" s="100">
        <v>36</v>
      </c>
      <c r="F186" s="101">
        <f t="shared" si="37"/>
        <v>1.7647058823529413</v>
      </c>
      <c r="G186" s="102">
        <v>2</v>
      </c>
      <c r="H186" s="103">
        <f t="shared" si="46"/>
        <v>5.5555555555555554</v>
      </c>
      <c r="I186" s="104"/>
      <c r="J186" s="105">
        <v>0</v>
      </c>
      <c r="K186" s="104"/>
      <c r="L186" s="104"/>
      <c r="M186" s="104"/>
      <c r="N186" s="105">
        <v>0</v>
      </c>
      <c r="O186" s="100">
        <v>1</v>
      </c>
      <c r="P186" s="99"/>
      <c r="Q186" s="99"/>
      <c r="R186" s="99"/>
      <c r="S186" s="100">
        <v>1</v>
      </c>
      <c r="T186" s="100"/>
      <c r="U186" s="101">
        <f t="shared" si="47"/>
        <v>50</v>
      </c>
      <c r="V186" s="106">
        <f t="shared" si="38"/>
        <v>2.8799999999999999</v>
      </c>
      <c r="W186" s="103">
        <f t="shared" si="39"/>
        <v>2</v>
      </c>
      <c r="X186" s="107">
        <v>8</v>
      </c>
      <c r="Y186" s="103">
        <f>'ИТОГ и проверка'!C186</f>
        <v>2</v>
      </c>
      <c r="Z186" s="103">
        <f t="shared" si="40"/>
        <v>5.5555555555555554</v>
      </c>
      <c r="AA186" s="108">
        <f t="shared" si="41"/>
        <v>-2.4444444444444446</v>
      </c>
      <c r="AB186" s="103">
        <f t="shared" si="42"/>
        <v>0</v>
      </c>
      <c r="AC186" s="99"/>
      <c r="AD186" s="103">
        <f>'ИТОГ и проверка'!D186</f>
        <v>0</v>
      </c>
      <c r="AE186" s="99"/>
      <c r="AF186" s="99"/>
      <c r="AG186" s="99"/>
      <c r="AH186" s="103">
        <f>'ИТОГ и проверка'!E186</f>
        <v>0</v>
      </c>
      <c r="AI186" s="121"/>
      <c r="AJ186" s="121">
        <f t="shared" si="43"/>
        <v>0</v>
      </c>
      <c r="AK186" s="119">
        <f t="shared" si="44"/>
        <v>-2</v>
      </c>
      <c r="AL186" s="101">
        <f t="shared" si="45"/>
        <v>0</v>
      </c>
      <c r="AM186" s="112"/>
    </row>
    <row r="187" ht="63">
      <c r="A187" s="96" t="s">
        <v>380</v>
      </c>
      <c r="B187" s="97" t="s">
        <v>381</v>
      </c>
      <c r="C187" s="132">
        <v>20.800000000000001</v>
      </c>
      <c r="D187" s="99">
        <v>22</v>
      </c>
      <c r="E187" s="100">
        <v>15</v>
      </c>
      <c r="F187" s="101">
        <f t="shared" si="37"/>
        <v>0.72115384615384615</v>
      </c>
      <c r="G187" s="102">
        <v>1</v>
      </c>
      <c r="H187" s="103">
        <f t="shared" si="46"/>
        <v>4.5454545454545459</v>
      </c>
      <c r="I187" s="104"/>
      <c r="J187" s="105">
        <v>0</v>
      </c>
      <c r="K187" s="104"/>
      <c r="L187" s="104"/>
      <c r="M187" s="104"/>
      <c r="N187" s="105">
        <v>0</v>
      </c>
      <c r="O187" s="100"/>
      <c r="P187" s="99"/>
      <c r="Q187" s="99"/>
      <c r="R187" s="99"/>
      <c r="S187" s="100"/>
      <c r="T187" s="100"/>
      <c r="U187" s="101">
        <f t="shared" si="47"/>
        <v>0</v>
      </c>
      <c r="V187" s="106">
        <f t="shared" si="38"/>
        <v>0.75</v>
      </c>
      <c r="W187" s="103">
        <f t="shared" si="39"/>
        <v>0</v>
      </c>
      <c r="X187" s="107">
        <v>5</v>
      </c>
      <c r="Y187" s="103">
        <f>'ИТОГ и проверка'!C187</f>
        <v>0</v>
      </c>
      <c r="Z187" s="103">
        <f t="shared" si="40"/>
        <v>0</v>
      </c>
      <c r="AA187" s="108">
        <f t="shared" si="41"/>
        <v>-5</v>
      </c>
      <c r="AB187" s="103">
        <f t="shared" si="42"/>
        <v>0</v>
      </c>
      <c r="AC187" s="99"/>
      <c r="AD187" s="103">
        <f>'ИТОГ и проверка'!D187</f>
        <v>0</v>
      </c>
      <c r="AE187" s="99"/>
      <c r="AF187" s="99"/>
      <c r="AG187" s="99"/>
      <c r="AH187" s="103">
        <f>'ИТОГ и проверка'!E187</f>
        <v>0</v>
      </c>
      <c r="AI187" s="121"/>
      <c r="AJ187" s="121">
        <f t="shared" si="43"/>
        <v>0</v>
      </c>
      <c r="AK187" s="119">
        <f t="shared" si="44"/>
        <v>0</v>
      </c>
      <c r="AL187" s="101">
        <f t="shared" si="45"/>
        <v>0</v>
      </c>
      <c r="AM187" s="112"/>
    </row>
    <row r="188" ht="63">
      <c r="A188" s="96" t="s">
        <v>382</v>
      </c>
      <c r="B188" s="97" t="s">
        <v>383</v>
      </c>
      <c r="C188" s="132">
        <v>14.800000000000001</v>
      </c>
      <c r="D188" s="99">
        <v>32</v>
      </c>
      <c r="E188" s="100">
        <v>23</v>
      </c>
      <c r="F188" s="101">
        <f t="shared" si="37"/>
        <v>1.5540540540540539</v>
      </c>
      <c r="G188" s="102">
        <v>2</v>
      </c>
      <c r="H188" s="103">
        <f t="shared" si="46"/>
        <v>6.25</v>
      </c>
      <c r="I188" s="104"/>
      <c r="J188" s="105">
        <v>0</v>
      </c>
      <c r="K188" s="104"/>
      <c r="L188" s="104"/>
      <c r="M188" s="104"/>
      <c r="N188" s="105">
        <v>0</v>
      </c>
      <c r="O188" s="122"/>
      <c r="P188" s="99"/>
      <c r="Q188" s="99"/>
      <c r="R188" s="99"/>
      <c r="S188" s="122"/>
      <c r="T188" s="122"/>
      <c r="U188" s="101">
        <f t="shared" si="47"/>
        <v>0</v>
      </c>
      <c r="V188" s="106">
        <f t="shared" si="38"/>
        <v>1.8400000000000001</v>
      </c>
      <c r="W188" s="103">
        <f t="shared" si="39"/>
        <v>1</v>
      </c>
      <c r="X188" s="107">
        <v>8</v>
      </c>
      <c r="Y188" s="103">
        <f>'ИТОГ и проверка'!C188</f>
        <v>1</v>
      </c>
      <c r="Z188" s="103">
        <f t="shared" si="40"/>
        <v>4.3478260869565215</v>
      </c>
      <c r="AA188" s="108">
        <f t="shared" si="41"/>
        <v>-3.6521739130434785</v>
      </c>
      <c r="AB188" s="103">
        <f t="shared" si="42"/>
        <v>0</v>
      </c>
      <c r="AC188" s="99"/>
      <c r="AD188" s="103">
        <f>'ИТОГ и проверка'!D188</f>
        <v>0</v>
      </c>
      <c r="AE188" s="99"/>
      <c r="AF188" s="99"/>
      <c r="AG188" s="99"/>
      <c r="AH188" s="103">
        <f>'ИТОГ и проверка'!E188</f>
        <v>0</v>
      </c>
      <c r="AI188" s="121"/>
      <c r="AJ188" s="121">
        <f t="shared" si="43"/>
        <v>0</v>
      </c>
      <c r="AK188" s="119">
        <f t="shared" si="44"/>
        <v>-1</v>
      </c>
      <c r="AL188" s="101">
        <f t="shared" si="45"/>
        <v>0</v>
      </c>
      <c r="AM188" s="112"/>
    </row>
    <row r="189" ht="63">
      <c r="A189" s="96" t="s">
        <v>384</v>
      </c>
      <c r="B189" s="97" t="s">
        <v>385</v>
      </c>
      <c r="C189" s="132">
        <v>8.5999999999999996</v>
      </c>
      <c r="D189" s="99">
        <v>18</v>
      </c>
      <c r="E189" s="100">
        <v>16</v>
      </c>
      <c r="F189" s="101">
        <f t="shared" si="37"/>
        <v>1.8604651162790697</v>
      </c>
      <c r="G189" s="102">
        <v>1</v>
      </c>
      <c r="H189" s="103">
        <f t="shared" si="46"/>
        <v>5.5555555555555554</v>
      </c>
      <c r="I189" s="104"/>
      <c r="J189" s="105">
        <v>0</v>
      </c>
      <c r="K189" s="104"/>
      <c r="L189" s="104"/>
      <c r="M189" s="104"/>
      <c r="N189" s="105">
        <v>0</v>
      </c>
      <c r="O189" s="100"/>
      <c r="P189" s="99"/>
      <c r="Q189" s="99"/>
      <c r="R189" s="99"/>
      <c r="S189" s="100"/>
      <c r="T189" s="100"/>
      <c r="U189" s="101">
        <f t="shared" si="47"/>
        <v>0</v>
      </c>
      <c r="V189" s="106">
        <f t="shared" si="38"/>
        <v>1.28</v>
      </c>
      <c r="W189" s="103">
        <f t="shared" si="39"/>
        <v>1</v>
      </c>
      <c r="X189" s="107">
        <v>8</v>
      </c>
      <c r="Y189" s="103">
        <f>'ИТОГ и проверка'!C189</f>
        <v>1</v>
      </c>
      <c r="Z189" s="103">
        <f t="shared" si="40"/>
        <v>6.25</v>
      </c>
      <c r="AA189" s="108">
        <f t="shared" si="41"/>
        <v>-1.75</v>
      </c>
      <c r="AB189" s="103">
        <f t="shared" si="42"/>
        <v>0</v>
      </c>
      <c r="AC189" s="99"/>
      <c r="AD189" s="103">
        <f>'ИТОГ и проверка'!D189</f>
        <v>0</v>
      </c>
      <c r="AE189" s="99"/>
      <c r="AF189" s="99"/>
      <c r="AG189" s="99"/>
      <c r="AH189" s="103">
        <f>'ИТОГ и проверка'!E189</f>
        <v>0</v>
      </c>
      <c r="AI189" s="121"/>
      <c r="AJ189" s="121">
        <f t="shared" si="43"/>
        <v>0</v>
      </c>
      <c r="AK189" s="119">
        <f t="shared" si="44"/>
        <v>-1</v>
      </c>
      <c r="AL189" s="101">
        <f t="shared" si="45"/>
        <v>0</v>
      </c>
      <c r="AM189" s="112"/>
    </row>
    <row r="190" ht="63">
      <c r="A190" s="96" t="s">
        <v>386</v>
      </c>
      <c r="B190" s="97" t="s">
        <v>387</v>
      </c>
      <c r="C190" s="132">
        <v>6.0199999999999996</v>
      </c>
      <c r="D190" s="99">
        <v>18</v>
      </c>
      <c r="E190" s="100">
        <v>42</v>
      </c>
      <c r="F190" s="101">
        <f t="shared" si="37"/>
        <v>6.9767441860465125</v>
      </c>
      <c r="G190" s="102">
        <v>0</v>
      </c>
      <c r="H190" s="103">
        <f t="shared" si="46"/>
        <v>0</v>
      </c>
      <c r="I190" s="104"/>
      <c r="J190" s="105">
        <v>0</v>
      </c>
      <c r="K190" s="104"/>
      <c r="L190" s="104"/>
      <c r="M190" s="104"/>
      <c r="N190" s="105">
        <v>0</v>
      </c>
      <c r="O190" s="145">
        <v>0</v>
      </c>
      <c r="P190" s="99"/>
      <c r="Q190" s="99"/>
      <c r="R190" s="99"/>
      <c r="S190" s="145">
        <v>0</v>
      </c>
      <c r="T190" s="145">
        <v>0</v>
      </c>
      <c r="U190" s="101">
        <v>0</v>
      </c>
      <c r="V190" s="106">
        <f t="shared" si="38"/>
        <v>2.1000000000000001</v>
      </c>
      <c r="W190" s="103">
        <f t="shared" si="39"/>
        <v>2</v>
      </c>
      <c r="X190" s="107">
        <v>5</v>
      </c>
      <c r="Y190" s="103">
        <f>'ИТОГ и проверка'!C190</f>
        <v>0</v>
      </c>
      <c r="Z190" s="103">
        <f t="shared" si="40"/>
        <v>0</v>
      </c>
      <c r="AA190" s="108">
        <f t="shared" si="41"/>
        <v>-5</v>
      </c>
      <c r="AB190" s="103">
        <f t="shared" si="42"/>
        <v>0</v>
      </c>
      <c r="AC190" s="99"/>
      <c r="AD190" s="103">
        <f>'ИТОГ и проверка'!D190</f>
        <v>0</v>
      </c>
      <c r="AE190" s="99"/>
      <c r="AF190" s="99"/>
      <c r="AG190" s="99"/>
      <c r="AH190" s="103">
        <f>'ИТОГ и проверка'!E190</f>
        <v>0</v>
      </c>
      <c r="AI190" s="121"/>
      <c r="AJ190" s="121">
        <f t="shared" si="43"/>
        <v>0</v>
      </c>
      <c r="AK190" s="119">
        <f t="shared" si="44"/>
        <v>0</v>
      </c>
      <c r="AL190" s="101">
        <f t="shared" si="45"/>
        <v>0</v>
      </c>
      <c r="AM190" s="112"/>
    </row>
    <row r="191" ht="63">
      <c r="A191" s="96" t="s">
        <v>388</v>
      </c>
      <c r="B191" s="97" t="s">
        <v>389</v>
      </c>
      <c r="C191" s="132">
        <v>20.399999999999999</v>
      </c>
      <c r="D191" s="99">
        <v>28</v>
      </c>
      <c r="E191" s="100">
        <v>17</v>
      </c>
      <c r="F191" s="101">
        <f t="shared" si="37"/>
        <v>0.83333333333333337</v>
      </c>
      <c r="G191" s="102">
        <v>1</v>
      </c>
      <c r="H191" s="103">
        <f t="shared" si="46"/>
        <v>3.5714285714285712</v>
      </c>
      <c r="I191" s="104"/>
      <c r="J191" s="105">
        <v>0</v>
      </c>
      <c r="K191" s="104"/>
      <c r="L191" s="104"/>
      <c r="M191" s="104"/>
      <c r="N191" s="105">
        <v>0</v>
      </c>
      <c r="O191" s="100"/>
      <c r="P191" s="99"/>
      <c r="Q191" s="99"/>
      <c r="R191" s="99"/>
      <c r="S191" s="100"/>
      <c r="T191" s="100"/>
      <c r="U191" s="101">
        <f t="shared" si="47"/>
        <v>0</v>
      </c>
      <c r="V191" s="106">
        <f t="shared" si="38"/>
        <v>1.3600000000000001</v>
      </c>
      <c r="W191" s="103">
        <f t="shared" si="39"/>
        <v>1</v>
      </c>
      <c r="X191" s="107">
        <v>8</v>
      </c>
      <c r="Y191" s="103">
        <f>'ИТОГ и проверка'!C191</f>
        <v>0</v>
      </c>
      <c r="Z191" s="103">
        <f t="shared" si="40"/>
        <v>0</v>
      </c>
      <c r="AA191" s="108">
        <f t="shared" si="41"/>
        <v>-8</v>
      </c>
      <c r="AB191" s="103">
        <f t="shared" si="42"/>
        <v>0</v>
      </c>
      <c r="AC191" s="99"/>
      <c r="AD191" s="103">
        <f>'ИТОГ и проверка'!D191</f>
        <v>0</v>
      </c>
      <c r="AE191" s="99"/>
      <c r="AF191" s="99"/>
      <c r="AG191" s="99"/>
      <c r="AH191" s="103">
        <f>'ИТОГ и проверка'!E191</f>
        <v>0</v>
      </c>
      <c r="AI191" s="121"/>
      <c r="AJ191" s="121">
        <f t="shared" si="43"/>
        <v>0</v>
      </c>
      <c r="AK191" s="119">
        <f t="shared" si="44"/>
        <v>0</v>
      </c>
      <c r="AL191" s="101">
        <f t="shared" si="45"/>
        <v>0</v>
      </c>
      <c r="AM191" s="112"/>
    </row>
    <row r="192" ht="63">
      <c r="A192" s="96" t="s">
        <v>390</v>
      </c>
      <c r="B192" s="97" t="s">
        <v>391</v>
      </c>
      <c r="C192" s="132">
        <v>37.25</v>
      </c>
      <c r="D192" s="99">
        <v>39</v>
      </c>
      <c r="E192" s="100">
        <v>44</v>
      </c>
      <c r="F192" s="101">
        <f t="shared" si="37"/>
        <v>1.1812080536912752</v>
      </c>
      <c r="G192" s="102">
        <v>1</v>
      </c>
      <c r="H192" s="103">
        <f t="shared" si="46"/>
        <v>2.5641025641025639</v>
      </c>
      <c r="I192" s="104"/>
      <c r="J192" s="105">
        <v>0</v>
      </c>
      <c r="K192" s="104"/>
      <c r="L192" s="104"/>
      <c r="M192" s="104"/>
      <c r="N192" s="105">
        <v>0</v>
      </c>
      <c r="O192" s="100">
        <v>0</v>
      </c>
      <c r="P192" s="99"/>
      <c r="Q192" s="99"/>
      <c r="R192" s="99"/>
      <c r="S192" s="100"/>
      <c r="T192" s="100"/>
      <c r="U192" s="101">
        <f t="shared" si="47"/>
        <v>0</v>
      </c>
      <c r="V192" s="106">
        <f t="shared" si="38"/>
        <v>3.52</v>
      </c>
      <c r="W192" s="103">
        <f t="shared" si="39"/>
        <v>3</v>
      </c>
      <c r="X192" s="107">
        <v>8</v>
      </c>
      <c r="Y192" s="103">
        <f>'ИТОГ и проверка'!C192</f>
        <v>3</v>
      </c>
      <c r="Z192" s="103">
        <f t="shared" si="40"/>
        <v>6.8181818181818183</v>
      </c>
      <c r="AA192" s="108">
        <f t="shared" si="41"/>
        <v>-1.1818181818181817</v>
      </c>
      <c r="AB192" s="103">
        <f t="shared" si="42"/>
        <v>0</v>
      </c>
      <c r="AC192" s="99"/>
      <c r="AD192" s="103">
        <f>'ИТОГ и проверка'!D192</f>
        <v>0</v>
      </c>
      <c r="AE192" s="99"/>
      <c r="AF192" s="99"/>
      <c r="AG192" s="99"/>
      <c r="AH192" s="103">
        <f>'ИТОГ и проверка'!E192</f>
        <v>0</v>
      </c>
      <c r="AI192" s="121"/>
      <c r="AJ192" s="121">
        <f t="shared" si="43"/>
        <v>0</v>
      </c>
      <c r="AK192" s="119">
        <f t="shared" si="44"/>
        <v>-3</v>
      </c>
      <c r="AL192" s="101">
        <f t="shared" si="45"/>
        <v>0</v>
      </c>
      <c r="AM192" s="112"/>
    </row>
    <row r="193" ht="63">
      <c r="A193" s="96" t="s">
        <v>392</v>
      </c>
      <c r="B193" s="97" t="s">
        <v>393</v>
      </c>
      <c r="C193" s="132">
        <v>24.350000000000001</v>
      </c>
      <c r="D193" s="99">
        <v>20</v>
      </c>
      <c r="E193" s="100">
        <v>19</v>
      </c>
      <c r="F193" s="101">
        <f t="shared" si="37"/>
        <v>0.78028747433264878</v>
      </c>
      <c r="G193" s="102">
        <v>0</v>
      </c>
      <c r="H193" s="103">
        <f t="shared" si="46"/>
        <v>0</v>
      </c>
      <c r="I193" s="104"/>
      <c r="J193" s="105">
        <v>0</v>
      </c>
      <c r="K193" s="104"/>
      <c r="L193" s="104"/>
      <c r="M193" s="104"/>
      <c r="N193" s="105">
        <v>0</v>
      </c>
      <c r="O193" s="100"/>
      <c r="P193" s="99"/>
      <c r="Q193" s="99"/>
      <c r="R193" s="99"/>
      <c r="S193" s="100"/>
      <c r="T193" s="100"/>
      <c r="U193" s="101">
        <v>0</v>
      </c>
      <c r="V193" s="106">
        <f t="shared" si="38"/>
        <v>0.95000000000000007</v>
      </c>
      <c r="W193" s="103">
        <f t="shared" si="39"/>
        <v>0</v>
      </c>
      <c r="X193" s="107">
        <v>5</v>
      </c>
      <c r="Y193" s="103">
        <f>'ИТОГ и проверка'!C193</f>
        <v>0</v>
      </c>
      <c r="Z193" s="103">
        <f t="shared" si="40"/>
        <v>0</v>
      </c>
      <c r="AA193" s="108">
        <f t="shared" si="41"/>
        <v>-5</v>
      </c>
      <c r="AB193" s="103">
        <f t="shared" si="42"/>
        <v>0</v>
      </c>
      <c r="AC193" s="99"/>
      <c r="AD193" s="103">
        <f>'ИТОГ и проверка'!D193</f>
        <v>0</v>
      </c>
      <c r="AE193" s="99"/>
      <c r="AF193" s="99"/>
      <c r="AG193" s="99"/>
      <c r="AH193" s="103">
        <f>'ИТОГ и проверка'!E193</f>
        <v>0</v>
      </c>
      <c r="AI193" s="121"/>
      <c r="AJ193" s="121">
        <f t="shared" si="43"/>
        <v>0</v>
      </c>
      <c r="AK193" s="119">
        <f t="shared" si="44"/>
        <v>0</v>
      </c>
      <c r="AL193" s="101">
        <f t="shared" si="45"/>
        <v>0</v>
      </c>
      <c r="AM193" s="112"/>
    </row>
    <row r="194" ht="63">
      <c r="A194" s="96" t="s">
        <v>394</v>
      </c>
      <c r="B194" s="97" t="s">
        <v>395</v>
      </c>
      <c r="C194" s="132">
        <v>30.800000000000001</v>
      </c>
      <c r="D194" s="99">
        <v>29</v>
      </c>
      <c r="E194" s="100">
        <v>32</v>
      </c>
      <c r="F194" s="101">
        <f t="shared" si="37"/>
        <v>1.0389610389610389</v>
      </c>
      <c r="G194" s="102">
        <v>1</v>
      </c>
      <c r="H194" s="103">
        <f t="shared" si="46"/>
        <v>3.4482758620689657</v>
      </c>
      <c r="I194" s="104"/>
      <c r="J194" s="105">
        <v>0</v>
      </c>
      <c r="K194" s="104"/>
      <c r="L194" s="104"/>
      <c r="M194" s="104"/>
      <c r="N194" s="105">
        <v>0</v>
      </c>
      <c r="O194" s="100">
        <v>1</v>
      </c>
      <c r="P194" s="99"/>
      <c r="Q194" s="99"/>
      <c r="R194" s="99"/>
      <c r="S194" s="100"/>
      <c r="T194" s="100">
        <v>1</v>
      </c>
      <c r="U194" s="101">
        <f t="shared" si="47"/>
        <v>100</v>
      </c>
      <c r="V194" s="106">
        <f t="shared" si="38"/>
        <v>2.5600000000000001</v>
      </c>
      <c r="W194" s="103">
        <f t="shared" si="39"/>
        <v>2</v>
      </c>
      <c r="X194" s="107">
        <v>8</v>
      </c>
      <c r="Y194" s="103">
        <f>'ИТОГ и проверка'!C194</f>
        <v>2</v>
      </c>
      <c r="Z194" s="103">
        <f t="shared" si="40"/>
        <v>6.25</v>
      </c>
      <c r="AA194" s="108">
        <f t="shared" si="41"/>
        <v>-1.75</v>
      </c>
      <c r="AB194" s="103">
        <f t="shared" si="42"/>
        <v>0</v>
      </c>
      <c r="AC194" s="99"/>
      <c r="AD194" s="103">
        <f>'ИТОГ и проверка'!D194</f>
        <v>0</v>
      </c>
      <c r="AE194" s="99"/>
      <c r="AF194" s="99"/>
      <c r="AG194" s="99"/>
      <c r="AH194" s="103">
        <f>'ИТОГ и проверка'!E194</f>
        <v>0</v>
      </c>
      <c r="AI194" s="121"/>
      <c r="AJ194" s="121">
        <f t="shared" si="43"/>
        <v>0</v>
      </c>
      <c r="AK194" s="119">
        <f t="shared" si="44"/>
        <v>-2</v>
      </c>
      <c r="AL194" s="101">
        <f t="shared" si="45"/>
        <v>0</v>
      </c>
      <c r="AM194" s="112"/>
    </row>
    <row r="195">
      <c r="A195" s="123" t="s">
        <v>396</v>
      </c>
      <c r="B195" s="87" t="s">
        <v>397</v>
      </c>
      <c r="C195" s="113"/>
      <c r="D195" s="88"/>
      <c r="E195" s="89"/>
      <c r="F195" s="90"/>
      <c r="G195" s="149"/>
      <c r="H195" s="150"/>
      <c r="I195" s="91"/>
      <c r="J195" s="91"/>
      <c r="K195" s="91"/>
      <c r="L195" s="91"/>
      <c r="M195" s="91"/>
      <c r="N195" s="151"/>
      <c r="O195" s="89"/>
      <c r="P195" s="90"/>
      <c r="Q195" s="90"/>
      <c r="R195" s="90"/>
      <c r="S195" s="89"/>
      <c r="T195" s="89"/>
      <c r="U195" s="90"/>
      <c r="V195" s="90"/>
      <c r="W195" s="90"/>
      <c r="X195" s="90"/>
      <c r="Y195" s="90"/>
      <c r="Z195" s="90"/>
      <c r="AA195" s="90"/>
      <c r="AB195" s="103">
        <f t="shared" si="42"/>
        <v>0</v>
      </c>
      <c r="AC195" s="90"/>
      <c r="AD195" s="90"/>
      <c r="AE195" s="90"/>
      <c r="AF195" s="90"/>
      <c r="AG195" s="90"/>
      <c r="AH195" s="92"/>
      <c r="AI195" s="127"/>
      <c r="AJ195" s="121">
        <f t="shared" si="43"/>
        <v>0</v>
      </c>
      <c r="AK195" s="119">
        <f t="shared" si="44"/>
        <v>0</v>
      </c>
      <c r="AL195" s="101">
        <f t="shared" si="45"/>
        <v>0</v>
      </c>
      <c r="AM195" s="112"/>
    </row>
    <row r="196" ht="47.25">
      <c r="A196" s="96" t="s">
        <v>398</v>
      </c>
      <c r="B196" s="97" t="s">
        <v>399</v>
      </c>
      <c r="C196" s="134">
        <v>555</v>
      </c>
      <c r="D196" s="99">
        <v>1800</v>
      </c>
      <c r="E196" s="100">
        <v>1461</v>
      </c>
      <c r="F196" s="101">
        <f t="shared" si="37"/>
        <v>2.6324324324324326</v>
      </c>
      <c r="G196" s="102">
        <v>72</v>
      </c>
      <c r="H196" s="103">
        <f t="shared" si="46"/>
        <v>4</v>
      </c>
      <c r="I196" s="104"/>
      <c r="J196" s="105">
        <v>0</v>
      </c>
      <c r="K196" s="104"/>
      <c r="L196" s="104"/>
      <c r="M196" s="104"/>
      <c r="N196" s="105">
        <v>0</v>
      </c>
      <c r="O196" s="100">
        <v>26</v>
      </c>
      <c r="P196" s="99"/>
      <c r="Q196" s="99"/>
      <c r="R196" s="99"/>
      <c r="S196" s="100">
        <v>21</v>
      </c>
      <c r="T196" s="100">
        <v>5</v>
      </c>
      <c r="U196" s="101">
        <f t="shared" si="47"/>
        <v>36.111111111111114</v>
      </c>
      <c r="V196" s="106">
        <f t="shared" si="38"/>
        <v>175.31999999999999</v>
      </c>
      <c r="W196" s="103">
        <f t="shared" si="39"/>
        <v>175</v>
      </c>
      <c r="X196" s="107">
        <v>12</v>
      </c>
      <c r="Y196" s="103">
        <f>'ИТОГ и проверка'!C196</f>
        <v>75</v>
      </c>
      <c r="Z196" s="103">
        <f t="shared" si="40"/>
        <v>5.1334702258726903</v>
      </c>
      <c r="AA196" s="108">
        <f t="shared" si="41"/>
        <v>-6.8665297741273097</v>
      </c>
      <c r="AB196" s="103">
        <f t="shared" si="42"/>
        <v>0</v>
      </c>
      <c r="AC196" s="99"/>
      <c r="AD196" s="103">
        <f>'ИТОГ и проверка'!D196</f>
        <v>0</v>
      </c>
      <c r="AE196" s="99"/>
      <c r="AF196" s="99"/>
      <c r="AG196" s="99"/>
      <c r="AH196" s="103">
        <f>'ИТОГ и проверка'!E196</f>
        <v>0</v>
      </c>
      <c r="AI196" s="121"/>
      <c r="AJ196" s="121">
        <f t="shared" si="43"/>
        <v>0</v>
      </c>
      <c r="AK196" s="119">
        <f t="shared" si="44"/>
        <v>-75</v>
      </c>
      <c r="AL196" s="101">
        <f t="shared" si="45"/>
        <v>0</v>
      </c>
      <c r="AM196" s="112"/>
    </row>
    <row r="197">
      <c r="A197" s="123" t="s">
        <v>400</v>
      </c>
      <c r="B197" s="87" t="s">
        <v>401</v>
      </c>
      <c r="C197" s="113"/>
      <c r="D197" s="88"/>
      <c r="E197" s="89"/>
      <c r="F197" s="90"/>
      <c r="G197" s="149"/>
      <c r="H197" s="150"/>
      <c r="I197" s="91"/>
      <c r="J197" s="91"/>
      <c r="K197" s="91"/>
      <c r="L197" s="91"/>
      <c r="M197" s="91"/>
      <c r="N197" s="151"/>
      <c r="O197" s="89"/>
      <c r="P197" s="90"/>
      <c r="Q197" s="90"/>
      <c r="R197" s="90"/>
      <c r="S197" s="89"/>
      <c r="T197" s="89"/>
      <c r="U197" s="90"/>
      <c r="V197" s="90"/>
      <c r="W197" s="90"/>
      <c r="X197" s="90"/>
      <c r="Y197" s="90"/>
      <c r="Z197" s="90"/>
      <c r="AA197" s="90"/>
      <c r="AB197" s="103">
        <f t="shared" si="42"/>
        <v>0</v>
      </c>
      <c r="AC197" s="90"/>
      <c r="AD197" s="90"/>
      <c r="AE197" s="90"/>
      <c r="AF197" s="90"/>
      <c r="AG197" s="90"/>
      <c r="AH197" s="92"/>
      <c r="AI197" s="127"/>
      <c r="AJ197" s="121">
        <f t="shared" si="43"/>
        <v>0</v>
      </c>
      <c r="AK197" s="119">
        <f t="shared" si="44"/>
        <v>0</v>
      </c>
      <c r="AL197" s="101">
        <f t="shared" si="45"/>
        <v>0</v>
      </c>
      <c r="AM197" s="112"/>
    </row>
    <row r="198" ht="31.5">
      <c r="A198" s="96" t="s">
        <v>402</v>
      </c>
      <c r="B198" s="97" t="s">
        <v>403</v>
      </c>
      <c r="C198" s="98">
        <v>133.66200000000001</v>
      </c>
      <c r="D198" s="104">
        <v>158</v>
      </c>
      <c r="E198" s="120">
        <v>175</v>
      </c>
      <c r="F198" s="101">
        <f t="shared" si="37"/>
        <v>1.3092726429351647</v>
      </c>
      <c r="G198" s="102">
        <v>12</v>
      </c>
      <c r="H198" s="103">
        <f t="shared" si="46"/>
        <v>7.5949367088607591</v>
      </c>
      <c r="I198" s="104"/>
      <c r="J198" s="105">
        <v>0</v>
      </c>
      <c r="K198" s="104"/>
      <c r="L198" s="104"/>
      <c r="M198" s="104"/>
      <c r="N198" s="105">
        <v>0</v>
      </c>
      <c r="O198" s="120">
        <v>6</v>
      </c>
      <c r="P198" s="99"/>
      <c r="Q198" s="99"/>
      <c r="R198" s="99"/>
      <c r="S198" s="120">
        <v>6</v>
      </c>
      <c r="T198" s="120">
        <v>0</v>
      </c>
      <c r="U198" s="101">
        <f t="shared" si="47"/>
        <v>50</v>
      </c>
      <c r="V198" s="106">
        <f t="shared" si="38"/>
        <v>14</v>
      </c>
      <c r="W198" s="103">
        <f t="shared" si="39"/>
        <v>14</v>
      </c>
      <c r="X198" s="107">
        <v>8</v>
      </c>
      <c r="Y198" s="103">
        <f>'ИТОГ и проверка'!C198</f>
        <v>14</v>
      </c>
      <c r="Z198" s="103">
        <f t="shared" si="40"/>
        <v>8</v>
      </c>
      <c r="AA198" s="108">
        <f t="shared" si="41"/>
        <v>0</v>
      </c>
      <c r="AB198" s="103">
        <f t="shared" si="42"/>
        <v>0</v>
      </c>
      <c r="AC198" s="99"/>
      <c r="AD198" s="103">
        <f>'ИТОГ и проверка'!D198</f>
        <v>0</v>
      </c>
      <c r="AE198" s="99"/>
      <c r="AF198" s="99"/>
      <c r="AG198" s="99"/>
      <c r="AH198" s="103">
        <f>'ИТОГ и проверка'!E198</f>
        <v>0</v>
      </c>
      <c r="AI198" s="121"/>
      <c r="AJ198" s="121">
        <f t="shared" si="43"/>
        <v>0</v>
      </c>
      <c r="AK198" s="119">
        <f t="shared" si="44"/>
        <v>-14</v>
      </c>
      <c r="AL198" s="101">
        <f t="shared" si="45"/>
        <v>0</v>
      </c>
      <c r="AM198" s="112"/>
    </row>
    <row r="199" ht="31.5">
      <c r="A199" s="96" t="s">
        <v>404</v>
      </c>
      <c r="B199" s="97" t="s">
        <v>405</v>
      </c>
      <c r="C199" s="98">
        <v>868.12699999999995</v>
      </c>
      <c r="D199" s="104">
        <v>1581</v>
      </c>
      <c r="E199" s="120">
        <v>1617</v>
      </c>
      <c r="F199" s="101">
        <f t="shared" si="37"/>
        <v>1.8626306980430283</v>
      </c>
      <c r="G199" s="102">
        <v>126</v>
      </c>
      <c r="H199" s="103">
        <f t="shared" si="46"/>
        <v>7.9696394686907022</v>
      </c>
      <c r="I199" s="104"/>
      <c r="J199" s="105">
        <v>0</v>
      </c>
      <c r="K199" s="104"/>
      <c r="L199" s="104"/>
      <c r="M199" s="104"/>
      <c r="N199" s="105">
        <v>0</v>
      </c>
      <c r="O199" s="120">
        <v>82</v>
      </c>
      <c r="P199" s="99"/>
      <c r="Q199" s="99"/>
      <c r="R199" s="99"/>
      <c r="S199" s="120">
        <v>74</v>
      </c>
      <c r="T199" s="120">
        <v>8</v>
      </c>
      <c r="U199" s="101">
        <f t="shared" si="47"/>
        <v>65.079365079365076</v>
      </c>
      <c r="V199" s="106">
        <f t="shared" si="38"/>
        <v>129.36000000000001</v>
      </c>
      <c r="W199" s="103">
        <f t="shared" si="39"/>
        <v>129</v>
      </c>
      <c r="X199" s="107">
        <v>8</v>
      </c>
      <c r="Y199" s="103">
        <f>'ИТОГ и проверка'!C199</f>
        <v>129</v>
      </c>
      <c r="Z199" s="103">
        <f t="shared" si="40"/>
        <v>7.9777365491651198</v>
      </c>
      <c r="AA199" s="108">
        <f t="shared" si="41"/>
        <v>-0.022263450834880238</v>
      </c>
      <c r="AB199" s="103">
        <f t="shared" si="42"/>
        <v>0</v>
      </c>
      <c r="AC199" s="99"/>
      <c r="AD199" s="103">
        <f>'ИТОГ и проверка'!D199</f>
        <v>0</v>
      </c>
      <c r="AE199" s="99"/>
      <c r="AF199" s="99"/>
      <c r="AG199" s="99"/>
      <c r="AH199" s="103">
        <f>'ИТОГ и проверка'!E199</f>
        <v>0</v>
      </c>
      <c r="AI199" s="121"/>
      <c r="AJ199" s="121">
        <f t="shared" si="43"/>
        <v>0</v>
      </c>
      <c r="AK199" s="119">
        <f t="shared" si="44"/>
        <v>-129</v>
      </c>
      <c r="AL199" s="101">
        <f t="shared" si="45"/>
        <v>0</v>
      </c>
      <c r="AM199" s="112"/>
    </row>
    <row r="200" ht="31.5">
      <c r="A200" s="96" t="s">
        <v>406</v>
      </c>
      <c r="B200" s="97" t="s">
        <v>407</v>
      </c>
      <c r="C200" s="98">
        <v>1249.8789999999999</v>
      </c>
      <c r="D200" s="104">
        <v>1064</v>
      </c>
      <c r="E200" s="104">
        <v>1045</v>
      </c>
      <c r="F200" s="101">
        <f t="shared" si="37"/>
        <v>0.83608093263427907</v>
      </c>
      <c r="G200" s="102">
        <v>53</v>
      </c>
      <c r="H200" s="103">
        <f t="shared" si="46"/>
        <v>4.981203007518797</v>
      </c>
      <c r="I200" s="104"/>
      <c r="J200" s="105">
        <v>0</v>
      </c>
      <c r="K200" s="104"/>
      <c r="L200" s="104"/>
      <c r="M200" s="104"/>
      <c r="N200" s="105">
        <v>0</v>
      </c>
      <c r="O200" s="120">
        <v>28</v>
      </c>
      <c r="P200" s="99"/>
      <c r="Q200" s="99"/>
      <c r="R200" s="99"/>
      <c r="S200" s="120">
        <v>27</v>
      </c>
      <c r="T200" s="120">
        <v>1</v>
      </c>
      <c r="U200" s="101">
        <f t="shared" si="47"/>
        <v>52.830188679245282</v>
      </c>
      <c r="V200" s="106">
        <f t="shared" si="38"/>
        <v>52.25</v>
      </c>
      <c r="W200" s="103">
        <f t="shared" si="39"/>
        <v>52</v>
      </c>
      <c r="X200" s="107">
        <v>5</v>
      </c>
      <c r="Y200" s="103">
        <f>'ИТОГ и проверка'!C200</f>
        <v>52</v>
      </c>
      <c r="Z200" s="103">
        <f t="shared" si="40"/>
        <v>4.9760765550239237</v>
      </c>
      <c r="AA200" s="108">
        <f t="shared" si="41"/>
        <v>-0.023923444976076347</v>
      </c>
      <c r="AB200" s="103">
        <f t="shared" si="42"/>
        <v>0</v>
      </c>
      <c r="AC200" s="99"/>
      <c r="AD200" s="103">
        <f>'ИТОГ и проверка'!D200</f>
        <v>0</v>
      </c>
      <c r="AE200" s="99"/>
      <c r="AF200" s="99"/>
      <c r="AG200" s="99"/>
      <c r="AH200" s="103">
        <f>'ИТОГ и проверка'!E200</f>
        <v>0</v>
      </c>
      <c r="AI200" s="121"/>
      <c r="AJ200" s="121">
        <f t="shared" si="43"/>
        <v>0</v>
      </c>
      <c r="AK200" s="119">
        <f t="shared" si="44"/>
        <v>-52</v>
      </c>
      <c r="AL200" s="101">
        <f t="shared" si="45"/>
        <v>0</v>
      </c>
      <c r="AM200" s="112"/>
    </row>
    <row r="201" ht="47.25">
      <c r="A201" s="96" t="s">
        <v>408</v>
      </c>
      <c r="B201" s="97" t="s">
        <v>409</v>
      </c>
      <c r="C201" s="134">
        <v>405.32999999999998</v>
      </c>
      <c r="D201" s="104">
        <v>908</v>
      </c>
      <c r="E201" s="139">
        <v>1112</v>
      </c>
      <c r="F201" s="101">
        <f t="shared" si="37"/>
        <v>2.7434436138455087</v>
      </c>
      <c r="G201" s="102">
        <v>35</v>
      </c>
      <c r="H201" s="103">
        <f t="shared" si="46"/>
        <v>3.8546255506607929</v>
      </c>
      <c r="I201" s="104"/>
      <c r="J201" s="105">
        <v>0</v>
      </c>
      <c r="K201" s="104"/>
      <c r="L201" s="104"/>
      <c r="M201" s="104"/>
      <c r="N201" s="105">
        <v>0</v>
      </c>
      <c r="O201" s="100">
        <v>25</v>
      </c>
      <c r="P201" s="99"/>
      <c r="Q201" s="99"/>
      <c r="R201" s="99"/>
      <c r="S201" s="100">
        <v>20</v>
      </c>
      <c r="T201" s="100">
        <v>5</v>
      </c>
      <c r="U201" s="101">
        <f t="shared" si="47"/>
        <v>71.428571428571431</v>
      </c>
      <c r="V201" s="106">
        <f t="shared" si="38"/>
        <v>88.960000000000008</v>
      </c>
      <c r="W201" s="103">
        <f t="shared" si="39"/>
        <v>88</v>
      </c>
      <c r="X201" s="107">
        <v>8</v>
      </c>
      <c r="Y201" s="103">
        <f>'ИТОГ и проверка'!C201</f>
        <v>35</v>
      </c>
      <c r="Z201" s="103">
        <f t="shared" si="40"/>
        <v>3.1474820143884896</v>
      </c>
      <c r="AA201" s="108">
        <f t="shared" si="41"/>
        <v>-4.8525179856115104</v>
      </c>
      <c r="AB201" s="103">
        <f t="shared" si="42"/>
        <v>0</v>
      </c>
      <c r="AC201" s="99"/>
      <c r="AD201" s="103">
        <f>'ИТОГ и проверка'!D201</f>
        <v>0</v>
      </c>
      <c r="AE201" s="99"/>
      <c r="AF201" s="99"/>
      <c r="AG201" s="99"/>
      <c r="AH201" s="103">
        <f>'ИТОГ и проверка'!E201</f>
        <v>0</v>
      </c>
      <c r="AI201" s="121"/>
      <c r="AJ201" s="121">
        <f t="shared" si="43"/>
        <v>0</v>
      </c>
      <c r="AK201" s="119">
        <f t="shared" si="44"/>
        <v>-35</v>
      </c>
      <c r="AL201" s="101">
        <f t="shared" si="45"/>
        <v>0</v>
      </c>
      <c r="AM201" s="112"/>
    </row>
    <row r="202" ht="47.25">
      <c r="A202" s="96" t="s">
        <v>410</v>
      </c>
      <c r="B202" s="97" t="s">
        <v>411</v>
      </c>
      <c r="C202" s="98">
        <v>85.331000000000003</v>
      </c>
      <c r="D202" s="104">
        <v>193</v>
      </c>
      <c r="E202" s="100">
        <v>186</v>
      </c>
      <c r="F202" s="101">
        <f t="shared" si="37"/>
        <v>2.1797471024598329</v>
      </c>
      <c r="G202" s="102">
        <v>15</v>
      </c>
      <c r="H202" s="103">
        <f t="shared" si="46"/>
        <v>7.7720207253886011</v>
      </c>
      <c r="I202" s="104"/>
      <c r="J202" s="105">
        <v>0</v>
      </c>
      <c r="K202" s="104"/>
      <c r="L202" s="104"/>
      <c r="M202" s="104"/>
      <c r="N202" s="105">
        <v>0</v>
      </c>
      <c r="O202" s="100">
        <v>5</v>
      </c>
      <c r="P202" s="99"/>
      <c r="Q202" s="99"/>
      <c r="R202" s="99"/>
      <c r="S202" s="100">
        <v>5</v>
      </c>
      <c r="T202" s="100"/>
      <c r="U202" s="101">
        <f t="shared" si="47"/>
        <v>33.333333333333336</v>
      </c>
      <c r="V202" s="106">
        <f t="shared" si="38"/>
        <v>14.880000000000001</v>
      </c>
      <c r="W202" s="103">
        <f t="shared" si="39"/>
        <v>14</v>
      </c>
      <c r="X202" s="107">
        <v>8</v>
      </c>
      <c r="Y202" s="103">
        <f>'ИТОГ и проверка'!C202</f>
        <v>14</v>
      </c>
      <c r="Z202" s="103">
        <f t="shared" si="40"/>
        <v>7.5268817204301071</v>
      </c>
      <c r="AA202" s="108">
        <f t="shared" si="41"/>
        <v>-0.47311827956989294</v>
      </c>
      <c r="AB202" s="103">
        <f t="shared" si="42"/>
        <v>0</v>
      </c>
      <c r="AC202" s="99"/>
      <c r="AD202" s="103">
        <f>'ИТОГ и проверка'!D202</f>
        <v>0</v>
      </c>
      <c r="AE202" s="99"/>
      <c r="AF202" s="99"/>
      <c r="AG202" s="99"/>
      <c r="AH202" s="103">
        <f>'ИТОГ и проверка'!E202</f>
        <v>0</v>
      </c>
      <c r="AI202" s="121"/>
      <c r="AJ202" s="121">
        <f t="shared" si="43"/>
        <v>0</v>
      </c>
      <c r="AK202" s="119">
        <f t="shared" si="44"/>
        <v>-14</v>
      </c>
      <c r="AL202" s="101">
        <f t="shared" si="45"/>
        <v>0</v>
      </c>
      <c r="AM202" s="112"/>
    </row>
    <row r="203" ht="47.25">
      <c r="A203" s="96" t="s">
        <v>412</v>
      </c>
      <c r="B203" s="97" t="s">
        <v>413</v>
      </c>
      <c r="C203" s="132">
        <v>387.851</v>
      </c>
      <c r="D203" s="104">
        <v>963</v>
      </c>
      <c r="E203" s="120">
        <v>900</v>
      </c>
      <c r="F203" s="101">
        <f t="shared" si="37"/>
        <v>2.320478740547272</v>
      </c>
      <c r="G203" s="102">
        <v>57</v>
      </c>
      <c r="H203" s="103">
        <f t="shared" si="46"/>
        <v>5.9190031152647968</v>
      </c>
      <c r="I203" s="104"/>
      <c r="J203" s="105">
        <v>0</v>
      </c>
      <c r="K203" s="104"/>
      <c r="L203" s="104"/>
      <c r="M203" s="104"/>
      <c r="N203" s="105">
        <v>0</v>
      </c>
      <c r="O203" s="71">
        <v>38</v>
      </c>
      <c r="P203" s="99"/>
      <c r="Q203" s="99"/>
      <c r="R203" s="99"/>
      <c r="S203" s="71">
        <v>30</v>
      </c>
      <c r="T203" s="71">
        <v>8</v>
      </c>
      <c r="U203" s="101">
        <f t="shared" si="47"/>
        <v>66.666666666666671</v>
      </c>
      <c r="V203" s="106">
        <f t="shared" si="38"/>
        <v>72</v>
      </c>
      <c r="W203" s="103">
        <f t="shared" si="39"/>
        <v>72</v>
      </c>
      <c r="X203" s="107">
        <v>8</v>
      </c>
      <c r="Y203" s="103">
        <f>'ИТОГ и проверка'!C203</f>
        <v>50</v>
      </c>
      <c r="Z203" s="103">
        <f t="shared" si="40"/>
        <v>5.5555555555555554</v>
      </c>
      <c r="AA203" s="108">
        <f t="shared" si="41"/>
        <v>-2.4444444444444446</v>
      </c>
      <c r="AB203" s="103">
        <f t="shared" si="42"/>
        <v>0</v>
      </c>
      <c r="AC203" s="99"/>
      <c r="AD203" s="103">
        <f>'ИТОГ и проверка'!D203</f>
        <v>0</v>
      </c>
      <c r="AE203" s="99"/>
      <c r="AF203" s="99"/>
      <c r="AG203" s="99"/>
      <c r="AH203" s="103">
        <f>'ИТОГ и проверка'!E203</f>
        <v>0</v>
      </c>
      <c r="AI203" s="121"/>
      <c r="AJ203" s="121">
        <f t="shared" si="43"/>
        <v>0</v>
      </c>
      <c r="AK203" s="119">
        <f t="shared" si="44"/>
        <v>-50</v>
      </c>
      <c r="AL203" s="101">
        <f t="shared" si="45"/>
        <v>0</v>
      </c>
      <c r="AM203" s="112"/>
    </row>
    <row r="204" ht="31.5">
      <c r="A204" s="96" t="s">
        <v>414</v>
      </c>
      <c r="B204" s="97" t="s">
        <v>415</v>
      </c>
      <c r="C204" s="132">
        <v>1.5740000000000001</v>
      </c>
      <c r="D204" s="104">
        <v>5</v>
      </c>
      <c r="E204" s="156" t="s">
        <v>47</v>
      </c>
      <c r="F204" s="101">
        <f t="shared" si="37"/>
        <v>2.5412960609911055</v>
      </c>
      <c r="G204" s="102">
        <v>0</v>
      </c>
      <c r="H204" s="103">
        <f t="shared" si="46"/>
        <v>0</v>
      </c>
      <c r="I204" s="104"/>
      <c r="J204" s="105">
        <v>0</v>
      </c>
      <c r="K204" s="104"/>
      <c r="L204" s="104"/>
      <c r="M204" s="104"/>
      <c r="N204" s="105">
        <v>0</v>
      </c>
      <c r="O204" s="122">
        <v>0</v>
      </c>
      <c r="P204" s="99"/>
      <c r="Q204" s="99"/>
      <c r="R204" s="99"/>
      <c r="S204" s="122">
        <v>0</v>
      </c>
      <c r="T204" s="122">
        <v>0</v>
      </c>
      <c r="U204" s="101" t="e">
        <f t="shared" si="47"/>
        <v>#DIV/0!</v>
      </c>
      <c r="V204" s="106">
        <f t="shared" si="38"/>
        <v>0.32000000000000001</v>
      </c>
      <c r="W204" s="103">
        <f t="shared" si="39"/>
        <v>0</v>
      </c>
      <c r="X204" s="107">
        <v>8</v>
      </c>
      <c r="Y204" s="103">
        <f>'ИТОГ и проверка'!C204</f>
        <v>0</v>
      </c>
      <c r="Z204" s="103">
        <f t="shared" si="40"/>
        <v>0</v>
      </c>
      <c r="AA204" s="108">
        <f t="shared" si="41"/>
        <v>-8</v>
      </c>
      <c r="AB204" s="103">
        <f t="shared" si="42"/>
        <v>0</v>
      </c>
      <c r="AC204" s="99"/>
      <c r="AD204" s="103">
        <f>'ИТОГ и проверка'!D204</f>
        <v>0</v>
      </c>
      <c r="AE204" s="99"/>
      <c r="AF204" s="99"/>
      <c r="AG204" s="99"/>
      <c r="AH204" s="103">
        <f>'ИТОГ и проверка'!E204</f>
        <v>0</v>
      </c>
      <c r="AI204" s="121"/>
      <c r="AJ204" s="121">
        <f t="shared" si="43"/>
        <v>0</v>
      </c>
      <c r="AK204" s="119">
        <f t="shared" si="44"/>
        <v>0</v>
      </c>
      <c r="AL204" s="101">
        <f t="shared" si="45"/>
        <v>0</v>
      </c>
      <c r="AM204" s="112"/>
    </row>
    <row r="205" ht="47.25">
      <c r="A205" s="96" t="s">
        <v>416</v>
      </c>
      <c r="B205" s="97" t="s">
        <v>417</v>
      </c>
      <c r="C205" s="98">
        <v>103.86</v>
      </c>
      <c r="D205" s="104">
        <v>201</v>
      </c>
      <c r="E205" s="139">
        <v>220</v>
      </c>
      <c r="F205" s="101">
        <f t="shared" si="37"/>
        <v>2.1182360870402466</v>
      </c>
      <c r="G205" s="102">
        <v>16</v>
      </c>
      <c r="H205" s="103">
        <f t="shared" si="46"/>
        <v>7.9601990049751254</v>
      </c>
      <c r="I205" s="104"/>
      <c r="J205" s="105">
        <v>0</v>
      </c>
      <c r="K205" s="104"/>
      <c r="L205" s="104"/>
      <c r="M205" s="104"/>
      <c r="N205" s="105">
        <v>0</v>
      </c>
      <c r="O205" s="122">
        <v>4</v>
      </c>
      <c r="P205" s="99"/>
      <c r="Q205" s="99"/>
      <c r="R205" s="99"/>
      <c r="S205" s="122">
        <v>4</v>
      </c>
      <c r="T205" s="122"/>
      <c r="U205" s="101">
        <f t="shared" si="47"/>
        <v>25</v>
      </c>
      <c r="V205" s="106">
        <f t="shared" si="38"/>
        <v>17.600000000000001</v>
      </c>
      <c r="W205" s="103">
        <f t="shared" si="39"/>
        <v>17</v>
      </c>
      <c r="X205" s="107">
        <v>8</v>
      </c>
      <c r="Y205" s="103">
        <f>'ИТОГ и проверка'!C205</f>
        <v>17</v>
      </c>
      <c r="Z205" s="103">
        <f t="shared" si="40"/>
        <v>7.7272727272727266</v>
      </c>
      <c r="AA205" s="108">
        <f t="shared" si="41"/>
        <v>-0.27272727272727337</v>
      </c>
      <c r="AB205" s="103">
        <f t="shared" si="42"/>
        <v>0</v>
      </c>
      <c r="AC205" s="99"/>
      <c r="AD205" s="103">
        <f>'ИТОГ и проверка'!D205</f>
        <v>0</v>
      </c>
      <c r="AE205" s="99"/>
      <c r="AF205" s="99"/>
      <c r="AG205" s="99"/>
      <c r="AH205" s="103">
        <f>'ИТОГ и проверка'!E205</f>
        <v>0</v>
      </c>
      <c r="AI205" s="121"/>
      <c r="AJ205" s="121">
        <f t="shared" si="43"/>
        <v>0</v>
      </c>
      <c r="AK205" s="119">
        <f t="shared" si="44"/>
        <v>-17</v>
      </c>
      <c r="AL205" s="101">
        <f t="shared" si="45"/>
        <v>0</v>
      </c>
      <c r="AM205" s="112"/>
    </row>
    <row r="206" ht="31.5" customHeight="1">
      <c r="A206" s="96" t="s">
        <v>418</v>
      </c>
      <c r="B206" s="97" t="s">
        <v>419</v>
      </c>
      <c r="C206" s="98">
        <v>16.981999999999999</v>
      </c>
      <c r="D206" s="104">
        <v>48</v>
      </c>
      <c r="E206" s="100">
        <v>39</v>
      </c>
      <c r="F206" s="101">
        <f t="shared" si="37"/>
        <v>2.2965492874808624</v>
      </c>
      <c r="G206" s="102">
        <v>3</v>
      </c>
      <c r="H206" s="103">
        <f t="shared" si="46"/>
        <v>6.25</v>
      </c>
      <c r="I206" s="104"/>
      <c r="J206" s="105">
        <v>0</v>
      </c>
      <c r="K206" s="104"/>
      <c r="L206" s="104"/>
      <c r="M206" s="104">
        <v>2</v>
      </c>
      <c r="N206" s="105">
        <v>1</v>
      </c>
      <c r="O206" s="100">
        <v>1</v>
      </c>
      <c r="P206" s="99"/>
      <c r="Q206" s="99"/>
      <c r="R206" s="99"/>
      <c r="S206" s="100">
        <v>1</v>
      </c>
      <c r="T206" s="100">
        <v>0</v>
      </c>
      <c r="U206" s="101">
        <f t="shared" si="47"/>
        <v>33.333333333333336</v>
      </c>
      <c r="V206" s="106">
        <f t="shared" si="38"/>
        <v>3.1200000000000001</v>
      </c>
      <c r="W206" s="103">
        <f t="shared" si="39"/>
        <v>3</v>
      </c>
      <c r="X206" s="107">
        <v>8</v>
      </c>
      <c r="Y206" s="103">
        <f>'ИТОГ и проверка'!C206</f>
        <v>3</v>
      </c>
      <c r="Z206" s="103">
        <f t="shared" si="40"/>
        <v>7.6923076923076916</v>
      </c>
      <c r="AA206" s="108">
        <f t="shared" si="41"/>
        <v>-0.30769230769230838</v>
      </c>
      <c r="AB206" s="103">
        <f t="shared" si="42"/>
        <v>0</v>
      </c>
      <c r="AC206" s="99"/>
      <c r="AD206" s="103">
        <f>'ИТОГ и проверка'!D206</f>
        <v>0</v>
      </c>
      <c r="AE206" s="99"/>
      <c r="AF206" s="99"/>
      <c r="AG206" s="109">
        <f t="shared" ref="AG183:AG246" si="48">Y206-AD206-AH206</f>
        <v>2</v>
      </c>
      <c r="AH206" s="103">
        <f>'ИТОГ и проверка'!E206</f>
        <v>1</v>
      </c>
      <c r="AI206" s="121"/>
      <c r="AJ206" s="121">
        <f t="shared" si="43"/>
        <v>3</v>
      </c>
      <c r="AK206" s="119">
        <f t="shared" si="44"/>
        <v>0</v>
      </c>
      <c r="AL206" s="101">
        <f t="shared" si="45"/>
        <v>0</v>
      </c>
      <c r="AM206" s="112"/>
    </row>
    <row r="207" ht="47.25">
      <c r="A207" s="96" t="s">
        <v>420</v>
      </c>
      <c r="B207" s="97" t="s">
        <v>421</v>
      </c>
      <c r="C207" s="98">
        <v>114.56699999999999</v>
      </c>
      <c r="D207" s="104">
        <v>167</v>
      </c>
      <c r="E207" s="100">
        <v>179</v>
      </c>
      <c r="F207" s="101">
        <f t="shared" si="37"/>
        <v>1.562404531845994</v>
      </c>
      <c r="G207" s="102">
        <v>13</v>
      </c>
      <c r="H207" s="103">
        <f t="shared" si="46"/>
        <v>7.7844311377245514</v>
      </c>
      <c r="I207" s="104"/>
      <c r="J207" s="105">
        <v>1</v>
      </c>
      <c r="K207" s="104"/>
      <c r="L207" s="104"/>
      <c r="M207" s="104">
        <v>9</v>
      </c>
      <c r="N207" s="105">
        <v>3</v>
      </c>
      <c r="O207" s="100">
        <v>5</v>
      </c>
      <c r="P207" s="99"/>
      <c r="Q207" s="99"/>
      <c r="R207" s="99"/>
      <c r="S207" s="100">
        <v>4</v>
      </c>
      <c r="T207" s="100">
        <v>1</v>
      </c>
      <c r="U207" s="101">
        <f t="shared" si="47"/>
        <v>38.46153846153846</v>
      </c>
      <c r="V207" s="106">
        <f t="shared" si="38"/>
        <v>14.32</v>
      </c>
      <c r="W207" s="103">
        <f t="shared" si="39"/>
        <v>14</v>
      </c>
      <c r="X207" s="107">
        <v>8</v>
      </c>
      <c r="Y207" s="103">
        <f>'ИТОГ и проверка'!C207</f>
        <v>13</v>
      </c>
      <c r="Z207" s="103">
        <f t="shared" si="40"/>
        <v>7.2625698324022343</v>
      </c>
      <c r="AA207" s="108">
        <f t="shared" si="41"/>
        <v>-0.7374301675977657</v>
      </c>
      <c r="AB207" s="103">
        <f t="shared" si="42"/>
        <v>0</v>
      </c>
      <c r="AC207" s="99"/>
      <c r="AD207" s="103">
        <f>'ИТОГ и проверка'!D207</f>
        <v>1</v>
      </c>
      <c r="AE207" s="99"/>
      <c r="AF207" s="99"/>
      <c r="AG207" s="109">
        <f t="shared" si="48"/>
        <v>9</v>
      </c>
      <c r="AH207" s="103">
        <f>'ИТОГ и проверка'!E207</f>
        <v>3</v>
      </c>
      <c r="AI207" s="121"/>
      <c r="AJ207" s="121">
        <f t="shared" si="43"/>
        <v>13</v>
      </c>
      <c r="AK207" s="119">
        <f t="shared" si="44"/>
        <v>0</v>
      </c>
      <c r="AL207" s="101">
        <f t="shared" si="45"/>
        <v>0</v>
      </c>
      <c r="AM207" s="112"/>
    </row>
    <row r="208" ht="47.25">
      <c r="A208" s="96" t="s">
        <v>422</v>
      </c>
      <c r="B208" s="97" t="s">
        <v>423</v>
      </c>
      <c r="C208" s="98">
        <v>15.319000000000001</v>
      </c>
      <c r="D208" s="104">
        <v>41</v>
      </c>
      <c r="E208" s="100">
        <v>35</v>
      </c>
      <c r="F208" s="101">
        <f t="shared" si="37"/>
        <v>2.2847444350153401</v>
      </c>
      <c r="G208" s="102">
        <v>3</v>
      </c>
      <c r="H208" s="103">
        <f t="shared" si="46"/>
        <v>7.3170731707317076</v>
      </c>
      <c r="I208" s="104"/>
      <c r="J208" s="105">
        <v>0</v>
      </c>
      <c r="K208" s="104"/>
      <c r="L208" s="104"/>
      <c r="M208" s="104">
        <v>2</v>
      </c>
      <c r="N208" s="105">
        <v>1</v>
      </c>
      <c r="O208" s="145"/>
      <c r="P208" s="99"/>
      <c r="Q208" s="99"/>
      <c r="R208" s="99"/>
      <c r="S208" s="145"/>
      <c r="T208" s="145"/>
      <c r="U208" s="101">
        <f t="shared" si="47"/>
        <v>0</v>
      </c>
      <c r="V208" s="106">
        <f t="shared" si="38"/>
        <v>2.8000000000000003</v>
      </c>
      <c r="W208" s="103">
        <f t="shared" si="39"/>
        <v>2</v>
      </c>
      <c r="X208" s="107">
        <v>8</v>
      </c>
      <c r="Y208" s="103">
        <f>'ИТОГ и проверка'!C208</f>
        <v>2</v>
      </c>
      <c r="Z208" s="103">
        <f t="shared" si="40"/>
        <v>5.7142857142857144</v>
      </c>
      <c r="AA208" s="108">
        <f t="shared" si="41"/>
        <v>-2.2857142857142856</v>
      </c>
      <c r="AB208" s="103">
        <f t="shared" si="42"/>
        <v>0</v>
      </c>
      <c r="AC208" s="99"/>
      <c r="AD208" s="103">
        <f>'ИТОГ и проверка'!D208</f>
        <v>0</v>
      </c>
      <c r="AE208" s="99"/>
      <c r="AF208" s="99"/>
      <c r="AG208" s="109">
        <f t="shared" si="48"/>
        <v>1</v>
      </c>
      <c r="AH208" s="103">
        <f>'ИТОГ и проверка'!E208</f>
        <v>1</v>
      </c>
      <c r="AI208" s="121"/>
      <c r="AJ208" s="121">
        <f t="shared" si="43"/>
        <v>2</v>
      </c>
      <c r="AK208" s="119">
        <f t="shared" si="44"/>
        <v>0</v>
      </c>
      <c r="AL208" s="101">
        <f t="shared" si="45"/>
        <v>0</v>
      </c>
      <c r="AM208" s="112"/>
    </row>
    <row r="209" ht="47.25">
      <c r="A209" s="96" t="s">
        <v>424</v>
      </c>
      <c r="B209" s="97" t="s">
        <v>425</v>
      </c>
      <c r="C209" s="98">
        <v>8.5980000000000008</v>
      </c>
      <c r="D209" s="104">
        <v>22</v>
      </c>
      <c r="E209" s="100">
        <v>24</v>
      </c>
      <c r="F209" s="101">
        <f t="shared" si="37"/>
        <v>2.7913468248429867</v>
      </c>
      <c r="G209" s="102">
        <v>1</v>
      </c>
      <c r="H209" s="103">
        <f t="shared" si="46"/>
        <v>4.5454545454545459</v>
      </c>
      <c r="I209" s="104"/>
      <c r="J209" s="105">
        <v>0</v>
      </c>
      <c r="K209" s="104"/>
      <c r="L209" s="104"/>
      <c r="M209" s="104">
        <v>0</v>
      </c>
      <c r="N209" s="105">
        <v>1</v>
      </c>
      <c r="O209" s="100">
        <v>1</v>
      </c>
      <c r="P209" s="99"/>
      <c r="Q209" s="99"/>
      <c r="R209" s="99"/>
      <c r="S209" s="100">
        <v>0</v>
      </c>
      <c r="T209" s="100">
        <v>1</v>
      </c>
      <c r="U209" s="101">
        <f t="shared" si="47"/>
        <v>100</v>
      </c>
      <c r="V209" s="106">
        <f t="shared" si="38"/>
        <v>1.9199999999999999</v>
      </c>
      <c r="W209" s="103">
        <f t="shared" si="39"/>
        <v>1</v>
      </c>
      <c r="X209" s="107">
        <v>8</v>
      </c>
      <c r="Y209" s="103">
        <f>'ИТОГ и проверка'!C209</f>
        <v>1</v>
      </c>
      <c r="Z209" s="103">
        <f t="shared" si="40"/>
        <v>4.166666666666667</v>
      </c>
      <c r="AA209" s="108">
        <f t="shared" si="41"/>
        <v>-3.833333333333333</v>
      </c>
      <c r="AB209" s="103">
        <f t="shared" si="42"/>
        <v>0</v>
      </c>
      <c r="AC209" s="99"/>
      <c r="AD209" s="103">
        <f>'ИТОГ и проверка'!D209</f>
        <v>0</v>
      </c>
      <c r="AE209" s="99"/>
      <c r="AF209" s="99"/>
      <c r="AG209" s="109">
        <f t="shared" si="48"/>
        <v>0</v>
      </c>
      <c r="AH209" s="103">
        <f>'ИТОГ и проверка'!E209</f>
        <v>1</v>
      </c>
      <c r="AI209" s="121"/>
      <c r="AJ209" s="121">
        <f t="shared" si="43"/>
        <v>1</v>
      </c>
      <c r="AK209" s="119">
        <f t="shared" si="44"/>
        <v>0</v>
      </c>
      <c r="AL209" s="101">
        <f t="shared" si="45"/>
        <v>0</v>
      </c>
      <c r="AM209" s="112"/>
    </row>
    <row r="210" ht="47.25">
      <c r="A210" s="96" t="s">
        <v>426</v>
      </c>
      <c r="B210" s="97" t="s">
        <v>427</v>
      </c>
      <c r="C210" s="98">
        <v>13.641</v>
      </c>
      <c r="D210" s="104">
        <v>25</v>
      </c>
      <c r="E210" s="100">
        <v>29</v>
      </c>
      <c r="F210" s="101">
        <f t="shared" si="37"/>
        <v>2.1259438457591084</v>
      </c>
      <c r="G210" s="102">
        <v>2</v>
      </c>
      <c r="H210" s="103">
        <f t="shared" si="46"/>
        <v>8</v>
      </c>
      <c r="I210" s="104"/>
      <c r="J210" s="105">
        <v>0</v>
      </c>
      <c r="K210" s="104"/>
      <c r="L210" s="104"/>
      <c r="M210" s="104">
        <v>1</v>
      </c>
      <c r="N210" s="105">
        <v>1</v>
      </c>
      <c r="O210" s="100">
        <v>1</v>
      </c>
      <c r="P210" s="99"/>
      <c r="Q210" s="99"/>
      <c r="R210" s="99"/>
      <c r="S210" s="100">
        <v>1</v>
      </c>
      <c r="T210" s="100">
        <v>0</v>
      </c>
      <c r="U210" s="101">
        <f t="shared" si="47"/>
        <v>50</v>
      </c>
      <c r="V210" s="106">
        <f t="shared" si="38"/>
        <v>2.3199999999999998</v>
      </c>
      <c r="W210" s="103">
        <f t="shared" si="39"/>
        <v>2</v>
      </c>
      <c r="X210" s="107">
        <v>8</v>
      </c>
      <c r="Y210" s="103">
        <f>'ИТОГ и проверка'!C210</f>
        <v>2</v>
      </c>
      <c r="Z210" s="103">
        <f t="shared" si="40"/>
        <v>6.8965517241379315</v>
      </c>
      <c r="AA210" s="108">
        <f t="shared" si="41"/>
        <v>-1.1034482758620685</v>
      </c>
      <c r="AB210" s="103">
        <f t="shared" si="42"/>
        <v>0</v>
      </c>
      <c r="AC210" s="99"/>
      <c r="AD210" s="103">
        <f>'ИТОГ и проверка'!D210</f>
        <v>0</v>
      </c>
      <c r="AE210" s="99"/>
      <c r="AF210" s="99"/>
      <c r="AG210" s="109">
        <f t="shared" si="48"/>
        <v>0</v>
      </c>
      <c r="AH210" s="103">
        <f>'ИТОГ и проверка'!E210</f>
        <v>2</v>
      </c>
      <c r="AI210" s="121"/>
      <c r="AJ210" s="121">
        <f t="shared" si="43"/>
        <v>2</v>
      </c>
      <c r="AK210" s="119">
        <f t="shared" si="44"/>
        <v>0</v>
      </c>
      <c r="AL210" s="101">
        <f t="shared" si="45"/>
        <v>0</v>
      </c>
      <c r="AM210" s="112"/>
    </row>
    <row r="211" ht="31.5">
      <c r="A211" s="96" t="s">
        <v>428</v>
      </c>
      <c r="B211" s="97" t="s">
        <v>429</v>
      </c>
      <c r="C211" s="134">
        <v>50.604999999999997</v>
      </c>
      <c r="D211" s="104">
        <v>154</v>
      </c>
      <c r="E211" s="120">
        <v>181</v>
      </c>
      <c r="F211" s="101">
        <f t="shared" si="37"/>
        <v>3.5767216678193856</v>
      </c>
      <c r="G211" s="102">
        <v>9</v>
      </c>
      <c r="H211" s="103">
        <f t="shared" si="46"/>
        <v>5.8441558441558437</v>
      </c>
      <c r="I211" s="104"/>
      <c r="J211" s="105">
        <v>0</v>
      </c>
      <c r="K211" s="104"/>
      <c r="L211" s="104"/>
      <c r="M211" s="104"/>
      <c r="N211" s="105">
        <v>0</v>
      </c>
      <c r="O211" s="120">
        <v>7</v>
      </c>
      <c r="P211" s="99"/>
      <c r="Q211" s="99"/>
      <c r="R211" s="99"/>
      <c r="S211" s="120">
        <v>5</v>
      </c>
      <c r="T211" s="120">
        <v>2</v>
      </c>
      <c r="U211" s="101">
        <f t="shared" si="47"/>
        <v>77.777777777777786</v>
      </c>
      <c r="V211" s="106">
        <f t="shared" si="38"/>
        <v>21.719999999999999</v>
      </c>
      <c r="W211" s="103">
        <f t="shared" si="39"/>
        <v>21</v>
      </c>
      <c r="X211" s="107">
        <v>12</v>
      </c>
      <c r="Y211" s="103">
        <f>'ИТОГ и проверка'!C211</f>
        <v>9</v>
      </c>
      <c r="Z211" s="103">
        <f t="shared" si="40"/>
        <v>4.972375690607735</v>
      </c>
      <c r="AA211" s="108">
        <f t="shared" si="41"/>
        <v>-7.027624309392265</v>
      </c>
      <c r="AB211" s="103">
        <f t="shared" si="42"/>
        <v>0</v>
      </c>
      <c r="AC211" s="99"/>
      <c r="AD211" s="103">
        <f>'ИТОГ и проверка'!D211</f>
        <v>0</v>
      </c>
      <c r="AE211" s="99"/>
      <c r="AF211" s="99"/>
      <c r="AG211" s="99"/>
      <c r="AH211" s="103">
        <f>'ИТОГ и проверка'!E211</f>
        <v>0</v>
      </c>
      <c r="AI211" s="121"/>
      <c r="AJ211" s="121">
        <f t="shared" si="43"/>
        <v>0</v>
      </c>
      <c r="AK211" s="119">
        <f t="shared" si="44"/>
        <v>-9</v>
      </c>
      <c r="AL211" s="101">
        <f t="shared" si="45"/>
        <v>0</v>
      </c>
      <c r="AM211" s="112"/>
    </row>
    <row r="212" ht="31.5">
      <c r="A212" s="96" t="s">
        <v>430</v>
      </c>
      <c r="B212" s="97" t="s">
        <v>431</v>
      </c>
      <c r="C212" s="98">
        <v>18.405000000000001</v>
      </c>
      <c r="D212" s="104">
        <v>41</v>
      </c>
      <c r="E212" s="120">
        <v>67</v>
      </c>
      <c r="F212" s="101">
        <f t="shared" si="37"/>
        <v>3.6403151317576743</v>
      </c>
      <c r="G212" s="102">
        <v>3</v>
      </c>
      <c r="H212" s="103">
        <f t="shared" si="46"/>
        <v>7.3170731707317076</v>
      </c>
      <c r="I212" s="104"/>
      <c r="J212" s="105">
        <v>0</v>
      </c>
      <c r="K212" s="104"/>
      <c r="L212" s="104"/>
      <c r="M212" s="104"/>
      <c r="N212" s="105">
        <v>0</v>
      </c>
      <c r="O212" s="120">
        <v>2</v>
      </c>
      <c r="P212" s="99"/>
      <c r="Q212" s="99"/>
      <c r="R212" s="99"/>
      <c r="S212" s="120">
        <v>1</v>
      </c>
      <c r="T212" s="120">
        <v>1</v>
      </c>
      <c r="U212" s="101">
        <f t="shared" si="47"/>
        <v>66.666666666666671</v>
      </c>
      <c r="V212" s="106">
        <f t="shared" si="38"/>
        <v>8.0399999999999991</v>
      </c>
      <c r="W212" s="103">
        <f t="shared" si="39"/>
        <v>8</v>
      </c>
      <c r="X212" s="107">
        <v>12</v>
      </c>
      <c r="Y212" s="103">
        <f>'ИТОГ и проверка'!C212</f>
        <v>2</v>
      </c>
      <c r="Z212" s="103">
        <f t="shared" si="40"/>
        <v>2.9850746268656714</v>
      </c>
      <c r="AA212" s="108">
        <f t="shared" si="41"/>
        <v>-9.0149253731343286</v>
      </c>
      <c r="AB212" s="103">
        <f t="shared" si="42"/>
        <v>0</v>
      </c>
      <c r="AC212" s="99"/>
      <c r="AD212" s="103">
        <f>'ИТОГ и проверка'!D212</f>
        <v>0</v>
      </c>
      <c r="AE212" s="99"/>
      <c r="AF212" s="99"/>
      <c r="AG212" s="99"/>
      <c r="AH212" s="103">
        <f>'ИТОГ и проверка'!E212</f>
        <v>0</v>
      </c>
      <c r="AI212" s="121"/>
      <c r="AJ212" s="121">
        <f t="shared" si="43"/>
        <v>0</v>
      </c>
      <c r="AK212" s="119">
        <f t="shared" si="44"/>
        <v>-2</v>
      </c>
      <c r="AL212" s="101">
        <f t="shared" si="45"/>
        <v>0</v>
      </c>
      <c r="AM212" s="112"/>
    </row>
    <row r="213" ht="47.25">
      <c r="A213" s="96" t="s">
        <v>432</v>
      </c>
      <c r="B213" s="97" t="s">
        <v>433</v>
      </c>
      <c r="C213" s="134">
        <v>46.442</v>
      </c>
      <c r="D213" s="104">
        <v>88</v>
      </c>
      <c r="E213" s="104">
        <v>132</v>
      </c>
      <c r="F213" s="101">
        <f t="shared" ref="F213:F265" si="49">E213/C213</f>
        <v>2.8422548555187115</v>
      </c>
      <c r="G213" s="102">
        <v>7</v>
      </c>
      <c r="H213" s="103">
        <f t="shared" si="46"/>
        <v>7.9545454545454541</v>
      </c>
      <c r="I213" s="104"/>
      <c r="J213" s="105">
        <v>0</v>
      </c>
      <c r="K213" s="104"/>
      <c r="L213" s="104"/>
      <c r="M213" s="104"/>
      <c r="N213" s="105">
        <v>0</v>
      </c>
      <c r="O213" s="120">
        <v>4</v>
      </c>
      <c r="P213" s="99"/>
      <c r="Q213" s="99"/>
      <c r="R213" s="99"/>
      <c r="S213" s="120">
        <v>3</v>
      </c>
      <c r="T213" s="120">
        <v>1</v>
      </c>
      <c r="U213" s="101">
        <f t="shared" si="47"/>
        <v>57.142857142857139</v>
      </c>
      <c r="V213" s="106">
        <f t="shared" si="38"/>
        <v>10.56</v>
      </c>
      <c r="W213" s="103">
        <f t="shared" si="39"/>
        <v>10</v>
      </c>
      <c r="X213" s="107">
        <v>8</v>
      </c>
      <c r="Y213" s="103">
        <f>'ИТОГ и проверка'!C213</f>
        <v>7</v>
      </c>
      <c r="Z213" s="103">
        <f t="shared" si="40"/>
        <v>5.3030303030303028</v>
      </c>
      <c r="AA213" s="108">
        <f t="shared" si="41"/>
        <v>-2.6969696969696972</v>
      </c>
      <c r="AB213" s="103">
        <f t="shared" si="42"/>
        <v>0</v>
      </c>
      <c r="AC213" s="99"/>
      <c r="AD213" s="103">
        <f>'ИТОГ и проверка'!D213</f>
        <v>0</v>
      </c>
      <c r="AE213" s="99"/>
      <c r="AF213" s="99"/>
      <c r="AG213" s="99"/>
      <c r="AH213" s="103">
        <f>'ИТОГ и проверка'!E213</f>
        <v>0</v>
      </c>
      <c r="AI213" s="121"/>
      <c r="AJ213" s="121">
        <f t="shared" si="43"/>
        <v>0</v>
      </c>
      <c r="AK213" s="119">
        <f t="shared" si="44"/>
        <v>-7</v>
      </c>
      <c r="AL213" s="101">
        <f t="shared" si="45"/>
        <v>0</v>
      </c>
      <c r="AM213" s="112"/>
    </row>
    <row r="214" ht="47.25">
      <c r="A214" s="96" t="s">
        <v>434</v>
      </c>
      <c r="B214" s="97" t="s">
        <v>435</v>
      </c>
      <c r="C214" s="134">
        <v>51.905999999999999</v>
      </c>
      <c r="D214" s="104">
        <v>193</v>
      </c>
      <c r="E214" s="120">
        <v>228</v>
      </c>
      <c r="F214" s="101">
        <f t="shared" si="49"/>
        <v>4.3925557738989713</v>
      </c>
      <c r="G214" s="102">
        <v>11</v>
      </c>
      <c r="H214" s="103">
        <f t="shared" si="46"/>
        <v>5.6994818652849739</v>
      </c>
      <c r="I214" s="104"/>
      <c r="J214" s="105">
        <v>0</v>
      </c>
      <c r="K214" s="104"/>
      <c r="L214" s="104"/>
      <c r="M214" s="104"/>
      <c r="N214" s="105">
        <v>0</v>
      </c>
      <c r="O214" s="120">
        <v>9</v>
      </c>
      <c r="P214" s="99"/>
      <c r="Q214" s="99"/>
      <c r="R214" s="99"/>
      <c r="S214" s="120">
        <v>7</v>
      </c>
      <c r="T214" s="120">
        <v>2</v>
      </c>
      <c r="U214" s="101">
        <f t="shared" si="47"/>
        <v>81.818181818181813</v>
      </c>
      <c r="V214" s="106">
        <f t="shared" si="38"/>
        <v>27.359999999999999</v>
      </c>
      <c r="W214" s="103">
        <f t="shared" si="39"/>
        <v>27</v>
      </c>
      <c r="X214" s="107">
        <v>12</v>
      </c>
      <c r="Y214" s="103">
        <f>'ИТОГ и проверка'!C214</f>
        <v>9</v>
      </c>
      <c r="Z214" s="103">
        <f t="shared" si="40"/>
        <v>3.9473684210526319</v>
      </c>
      <c r="AA214" s="108">
        <f t="shared" si="41"/>
        <v>-8.0526315789473681</v>
      </c>
      <c r="AB214" s="103">
        <f t="shared" si="42"/>
        <v>0</v>
      </c>
      <c r="AC214" s="99"/>
      <c r="AD214" s="103">
        <f>'ИТОГ и проверка'!D214</f>
        <v>0</v>
      </c>
      <c r="AE214" s="99"/>
      <c r="AF214" s="99"/>
      <c r="AG214" s="99"/>
      <c r="AH214" s="103">
        <f>'ИТОГ и проверка'!E214</f>
        <v>0</v>
      </c>
      <c r="AI214" s="121"/>
      <c r="AJ214" s="121">
        <f t="shared" si="43"/>
        <v>0</v>
      </c>
      <c r="AK214" s="119">
        <f t="shared" si="44"/>
        <v>-9</v>
      </c>
      <c r="AL214" s="101">
        <f t="shared" si="45"/>
        <v>0</v>
      </c>
      <c r="AM214" s="112"/>
    </row>
    <row r="215" ht="31.5">
      <c r="A215" s="96" t="s">
        <v>436</v>
      </c>
      <c r="B215" s="97" t="s">
        <v>437</v>
      </c>
      <c r="C215" s="98">
        <v>34.097000000000001</v>
      </c>
      <c r="D215" s="104">
        <v>97</v>
      </c>
      <c r="E215" s="120">
        <v>118</v>
      </c>
      <c r="F215" s="101">
        <f t="shared" si="49"/>
        <v>3.4607150189166203</v>
      </c>
      <c r="G215" s="102">
        <v>7</v>
      </c>
      <c r="H215" s="103">
        <f t="shared" si="46"/>
        <v>7.2164948453608249</v>
      </c>
      <c r="I215" s="104"/>
      <c r="J215" s="105">
        <v>0</v>
      </c>
      <c r="K215" s="104"/>
      <c r="L215" s="104"/>
      <c r="M215" s="104"/>
      <c r="N215" s="105">
        <v>0</v>
      </c>
      <c r="O215" s="120">
        <v>5</v>
      </c>
      <c r="P215" s="99"/>
      <c r="Q215" s="99"/>
      <c r="R215" s="99"/>
      <c r="S215" s="120">
        <v>4</v>
      </c>
      <c r="T215" s="120">
        <v>1</v>
      </c>
      <c r="U215" s="101">
        <f t="shared" si="47"/>
        <v>71.428571428571416</v>
      </c>
      <c r="V215" s="106">
        <f t="shared" si="38"/>
        <v>14.16</v>
      </c>
      <c r="W215" s="103">
        <f t="shared" si="39"/>
        <v>14</v>
      </c>
      <c r="X215" s="107">
        <v>12</v>
      </c>
      <c r="Y215" s="103">
        <f>'ИТОГ и проверка'!C215</f>
        <v>7</v>
      </c>
      <c r="Z215" s="103">
        <f t="shared" si="40"/>
        <v>5.9322033898305087</v>
      </c>
      <c r="AA215" s="108">
        <f t="shared" si="41"/>
        <v>-6.0677966101694913</v>
      </c>
      <c r="AB215" s="103">
        <f t="shared" si="42"/>
        <v>0</v>
      </c>
      <c r="AC215" s="99"/>
      <c r="AD215" s="103">
        <f>'ИТОГ и проверка'!D215</f>
        <v>0</v>
      </c>
      <c r="AE215" s="99"/>
      <c r="AF215" s="99"/>
      <c r="AG215" s="99"/>
      <c r="AH215" s="103">
        <f>'ИТОГ и проверка'!E215</f>
        <v>0</v>
      </c>
      <c r="AI215" s="121"/>
      <c r="AJ215" s="121">
        <f t="shared" si="43"/>
        <v>0</v>
      </c>
      <c r="AK215" s="119">
        <f t="shared" si="44"/>
        <v>-7</v>
      </c>
      <c r="AL215" s="101">
        <f t="shared" si="45"/>
        <v>0</v>
      </c>
      <c r="AM215" s="112"/>
    </row>
    <row r="216" ht="31.5">
      <c r="A216" s="96" t="s">
        <v>438</v>
      </c>
      <c r="B216" s="97" t="s">
        <v>439</v>
      </c>
      <c r="C216" s="134">
        <v>48.301000000000002</v>
      </c>
      <c r="D216" s="104">
        <v>128</v>
      </c>
      <c r="E216" s="120">
        <v>133</v>
      </c>
      <c r="F216" s="101">
        <f t="shared" si="49"/>
        <v>2.7535661787540628</v>
      </c>
      <c r="G216" s="102">
        <v>8</v>
      </c>
      <c r="H216" s="103">
        <f t="shared" si="46"/>
        <v>6.25</v>
      </c>
      <c r="I216" s="104"/>
      <c r="J216" s="105">
        <v>0</v>
      </c>
      <c r="K216" s="104"/>
      <c r="L216" s="104"/>
      <c r="M216" s="104"/>
      <c r="N216" s="105">
        <v>0</v>
      </c>
      <c r="O216" s="120">
        <v>3</v>
      </c>
      <c r="P216" s="99"/>
      <c r="Q216" s="99"/>
      <c r="R216" s="99"/>
      <c r="S216" s="120">
        <v>1</v>
      </c>
      <c r="T216" s="120">
        <v>2</v>
      </c>
      <c r="U216" s="101">
        <f t="shared" si="47"/>
        <v>37.5</v>
      </c>
      <c r="V216" s="106">
        <f t="shared" si="38"/>
        <v>10.640000000000001</v>
      </c>
      <c r="W216" s="103">
        <f t="shared" si="39"/>
        <v>10</v>
      </c>
      <c r="X216" s="107">
        <v>8</v>
      </c>
      <c r="Y216" s="103">
        <f>'ИТОГ и проверка'!C216</f>
        <v>6</v>
      </c>
      <c r="Z216" s="103">
        <f t="shared" si="40"/>
        <v>4.511278195488722</v>
      </c>
      <c r="AA216" s="108">
        <f t="shared" si="41"/>
        <v>-3.488721804511278</v>
      </c>
      <c r="AB216" s="103">
        <f t="shared" si="42"/>
        <v>0</v>
      </c>
      <c r="AC216" s="99"/>
      <c r="AD216" s="103">
        <f>'ИТОГ и проверка'!D216</f>
        <v>0</v>
      </c>
      <c r="AE216" s="99"/>
      <c r="AF216" s="99"/>
      <c r="AG216" s="99"/>
      <c r="AH216" s="103">
        <f>'ИТОГ и проверка'!E216</f>
        <v>0</v>
      </c>
      <c r="AI216" s="121"/>
      <c r="AJ216" s="121">
        <f t="shared" si="43"/>
        <v>0</v>
      </c>
      <c r="AK216" s="119">
        <f t="shared" si="44"/>
        <v>-6</v>
      </c>
      <c r="AL216" s="101">
        <f t="shared" si="45"/>
        <v>0</v>
      </c>
      <c r="AM216" s="112"/>
    </row>
    <row r="217">
      <c r="A217" s="123" t="s">
        <v>440</v>
      </c>
      <c r="B217" s="87" t="s">
        <v>441</v>
      </c>
      <c r="C217" s="113"/>
      <c r="D217" s="88"/>
      <c r="E217" s="89"/>
      <c r="F217" s="90"/>
      <c r="G217" s="149"/>
      <c r="H217" s="150"/>
      <c r="I217" s="91"/>
      <c r="J217" s="91"/>
      <c r="K217" s="91"/>
      <c r="L217" s="91"/>
      <c r="M217" s="91"/>
      <c r="N217" s="151"/>
      <c r="O217" s="89"/>
      <c r="P217" s="90"/>
      <c r="Q217" s="90"/>
      <c r="R217" s="90"/>
      <c r="S217" s="89"/>
      <c r="T217" s="89"/>
      <c r="U217" s="90"/>
      <c r="V217" s="90"/>
      <c r="W217" s="90"/>
      <c r="X217" s="90"/>
      <c r="Y217" s="90"/>
      <c r="Z217" s="90"/>
      <c r="AA217" s="90"/>
      <c r="AB217" s="103">
        <f t="shared" si="42"/>
        <v>0</v>
      </c>
      <c r="AC217" s="90"/>
      <c r="AD217" s="90"/>
      <c r="AE217" s="90"/>
      <c r="AF217" s="90"/>
      <c r="AG217" s="90"/>
      <c r="AH217" s="92"/>
      <c r="AI217" s="127"/>
      <c r="AJ217" s="121">
        <f t="shared" si="43"/>
        <v>0</v>
      </c>
      <c r="AK217" s="119">
        <f t="shared" si="44"/>
        <v>0</v>
      </c>
      <c r="AL217" s="101">
        <f t="shared" si="45"/>
        <v>0</v>
      </c>
      <c r="AM217" s="112"/>
    </row>
    <row r="218" ht="47.25">
      <c r="A218" s="96" t="s">
        <v>442</v>
      </c>
      <c r="B218" s="97" t="s">
        <v>443</v>
      </c>
      <c r="C218" s="98">
        <v>3221.3000000000002</v>
      </c>
      <c r="D218" s="99">
        <v>2161</v>
      </c>
      <c r="E218" s="120">
        <v>2190</v>
      </c>
      <c r="F218" s="101">
        <f t="shared" si="49"/>
        <v>0.67984975010089088</v>
      </c>
      <c r="G218" s="102">
        <v>108</v>
      </c>
      <c r="H218" s="103">
        <f t="shared" si="46"/>
        <v>4.9976862563627948</v>
      </c>
      <c r="I218" s="105">
        <v>0</v>
      </c>
      <c r="J218" s="105">
        <v>0</v>
      </c>
      <c r="K218" s="104"/>
      <c r="L218" s="104"/>
      <c r="M218" s="104"/>
      <c r="N218" s="105">
        <v>0</v>
      </c>
      <c r="O218" s="145"/>
      <c r="P218" s="99"/>
      <c r="Q218" s="99"/>
      <c r="R218" s="99"/>
      <c r="S218" s="145"/>
      <c r="T218" s="145"/>
      <c r="U218" s="101">
        <f t="shared" si="47"/>
        <v>0</v>
      </c>
      <c r="V218" s="106">
        <f t="shared" si="38"/>
        <v>109.5</v>
      </c>
      <c r="W218" s="103">
        <f t="shared" si="39"/>
        <v>109</v>
      </c>
      <c r="X218" s="107">
        <v>5</v>
      </c>
      <c r="Y218" s="103">
        <f>'ИТОГ и проверка'!C218+AC218</f>
        <v>109</v>
      </c>
      <c r="Z218" s="103">
        <f t="shared" si="40"/>
        <v>4.9771689497716896</v>
      </c>
      <c r="AA218" s="108">
        <f t="shared" si="41"/>
        <v>-0.022831050228310446</v>
      </c>
      <c r="AB218" s="103">
        <f t="shared" si="42"/>
        <v>0</v>
      </c>
      <c r="AC218" s="133">
        <v>0</v>
      </c>
      <c r="AD218" s="103">
        <f>'ИТОГ и проверка'!D218</f>
        <v>0</v>
      </c>
      <c r="AE218" s="99"/>
      <c r="AF218" s="99"/>
      <c r="AG218" s="99"/>
      <c r="AH218" s="103">
        <f>'ИТОГ и проверка'!E218</f>
        <v>0</v>
      </c>
      <c r="AI218" s="121"/>
      <c r="AJ218" s="121">
        <f t="shared" si="43"/>
        <v>0</v>
      </c>
      <c r="AK218" s="119">
        <f t="shared" si="44"/>
        <v>-109</v>
      </c>
      <c r="AL218" s="101">
        <f t="shared" si="45"/>
        <v>0</v>
      </c>
      <c r="AM218" s="112"/>
    </row>
    <row r="219">
      <c r="A219" s="123" t="s">
        <v>444</v>
      </c>
      <c r="B219" s="87" t="s">
        <v>445</v>
      </c>
      <c r="C219" s="113"/>
      <c r="D219" s="88"/>
      <c r="E219" s="89"/>
      <c r="F219" s="90"/>
      <c r="G219" s="149"/>
      <c r="H219" s="150"/>
      <c r="I219" s="91"/>
      <c r="J219" s="91"/>
      <c r="K219" s="91"/>
      <c r="L219" s="91"/>
      <c r="M219" s="91"/>
      <c r="N219" s="151"/>
      <c r="O219" s="89"/>
      <c r="P219" s="90"/>
      <c r="Q219" s="90"/>
      <c r="R219" s="90"/>
      <c r="S219" s="89"/>
      <c r="T219" s="89"/>
      <c r="U219" s="90"/>
      <c r="V219" s="90"/>
      <c r="W219" s="90"/>
      <c r="X219" s="90"/>
      <c r="Y219" s="90"/>
      <c r="Z219" s="90"/>
      <c r="AA219" s="90"/>
      <c r="AB219" s="103">
        <f t="shared" si="42"/>
        <v>0</v>
      </c>
      <c r="AC219" s="90"/>
      <c r="AD219" s="90"/>
      <c r="AE219" s="90"/>
      <c r="AF219" s="90"/>
      <c r="AG219" s="90"/>
      <c r="AH219" s="92"/>
      <c r="AI219" s="127"/>
      <c r="AJ219" s="121">
        <f t="shared" si="43"/>
        <v>0</v>
      </c>
      <c r="AK219" s="119">
        <f t="shared" si="44"/>
        <v>0</v>
      </c>
      <c r="AL219" s="101">
        <f t="shared" si="45"/>
        <v>0</v>
      </c>
      <c r="AM219" s="112"/>
    </row>
    <row r="220" ht="47.25">
      <c r="A220" s="96" t="s">
        <v>446</v>
      </c>
      <c r="B220" s="97" t="s">
        <v>447</v>
      </c>
      <c r="C220" s="98">
        <v>986.86199999999997</v>
      </c>
      <c r="D220" s="99">
        <v>1382</v>
      </c>
      <c r="E220" s="104">
        <v>1293</v>
      </c>
      <c r="F220" s="101">
        <f t="shared" si="49"/>
        <v>1.3102135860941044</v>
      </c>
      <c r="G220" s="102">
        <v>110</v>
      </c>
      <c r="H220" s="103">
        <f t="shared" si="46"/>
        <v>7.9594790159189577</v>
      </c>
      <c r="I220" s="104"/>
      <c r="J220" s="105">
        <v>0</v>
      </c>
      <c r="K220" s="104"/>
      <c r="L220" s="104"/>
      <c r="M220" s="104"/>
      <c r="N220" s="105">
        <v>0</v>
      </c>
      <c r="O220" s="120">
        <v>30</v>
      </c>
      <c r="P220" s="99"/>
      <c r="Q220" s="99"/>
      <c r="R220" s="99"/>
      <c r="S220" s="120">
        <v>25</v>
      </c>
      <c r="T220" s="120">
        <v>5</v>
      </c>
      <c r="U220" s="101">
        <f t="shared" si="47"/>
        <v>27.27272727272727</v>
      </c>
      <c r="V220" s="106">
        <f t="shared" si="38"/>
        <v>103.44</v>
      </c>
      <c r="W220" s="103">
        <f t="shared" si="39"/>
        <v>103</v>
      </c>
      <c r="X220" s="107">
        <v>8</v>
      </c>
      <c r="Y220" s="103">
        <f>'ИТОГ и проверка'!C220</f>
        <v>103</v>
      </c>
      <c r="Z220" s="103">
        <f t="shared" si="40"/>
        <v>7.9659706109822119</v>
      </c>
      <c r="AA220" s="108">
        <f t="shared" si="41"/>
        <v>-0.03402938901778807</v>
      </c>
      <c r="AB220" s="103">
        <f t="shared" si="42"/>
        <v>0</v>
      </c>
      <c r="AC220" s="99"/>
      <c r="AD220" s="103">
        <f>'ИТОГ и проверка'!D220</f>
        <v>0</v>
      </c>
      <c r="AE220" s="99"/>
      <c r="AF220" s="99"/>
      <c r="AG220" s="99"/>
      <c r="AH220" s="103">
        <f>'ИТОГ и проверка'!E220</f>
        <v>0</v>
      </c>
      <c r="AI220" s="121"/>
      <c r="AJ220" s="121">
        <f t="shared" si="43"/>
        <v>0</v>
      </c>
      <c r="AK220" s="119">
        <f t="shared" si="44"/>
        <v>-103</v>
      </c>
      <c r="AL220" s="101">
        <f t="shared" si="45"/>
        <v>0</v>
      </c>
      <c r="AM220" s="112"/>
    </row>
    <row r="221" ht="47.25">
      <c r="A221" s="96" t="s">
        <v>448</v>
      </c>
      <c r="B221" s="97" t="s">
        <v>449</v>
      </c>
      <c r="C221" s="98">
        <v>600.15499999999997</v>
      </c>
      <c r="D221" s="99">
        <v>624</v>
      </c>
      <c r="E221" s="157">
        <v>629</v>
      </c>
      <c r="F221" s="101">
        <f t="shared" si="49"/>
        <v>1.0480625838325099</v>
      </c>
      <c r="G221" s="102">
        <v>49</v>
      </c>
      <c r="H221" s="103">
        <f t="shared" si="46"/>
        <v>7.8525641025641022</v>
      </c>
      <c r="I221" s="104"/>
      <c r="J221" s="105">
        <v>0</v>
      </c>
      <c r="K221" s="104"/>
      <c r="L221" s="104"/>
      <c r="M221" s="104"/>
      <c r="N221" s="105">
        <v>0</v>
      </c>
      <c r="O221" s="120">
        <v>9</v>
      </c>
      <c r="P221" s="99"/>
      <c r="Q221" s="99"/>
      <c r="R221" s="99"/>
      <c r="S221" s="120">
        <v>7</v>
      </c>
      <c r="T221" s="120">
        <v>2</v>
      </c>
      <c r="U221" s="101">
        <f t="shared" si="47"/>
        <v>18.367346938775512</v>
      </c>
      <c r="V221" s="106">
        <f t="shared" si="38"/>
        <v>75.480000000000004</v>
      </c>
      <c r="W221" s="103">
        <f t="shared" si="39"/>
        <v>75</v>
      </c>
      <c r="X221" s="107">
        <v>12</v>
      </c>
      <c r="Y221" s="103">
        <f>'ИТОГ и проверка'!C221</f>
        <v>50</v>
      </c>
      <c r="Z221" s="103">
        <f t="shared" si="40"/>
        <v>7.9491255961844196</v>
      </c>
      <c r="AA221" s="108">
        <f t="shared" si="41"/>
        <v>-4.0508744038155804</v>
      </c>
      <c r="AB221" s="103">
        <f t="shared" si="42"/>
        <v>0</v>
      </c>
      <c r="AC221" s="99"/>
      <c r="AD221" s="103">
        <f>'ИТОГ и проверка'!D221</f>
        <v>0</v>
      </c>
      <c r="AE221" s="99"/>
      <c r="AF221" s="99"/>
      <c r="AG221" s="99"/>
      <c r="AH221" s="103">
        <f>'ИТОГ и проверка'!E221</f>
        <v>0</v>
      </c>
      <c r="AI221" s="121"/>
      <c r="AJ221" s="121">
        <f t="shared" si="43"/>
        <v>0</v>
      </c>
      <c r="AK221" s="119">
        <f t="shared" si="44"/>
        <v>-50</v>
      </c>
      <c r="AL221" s="101">
        <f t="shared" si="45"/>
        <v>0</v>
      </c>
      <c r="AM221" s="112"/>
    </row>
    <row r="222" ht="47.25">
      <c r="A222" s="96" t="s">
        <v>450</v>
      </c>
      <c r="B222" s="97" t="s">
        <v>451</v>
      </c>
      <c r="C222" s="98">
        <v>316.95299999999997</v>
      </c>
      <c r="D222" s="99">
        <v>123</v>
      </c>
      <c r="E222" s="120">
        <v>129</v>
      </c>
      <c r="F222" s="101">
        <f t="shared" si="49"/>
        <v>0.40700040700040702</v>
      </c>
      <c r="G222" s="102">
        <v>2</v>
      </c>
      <c r="H222" s="103">
        <f t="shared" si="46"/>
        <v>1.6260162601626016</v>
      </c>
      <c r="I222" s="104"/>
      <c r="J222" s="105">
        <v>0</v>
      </c>
      <c r="K222" s="104"/>
      <c r="L222" s="104"/>
      <c r="M222" s="104"/>
      <c r="N222" s="105">
        <v>0</v>
      </c>
      <c r="O222" s="120">
        <v>2</v>
      </c>
      <c r="P222" s="99"/>
      <c r="Q222" s="99"/>
      <c r="R222" s="99"/>
      <c r="S222" s="120">
        <v>1</v>
      </c>
      <c r="T222" s="120">
        <v>1</v>
      </c>
      <c r="U222" s="101">
        <f t="shared" si="47"/>
        <v>100</v>
      </c>
      <c r="V222" s="106">
        <f t="shared" si="38"/>
        <v>6.4500000000000002</v>
      </c>
      <c r="W222" s="103">
        <f t="shared" si="39"/>
        <v>6</v>
      </c>
      <c r="X222" s="107">
        <v>5</v>
      </c>
      <c r="Y222" s="103">
        <f>'ИТОГ и проверка'!C222</f>
        <v>4</v>
      </c>
      <c r="Z222" s="103">
        <f t="shared" si="40"/>
        <v>3.1007751937984493</v>
      </c>
      <c r="AA222" s="108">
        <f t="shared" si="41"/>
        <v>-1.8992248062015507</v>
      </c>
      <c r="AB222" s="103">
        <f t="shared" si="42"/>
        <v>0</v>
      </c>
      <c r="AC222" s="99"/>
      <c r="AD222" s="103">
        <f>'ИТОГ и проверка'!D222</f>
        <v>0</v>
      </c>
      <c r="AE222" s="99"/>
      <c r="AF222" s="99"/>
      <c r="AG222" s="99"/>
      <c r="AH222" s="103">
        <f>'ИТОГ и проверка'!E222</f>
        <v>0</v>
      </c>
      <c r="AI222" s="121"/>
      <c r="AJ222" s="121">
        <f t="shared" si="43"/>
        <v>0</v>
      </c>
      <c r="AK222" s="119">
        <f t="shared" si="44"/>
        <v>-4</v>
      </c>
      <c r="AL222" s="101">
        <f t="shared" si="45"/>
        <v>0</v>
      </c>
      <c r="AM222" s="112"/>
    </row>
    <row r="223">
      <c r="A223" s="123" t="s">
        <v>452</v>
      </c>
      <c r="B223" s="87" t="s">
        <v>453</v>
      </c>
      <c r="C223" s="113"/>
      <c r="D223" s="88"/>
      <c r="E223" s="89"/>
      <c r="F223" s="90"/>
      <c r="G223" s="149"/>
      <c r="H223" s="150"/>
      <c r="I223" s="91"/>
      <c r="J223" s="91"/>
      <c r="K223" s="91"/>
      <c r="L223" s="91"/>
      <c r="M223" s="91"/>
      <c r="N223" s="151"/>
      <c r="O223" s="89"/>
      <c r="P223" s="90"/>
      <c r="Q223" s="90"/>
      <c r="R223" s="90"/>
      <c r="S223" s="89"/>
      <c r="T223" s="89"/>
      <c r="U223" s="90"/>
      <c r="V223" s="90"/>
      <c r="W223" s="90"/>
      <c r="X223" s="90"/>
      <c r="Y223" s="90"/>
      <c r="Z223" s="90"/>
      <c r="AA223" s="90"/>
      <c r="AB223" s="103">
        <f t="shared" si="42"/>
        <v>0</v>
      </c>
      <c r="AC223" s="90"/>
      <c r="AD223" s="90"/>
      <c r="AE223" s="90"/>
      <c r="AF223" s="90"/>
      <c r="AG223" s="90"/>
      <c r="AH223" s="92"/>
      <c r="AI223" s="127"/>
      <c r="AJ223" s="121">
        <f t="shared" si="43"/>
        <v>0</v>
      </c>
      <c r="AK223" s="119">
        <f t="shared" si="44"/>
        <v>0</v>
      </c>
      <c r="AL223" s="101">
        <f t="shared" si="45"/>
        <v>0</v>
      </c>
      <c r="AM223" s="112"/>
    </row>
    <row r="224" ht="40.5" customHeight="1">
      <c r="A224" s="96" t="s">
        <v>454</v>
      </c>
      <c r="B224" s="97" t="s">
        <v>455</v>
      </c>
      <c r="C224" s="98">
        <v>185.38</v>
      </c>
      <c r="D224" s="99">
        <v>472</v>
      </c>
      <c r="E224" s="139">
        <v>598</v>
      </c>
      <c r="F224" s="101">
        <f t="shared" si="49"/>
        <v>3.2258064516129035</v>
      </c>
      <c r="G224" s="102">
        <v>37</v>
      </c>
      <c r="H224" s="103">
        <f t="shared" si="46"/>
        <v>7.8389830508474576</v>
      </c>
      <c r="I224" s="104"/>
      <c r="J224" s="105">
        <v>0</v>
      </c>
      <c r="K224" s="104"/>
      <c r="L224" s="104"/>
      <c r="M224" s="104"/>
      <c r="N224" s="105">
        <v>0</v>
      </c>
      <c r="O224" s="145">
        <v>0</v>
      </c>
      <c r="P224" s="99"/>
      <c r="Q224" s="99"/>
      <c r="R224" s="99"/>
      <c r="S224" s="145"/>
      <c r="T224" s="145"/>
      <c r="U224" s="101">
        <f t="shared" si="47"/>
        <v>0</v>
      </c>
      <c r="V224" s="106">
        <f t="shared" si="38"/>
        <v>71.759999999999991</v>
      </c>
      <c r="W224" s="103">
        <f t="shared" si="39"/>
        <v>71</v>
      </c>
      <c r="X224" s="107">
        <v>12</v>
      </c>
      <c r="Y224" s="103">
        <f>'ИТОГ и проверка'!C224</f>
        <v>71</v>
      </c>
      <c r="Z224" s="103">
        <f t="shared" si="40"/>
        <v>11.872909698996654</v>
      </c>
      <c r="AA224" s="108">
        <f t="shared" si="41"/>
        <v>-0.12709030100334573</v>
      </c>
      <c r="AB224" s="103">
        <f t="shared" si="42"/>
        <v>0</v>
      </c>
      <c r="AC224" s="99"/>
      <c r="AD224" s="103">
        <f>'ИТОГ и проверка'!D224</f>
        <v>0</v>
      </c>
      <c r="AE224" s="99"/>
      <c r="AF224" s="99"/>
      <c r="AG224" s="99"/>
      <c r="AH224" s="103">
        <f>'ИТОГ и проверка'!E224</f>
        <v>0</v>
      </c>
      <c r="AI224" s="121"/>
      <c r="AJ224" s="121">
        <f t="shared" si="43"/>
        <v>0</v>
      </c>
      <c r="AK224" s="119">
        <f t="shared" si="44"/>
        <v>-71</v>
      </c>
      <c r="AL224" s="101">
        <f t="shared" si="45"/>
        <v>0</v>
      </c>
      <c r="AM224" s="112"/>
    </row>
    <row r="225" ht="31.5">
      <c r="A225" s="96" t="s">
        <v>456</v>
      </c>
      <c r="B225" s="97" t="s">
        <v>457</v>
      </c>
      <c r="C225" s="98">
        <v>85.900000000000006</v>
      </c>
      <c r="D225" s="99">
        <v>29</v>
      </c>
      <c r="E225" s="100">
        <v>32</v>
      </c>
      <c r="F225" s="101">
        <f t="shared" si="49"/>
        <v>0.37252619324796271</v>
      </c>
      <c r="G225" s="102">
        <v>0</v>
      </c>
      <c r="H225" s="103">
        <f t="shared" si="46"/>
        <v>0</v>
      </c>
      <c r="I225" s="104"/>
      <c r="J225" s="105">
        <v>0</v>
      </c>
      <c r="K225" s="104"/>
      <c r="L225" s="104"/>
      <c r="M225" s="104"/>
      <c r="N225" s="105">
        <v>0</v>
      </c>
      <c r="O225" s="100">
        <v>0</v>
      </c>
      <c r="P225" s="99"/>
      <c r="Q225" s="99"/>
      <c r="R225" s="99"/>
      <c r="S225" s="100">
        <v>0</v>
      </c>
      <c r="T225" s="100">
        <v>0</v>
      </c>
      <c r="U225" s="101">
        <v>0</v>
      </c>
      <c r="V225" s="106">
        <f t="shared" si="38"/>
        <v>1.6000000000000001</v>
      </c>
      <c r="W225" s="103">
        <f t="shared" si="39"/>
        <v>1</v>
      </c>
      <c r="X225" s="107">
        <v>5</v>
      </c>
      <c r="Y225" s="103">
        <f>'ИТОГ и проверка'!C225</f>
        <v>0</v>
      </c>
      <c r="Z225" s="103">
        <f t="shared" si="40"/>
        <v>0</v>
      </c>
      <c r="AA225" s="108">
        <f t="shared" si="41"/>
        <v>-5</v>
      </c>
      <c r="AB225" s="103">
        <f t="shared" si="42"/>
        <v>0</v>
      </c>
      <c r="AC225" s="99"/>
      <c r="AD225" s="103">
        <f>'ИТОГ и проверка'!D225</f>
        <v>0</v>
      </c>
      <c r="AE225" s="99"/>
      <c r="AF225" s="99"/>
      <c r="AG225" s="99"/>
      <c r="AH225" s="103">
        <f>'ИТОГ и проверка'!E225</f>
        <v>0</v>
      </c>
      <c r="AI225" s="121"/>
      <c r="AJ225" s="121">
        <f t="shared" si="43"/>
        <v>0</v>
      </c>
      <c r="AK225" s="119">
        <f t="shared" si="44"/>
        <v>0</v>
      </c>
      <c r="AL225" s="101">
        <f t="shared" si="45"/>
        <v>0</v>
      </c>
      <c r="AM225" s="112"/>
    </row>
    <row r="226" ht="31.5">
      <c r="A226" s="96" t="s">
        <v>458</v>
      </c>
      <c r="B226" s="97" t="s">
        <v>459</v>
      </c>
      <c r="C226" s="98">
        <v>74.510000000000005</v>
      </c>
      <c r="D226" s="99">
        <v>86</v>
      </c>
      <c r="E226" s="120">
        <v>92</v>
      </c>
      <c r="F226" s="101">
        <f t="shared" si="49"/>
        <v>1.2347335928063345</v>
      </c>
      <c r="G226" s="102">
        <v>4</v>
      </c>
      <c r="H226" s="103">
        <f t="shared" si="46"/>
        <v>4.6511627906976747</v>
      </c>
      <c r="I226" s="104"/>
      <c r="J226" s="105">
        <v>0</v>
      </c>
      <c r="K226" s="104"/>
      <c r="L226" s="104"/>
      <c r="M226" s="104"/>
      <c r="N226" s="105">
        <v>0</v>
      </c>
      <c r="O226" s="146"/>
      <c r="P226" s="99"/>
      <c r="Q226" s="99"/>
      <c r="R226" s="99"/>
      <c r="S226" s="146"/>
      <c r="T226" s="146"/>
      <c r="U226" s="101">
        <f t="shared" si="47"/>
        <v>0</v>
      </c>
      <c r="V226" s="106">
        <f t="shared" si="38"/>
        <v>7.3600000000000003</v>
      </c>
      <c r="W226" s="103">
        <f t="shared" si="39"/>
        <v>7</v>
      </c>
      <c r="X226" s="107">
        <v>8</v>
      </c>
      <c r="Y226" s="103">
        <f>'ИТОГ и проверка'!C226</f>
        <v>4</v>
      </c>
      <c r="Z226" s="103">
        <f t="shared" si="40"/>
        <v>4.3478260869565215</v>
      </c>
      <c r="AA226" s="108">
        <f t="shared" si="41"/>
        <v>-3.6521739130434785</v>
      </c>
      <c r="AB226" s="103">
        <f t="shared" si="42"/>
        <v>0</v>
      </c>
      <c r="AC226" s="99"/>
      <c r="AD226" s="103">
        <f>'ИТОГ и проверка'!D226</f>
        <v>0</v>
      </c>
      <c r="AE226" s="99"/>
      <c r="AF226" s="99"/>
      <c r="AG226" s="99"/>
      <c r="AH226" s="103">
        <f>'ИТОГ и проверка'!E226</f>
        <v>0</v>
      </c>
      <c r="AI226" s="121"/>
      <c r="AJ226" s="121">
        <f t="shared" si="43"/>
        <v>0</v>
      </c>
      <c r="AK226" s="119">
        <f t="shared" si="44"/>
        <v>-4</v>
      </c>
      <c r="AL226" s="101">
        <f t="shared" si="45"/>
        <v>0</v>
      </c>
      <c r="AM226" s="112"/>
    </row>
    <row r="227" ht="47.25">
      <c r="A227" s="96" t="s">
        <v>460</v>
      </c>
      <c r="B227" s="97" t="s">
        <v>461</v>
      </c>
      <c r="C227" s="134">
        <v>125.851</v>
      </c>
      <c r="D227" s="99">
        <v>198</v>
      </c>
      <c r="E227" s="139">
        <v>205</v>
      </c>
      <c r="F227" s="101">
        <f t="shared" si="49"/>
        <v>1.6289103781455849</v>
      </c>
      <c r="G227" s="102">
        <v>15</v>
      </c>
      <c r="H227" s="103">
        <f t="shared" si="46"/>
        <v>7.5757575757575761</v>
      </c>
      <c r="I227" s="104"/>
      <c r="J227" s="105">
        <v>0</v>
      </c>
      <c r="K227" s="104"/>
      <c r="L227" s="104"/>
      <c r="M227" s="104"/>
      <c r="N227" s="105">
        <v>0</v>
      </c>
      <c r="O227" s="120">
        <v>4</v>
      </c>
      <c r="P227" s="99"/>
      <c r="Q227" s="99"/>
      <c r="R227" s="99"/>
      <c r="S227" s="120">
        <v>3</v>
      </c>
      <c r="T227" s="120">
        <v>1</v>
      </c>
      <c r="U227" s="101">
        <f t="shared" si="47"/>
        <v>26.666666666666668</v>
      </c>
      <c r="V227" s="106">
        <f t="shared" si="38"/>
        <v>16.399999999999999</v>
      </c>
      <c r="W227" s="103">
        <f t="shared" si="39"/>
        <v>16</v>
      </c>
      <c r="X227" s="107">
        <v>8</v>
      </c>
      <c r="Y227" s="103">
        <f>'ИТОГ и проверка'!C227</f>
        <v>10</v>
      </c>
      <c r="Z227" s="103">
        <f t="shared" si="40"/>
        <v>4.8780487804878057</v>
      </c>
      <c r="AA227" s="108">
        <f t="shared" si="41"/>
        <v>-3.1219512195121943</v>
      </c>
      <c r="AB227" s="103">
        <f t="shared" si="42"/>
        <v>0</v>
      </c>
      <c r="AC227" s="99"/>
      <c r="AD227" s="103">
        <f>'ИТОГ и проверка'!D227</f>
        <v>0</v>
      </c>
      <c r="AE227" s="99"/>
      <c r="AF227" s="99"/>
      <c r="AG227" s="99"/>
      <c r="AH227" s="103">
        <f>'ИТОГ и проверка'!E227</f>
        <v>0</v>
      </c>
      <c r="AI227" s="121"/>
      <c r="AJ227" s="121">
        <f t="shared" si="43"/>
        <v>0</v>
      </c>
      <c r="AK227" s="119">
        <f t="shared" si="44"/>
        <v>-10</v>
      </c>
      <c r="AL227" s="101">
        <f t="shared" si="45"/>
        <v>0</v>
      </c>
      <c r="AM227" s="112"/>
    </row>
    <row r="228" ht="31.5">
      <c r="A228" s="96" t="s">
        <v>462</v>
      </c>
      <c r="B228" s="97" t="s">
        <v>463</v>
      </c>
      <c r="C228" s="98">
        <v>23.507999999999999</v>
      </c>
      <c r="D228" s="99">
        <v>28</v>
      </c>
      <c r="E228" s="139">
        <v>0</v>
      </c>
      <c r="F228" s="101">
        <f t="shared" si="49"/>
        <v>0</v>
      </c>
      <c r="G228" s="102">
        <v>2</v>
      </c>
      <c r="H228" s="103">
        <f t="shared" si="46"/>
        <v>7.1428571428571423</v>
      </c>
      <c r="I228" s="104"/>
      <c r="J228" s="105">
        <v>0</v>
      </c>
      <c r="K228" s="104"/>
      <c r="L228" s="104"/>
      <c r="M228" s="104"/>
      <c r="N228" s="105">
        <v>0</v>
      </c>
      <c r="O228" s="145"/>
      <c r="P228" s="99"/>
      <c r="Q228" s="99"/>
      <c r="R228" s="99"/>
      <c r="S228" s="145"/>
      <c r="T228" s="145"/>
      <c r="U228" s="101">
        <f t="shared" si="47"/>
        <v>0</v>
      </c>
      <c r="V228" s="106">
        <f t="shared" ref="V228:V264" si="50">E228*X228%</f>
        <v>0</v>
      </c>
      <c r="W228" s="103">
        <f t="shared" ref="W228:W264" si="51">ROUNDDOWN(V228,0)</f>
        <v>0</v>
      </c>
      <c r="X228" s="107">
        <v>0</v>
      </c>
      <c r="Y228" s="103">
        <f>'ИТОГ и проверка'!C228</f>
        <v>0</v>
      </c>
      <c r="Z228" s="103">
        <v>0</v>
      </c>
      <c r="AA228" s="108">
        <f t="shared" ref="AA228:AA264" si="52">Z228-X228</f>
        <v>0</v>
      </c>
      <c r="AB228" s="103">
        <f t="shared" ref="AB228:AB264" si="53">IF(AA228&gt;0.01,AA228*1000000,0)</f>
        <v>0</v>
      </c>
      <c r="AC228" s="99"/>
      <c r="AD228" s="103">
        <f>'ИТОГ и проверка'!D228</f>
        <v>0</v>
      </c>
      <c r="AE228" s="99"/>
      <c r="AF228" s="99"/>
      <c r="AG228" s="99"/>
      <c r="AH228" s="103">
        <f>'ИТОГ и проверка'!E228</f>
        <v>0</v>
      </c>
      <c r="AI228" s="121"/>
      <c r="AJ228" s="121">
        <f t="shared" ref="AJ228:AJ265" si="54">SUM(AD228:AI228)</f>
        <v>0</v>
      </c>
      <c r="AK228" s="119">
        <f t="shared" ref="AK228:AK264" si="55">AJ228-Y228</f>
        <v>0</v>
      </c>
      <c r="AL228" s="101">
        <f t="shared" ref="AL228:AL264" si="56">IF(AK228&gt;1,AK228*1000,0)</f>
        <v>0</v>
      </c>
      <c r="AM228" s="112"/>
    </row>
    <row r="229" ht="31.5">
      <c r="A229" s="96" t="s">
        <v>464</v>
      </c>
      <c r="B229" s="97" t="s">
        <v>465</v>
      </c>
      <c r="C229" s="98">
        <v>161</v>
      </c>
      <c r="D229" s="137">
        <v>0</v>
      </c>
      <c r="E229" s="100">
        <v>0</v>
      </c>
      <c r="F229" s="101">
        <f t="shared" si="49"/>
        <v>0</v>
      </c>
      <c r="G229" s="102">
        <v>0</v>
      </c>
      <c r="H229" s="103">
        <v>0</v>
      </c>
      <c r="I229" s="104"/>
      <c r="J229" s="105">
        <v>0</v>
      </c>
      <c r="K229" s="104"/>
      <c r="L229" s="104"/>
      <c r="M229" s="104">
        <v>0</v>
      </c>
      <c r="N229" s="105">
        <v>0</v>
      </c>
      <c r="O229" s="122">
        <v>0</v>
      </c>
      <c r="P229" s="99"/>
      <c r="Q229" s="99"/>
      <c r="R229" s="99"/>
      <c r="S229" s="122">
        <v>0</v>
      </c>
      <c r="T229" s="122">
        <v>0</v>
      </c>
      <c r="U229" s="101">
        <v>0</v>
      </c>
      <c r="V229" s="106">
        <f t="shared" si="50"/>
        <v>0</v>
      </c>
      <c r="W229" s="103">
        <f t="shared" si="51"/>
        <v>0</v>
      </c>
      <c r="X229" s="107">
        <v>0</v>
      </c>
      <c r="Y229" s="103">
        <f>'ИТОГ и проверка'!C229</f>
        <v>0</v>
      </c>
      <c r="Z229" s="103">
        <v>0</v>
      </c>
      <c r="AA229" s="108">
        <f t="shared" si="52"/>
        <v>0</v>
      </c>
      <c r="AB229" s="103">
        <f t="shared" si="53"/>
        <v>0</v>
      </c>
      <c r="AC229" s="99"/>
      <c r="AD229" s="103">
        <f>'ИТОГ и проверка'!D229</f>
        <v>0</v>
      </c>
      <c r="AE229" s="99"/>
      <c r="AF229" s="99"/>
      <c r="AG229" s="109">
        <f t="shared" si="48"/>
        <v>0</v>
      </c>
      <c r="AH229" s="103">
        <f>'ИТОГ и проверка'!E229</f>
        <v>0</v>
      </c>
      <c r="AI229" s="121"/>
      <c r="AJ229" s="121">
        <f t="shared" si="54"/>
        <v>0</v>
      </c>
      <c r="AK229" s="119">
        <f t="shared" si="55"/>
        <v>0</v>
      </c>
      <c r="AL229" s="101">
        <f t="shared" si="56"/>
        <v>0</v>
      </c>
      <c r="AM229" s="112"/>
    </row>
    <row r="230" ht="31.5">
      <c r="A230" s="96" t="s">
        <v>466</v>
      </c>
      <c r="B230" s="97" t="s">
        <v>467</v>
      </c>
      <c r="C230" s="98">
        <v>28</v>
      </c>
      <c r="D230" s="137">
        <v>2</v>
      </c>
      <c r="E230" s="100">
        <v>0</v>
      </c>
      <c r="F230" s="101">
        <f t="shared" si="49"/>
        <v>0</v>
      </c>
      <c r="G230" s="102">
        <v>0</v>
      </c>
      <c r="H230" s="103">
        <v>0</v>
      </c>
      <c r="I230" s="104"/>
      <c r="J230" s="105">
        <v>0</v>
      </c>
      <c r="K230" s="104"/>
      <c r="L230" s="104"/>
      <c r="M230" s="104">
        <v>0</v>
      </c>
      <c r="N230" s="105">
        <v>0</v>
      </c>
      <c r="O230" s="122">
        <v>0</v>
      </c>
      <c r="P230" s="99"/>
      <c r="Q230" s="99"/>
      <c r="R230" s="99"/>
      <c r="S230" s="122">
        <v>0</v>
      </c>
      <c r="T230" s="122">
        <v>0</v>
      </c>
      <c r="U230" s="101">
        <v>0</v>
      </c>
      <c r="V230" s="106">
        <f t="shared" si="50"/>
        <v>0</v>
      </c>
      <c r="W230" s="103">
        <f t="shared" si="51"/>
        <v>0</v>
      </c>
      <c r="X230" s="107">
        <v>0</v>
      </c>
      <c r="Y230" s="103">
        <f>'ИТОГ и проверка'!C230</f>
        <v>0</v>
      </c>
      <c r="Z230" s="103">
        <v>0</v>
      </c>
      <c r="AA230" s="108">
        <f t="shared" si="52"/>
        <v>0</v>
      </c>
      <c r="AB230" s="103">
        <f t="shared" si="53"/>
        <v>0</v>
      </c>
      <c r="AC230" s="99"/>
      <c r="AD230" s="103">
        <f>'ИТОГ и проверка'!D230</f>
        <v>0</v>
      </c>
      <c r="AE230" s="99"/>
      <c r="AF230" s="99"/>
      <c r="AG230" s="109">
        <f t="shared" si="48"/>
        <v>0</v>
      </c>
      <c r="AH230" s="103">
        <f>'ИТОГ и проверка'!E230</f>
        <v>0</v>
      </c>
      <c r="AI230" s="121"/>
      <c r="AJ230" s="121">
        <f t="shared" si="54"/>
        <v>0</v>
      </c>
      <c r="AK230" s="119">
        <f t="shared" si="55"/>
        <v>0</v>
      </c>
      <c r="AL230" s="101">
        <f t="shared" si="56"/>
        <v>0</v>
      </c>
      <c r="AM230" s="112"/>
    </row>
    <row r="231" ht="63">
      <c r="A231" s="96" t="s">
        <v>468</v>
      </c>
      <c r="B231" s="97" t="s">
        <v>469</v>
      </c>
      <c r="C231" s="134">
        <v>145.673</v>
      </c>
      <c r="D231" s="137">
        <v>73</v>
      </c>
      <c r="E231" s="120">
        <v>59</v>
      </c>
      <c r="F231" s="101">
        <f t="shared" si="49"/>
        <v>0.40501671552037782</v>
      </c>
      <c r="G231" s="102">
        <v>3</v>
      </c>
      <c r="H231" s="103">
        <f t="shared" si="46"/>
        <v>4.1095890410958908</v>
      </c>
      <c r="I231" s="104"/>
      <c r="J231" s="105">
        <v>0</v>
      </c>
      <c r="K231" s="104"/>
      <c r="L231" s="104"/>
      <c r="M231" s="104"/>
      <c r="N231" s="105">
        <v>0</v>
      </c>
      <c r="O231" s="120">
        <v>3</v>
      </c>
      <c r="P231" s="99"/>
      <c r="Q231" s="99"/>
      <c r="R231" s="99"/>
      <c r="S231" s="120">
        <v>3</v>
      </c>
      <c r="T231" s="120">
        <v>0</v>
      </c>
      <c r="U231" s="101">
        <f t="shared" si="47"/>
        <v>100</v>
      </c>
      <c r="V231" s="106">
        <f t="shared" si="50"/>
        <v>2.9500000000000002</v>
      </c>
      <c r="W231" s="103">
        <f t="shared" si="51"/>
        <v>2</v>
      </c>
      <c r="X231" s="107">
        <v>5</v>
      </c>
      <c r="Y231" s="103">
        <f>'ИТОГ и проверка'!C231</f>
        <v>2</v>
      </c>
      <c r="Z231" s="103">
        <f t="shared" ref="Z228:Z264" si="57">Y231/E231%</f>
        <v>3.3898305084745766</v>
      </c>
      <c r="AA231" s="108">
        <f t="shared" si="52"/>
        <v>-1.6101694915254234</v>
      </c>
      <c r="AB231" s="103">
        <f t="shared" si="53"/>
        <v>0</v>
      </c>
      <c r="AC231" s="99"/>
      <c r="AD231" s="103">
        <f>'ИТОГ и проверка'!D231</f>
        <v>0</v>
      </c>
      <c r="AE231" s="99"/>
      <c r="AF231" s="99"/>
      <c r="AG231" s="99"/>
      <c r="AH231" s="103">
        <f>'ИТОГ и проверка'!E231</f>
        <v>0</v>
      </c>
      <c r="AI231" s="121"/>
      <c r="AJ231" s="121">
        <f t="shared" si="54"/>
        <v>0</v>
      </c>
      <c r="AK231" s="119">
        <f t="shared" si="55"/>
        <v>-2</v>
      </c>
      <c r="AL231" s="101">
        <f t="shared" si="56"/>
        <v>0</v>
      </c>
      <c r="AM231" s="112"/>
    </row>
    <row r="232" ht="63">
      <c r="A232" s="96" t="s">
        <v>470</v>
      </c>
      <c r="B232" s="97" t="s">
        <v>471</v>
      </c>
      <c r="C232" s="134">
        <v>76.474999999999994</v>
      </c>
      <c r="D232" s="99">
        <v>168</v>
      </c>
      <c r="E232" s="120">
        <v>155</v>
      </c>
      <c r="F232" s="101">
        <f t="shared" si="49"/>
        <v>2.0268061457992808</v>
      </c>
      <c r="G232" s="102">
        <v>13</v>
      </c>
      <c r="H232" s="103">
        <f t="shared" si="46"/>
        <v>7.7380952380952381</v>
      </c>
      <c r="I232" s="104"/>
      <c r="J232" s="105">
        <v>0</v>
      </c>
      <c r="K232" s="104"/>
      <c r="L232" s="104"/>
      <c r="M232" s="104"/>
      <c r="N232" s="105">
        <v>0</v>
      </c>
      <c r="O232" s="120">
        <v>7</v>
      </c>
      <c r="P232" s="99"/>
      <c r="Q232" s="99"/>
      <c r="R232" s="99"/>
      <c r="S232" s="120">
        <v>5</v>
      </c>
      <c r="T232" s="120">
        <v>2</v>
      </c>
      <c r="U232" s="101">
        <f t="shared" si="47"/>
        <v>53.846153846153847</v>
      </c>
      <c r="V232" s="106">
        <f t="shared" si="50"/>
        <v>12.4</v>
      </c>
      <c r="W232" s="103">
        <f t="shared" si="51"/>
        <v>12</v>
      </c>
      <c r="X232" s="107">
        <v>8</v>
      </c>
      <c r="Y232" s="103">
        <f>'ИТОГ и проверка'!C232</f>
        <v>12</v>
      </c>
      <c r="Z232" s="103">
        <f t="shared" si="57"/>
        <v>7.7419354838709671</v>
      </c>
      <c r="AA232" s="108">
        <f t="shared" si="52"/>
        <v>-0.25806451612903292</v>
      </c>
      <c r="AB232" s="103">
        <f t="shared" si="53"/>
        <v>0</v>
      </c>
      <c r="AC232" s="99"/>
      <c r="AD232" s="103">
        <f>'ИТОГ и проверка'!D232</f>
        <v>0</v>
      </c>
      <c r="AE232" s="99"/>
      <c r="AF232" s="99"/>
      <c r="AG232" s="99"/>
      <c r="AH232" s="103">
        <f>'ИТОГ и проверка'!E232</f>
        <v>0</v>
      </c>
      <c r="AI232" s="121"/>
      <c r="AJ232" s="121">
        <f t="shared" si="54"/>
        <v>0</v>
      </c>
      <c r="AK232" s="119">
        <f t="shared" si="55"/>
        <v>-12</v>
      </c>
      <c r="AL232" s="101">
        <f t="shared" si="56"/>
        <v>0</v>
      </c>
      <c r="AM232" s="112"/>
    </row>
    <row r="233">
      <c r="A233" s="123" t="s">
        <v>472</v>
      </c>
      <c r="B233" s="87" t="s">
        <v>473</v>
      </c>
      <c r="C233" s="113"/>
      <c r="D233" s="88"/>
      <c r="E233" s="89"/>
      <c r="F233" s="92"/>
      <c r="G233" s="149"/>
      <c r="H233" s="150"/>
      <c r="I233" s="91"/>
      <c r="J233" s="91"/>
      <c r="K233" s="91"/>
      <c r="L233" s="91"/>
      <c r="M233" s="91"/>
      <c r="N233" s="151"/>
      <c r="O233" s="124"/>
      <c r="P233" s="90"/>
      <c r="Q233" s="90"/>
      <c r="R233" s="90"/>
      <c r="S233" s="124"/>
      <c r="T233" s="124"/>
      <c r="U233" s="90"/>
      <c r="V233" s="90"/>
      <c r="W233" s="90"/>
      <c r="X233" s="90"/>
      <c r="Y233" s="90"/>
      <c r="Z233" s="90"/>
      <c r="AA233" s="90"/>
      <c r="AB233" s="103">
        <f t="shared" si="53"/>
        <v>0</v>
      </c>
      <c r="AC233" s="90"/>
      <c r="AD233" s="90"/>
      <c r="AE233" s="90"/>
      <c r="AF233" s="90"/>
      <c r="AG233" s="90"/>
      <c r="AH233" s="92"/>
      <c r="AI233" s="127"/>
      <c r="AJ233" s="121">
        <f t="shared" si="54"/>
        <v>0</v>
      </c>
      <c r="AK233" s="119">
        <f t="shared" si="55"/>
        <v>0</v>
      </c>
      <c r="AL233" s="101">
        <f t="shared" si="56"/>
        <v>0</v>
      </c>
      <c r="AM233" s="112"/>
    </row>
    <row r="234" ht="47.25">
      <c r="A234" s="96" t="s">
        <v>474</v>
      </c>
      <c r="B234" s="97" t="s">
        <v>475</v>
      </c>
      <c r="C234" s="98">
        <v>89.930999999999997</v>
      </c>
      <c r="D234" s="99">
        <v>144</v>
      </c>
      <c r="E234" s="120">
        <v>140</v>
      </c>
      <c r="F234" s="101">
        <f t="shared" si="49"/>
        <v>1.5567490631706531</v>
      </c>
      <c r="G234" s="102">
        <v>11</v>
      </c>
      <c r="H234" s="103">
        <f t="shared" si="46"/>
        <v>7.6388888888888893</v>
      </c>
      <c r="I234" s="104"/>
      <c r="J234" s="105">
        <v>0</v>
      </c>
      <c r="K234" s="104"/>
      <c r="L234" s="104"/>
      <c r="M234" s="104"/>
      <c r="N234" s="105">
        <v>0</v>
      </c>
      <c r="O234" s="120">
        <v>5</v>
      </c>
      <c r="P234" s="99"/>
      <c r="Q234" s="99"/>
      <c r="R234" s="99"/>
      <c r="S234" s="120">
        <v>4</v>
      </c>
      <c r="T234" s="120">
        <v>1</v>
      </c>
      <c r="U234" s="101">
        <f t="shared" si="47"/>
        <v>45.454545454545453</v>
      </c>
      <c r="V234" s="106">
        <f t="shared" si="50"/>
        <v>11.200000000000001</v>
      </c>
      <c r="W234" s="103">
        <f t="shared" si="51"/>
        <v>11</v>
      </c>
      <c r="X234" s="107">
        <v>8</v>
      </c>
      <c r="Y234" s="103">
        <f>'ИТОГ и проверка'!C234</f>
        <v>11</v>
      </c>
      <c r="Z234" s="103">
        <f t="shared" si="57"/>
        <v>7.8571428571428577</v>
      </c>
      <c r="AA234" s="108">
        <f t="shared" si="52"/>
        <v>-0.14285714285714235</v>
      </c>
      <c r="AB234" s="103">
        <f t="shared" si="53"/>
        <v>0</v>
      </c>
      <c r="AC234" s="99"/>
      <c r="AD234" s="103">
        <f>'ИТОГ и проверка'!D234</f>
        <v>0</v>
      </c>
      <c r="AE234" s="99"/>
      <c r="AF234" s="99"/>
      <c r="AG234" s="99"/>
      <c r="AH234" s="103">
        <f>'ИТОГ и проверка'!E234</f>
        <v>0</v>
      </c>
      <c r="AI234" s="121"/>
      <c r="AJ234" s="121">
        <f t="shared" si="54"/>
        <v>0</v>
      </c>
      <c r="AK234" s="119">
        <f t="shared" si="55"/>
        <v>-11</v>
      </c>
      <c r="AL234" s="101">
        <f t="shared" si="56"/>
        <v>0</v>
      </c>
      <c r="AM234" s="112"/>
    </row>
    <row r="235" ht="31.5">
      <c r="A235" s="96" t="s">
        <v>476</v>
      </c>
      <c r="B235" s="97" t="s">
        <v>477</v>
      </c>
      <c r="C235" s="98">
        <v>397</v>
      </c>
      <c r="D235" s="99">
        <v>449</v>
      </c>
      <c r="E235" s="105">
        <v>425</v>
      </c>
      <c r="F235" s="101">
        <f t="shared" si="49"/>
        <v>1.070528967254408</v>
      </c>
      <c r="G235" s="102">
        <v>35</v>
      </c>
      <c r="H235" s="103">
        <f t="shared" si="46"/>
        <v>7.7951002227171484</v>
      </c>
      <c r="I235" s="104"/>
      <c r="J235" s="105">
        <v>0</v>
      </c>
      <c r="K235" s="104"/>
      <c r="L235" s="104"/>
      <c r="M235" s="104"/>
      <c r="N235" s="105">
        <v>0</v>
      </c>
      <c r="O235" s="105">
        <v>34</v>
      </c>
      <c r="P235" s="99"/>
      <c r="Q235" s="99"/>
      <c r="R235" s="99"/>
      <c r="S235" s="105">
        <v>27</v>
      </c>
      <c r="T235" s="105">
        <v>7</v>
      </c>
      <c r="U235" s="101">
        <f t="shared" si="47"/>
        <v>97.142857142857153</v>
      </c>
      <c r="V235" s="106">
        <f t="shared" si="50"/>
        <v>34</v>
      </c>
      <c r="W235" s="103">
        <f t="shared" si="51"/>
        <v>34</v>
      </c>
      <c r="X235" s="107">
        <v>8</v>
      </c>
      <c r="Y235" s="103">
        <f>'ИТОГ и проверка'!C235</f>
        <v>34</v>
      </c>
      <c r="Z235" s="103">
        <f t="shared" si="57"/>
        <v>8</v>
      </c>
      <c r="AA235" s="108">
        <f t="shared" si="52"/>
        <v>0</v>
      </c>
      <c r="AB235" s="103">
        <f t="shared" si="53"/>
        <v>0</v>
      </c>
      <c r="AC235" s="99"/>
      <c r="AD235" s="103">
        <f>'ИТОГ и проверка'!D235</f>
        <v>0</v>
      </c>
      <c r="AE235" s="99"/>
      <c r="AF235" s="99"/>
      <c r="AG235" s="99"/>
      <c r="AH235" s="103">
        <f>'ИТОГ и проверка'!E235</f>
        <v>0</v>
      </c>
      <c r="AI235" s="121"/>
      <c r="AJ235" s="121">
        <f t="shared" si="54"/>
        <v>0</v>
      </c>
      <c r="AK235" s="119">
        <f t="shared" si="55"/>
        <v>-34</v>
      </c>
      <c r="AL235" s="101">
        <f t="shared" si="56"/>
        <v>0</v>
      </c>
      <c r="AM235" s="112"/>
    </row>
    <row r="236" ht="47.25">
      <c r="A236" s="96" t="s">
        <v>478</v>
      </c>
      <c r="B236" s="97" t="s">
        <v>479</v>
      </c>
      <c r="C236" s="98">
        <v>283.50999999999999</v>
      </c>
      <c r="D236" s="99">
        <v>277</v>
      </c>
      <c r="E236" s="120">
        <v>261</v>
      </c>
      <c r="F236" s="101">
        <f t="shared" si="49"/>
        <v>0.92060244788543621</v>
      </c>
      <c r="G236" s="102">
        <v>13</v>
      </c>
      <c r="H236" s="103">
        <f t="shared" si="46"/>
        <v>4.6931407942238268</v>
      </c>
      <c r="I236" s="104"/>
      <c r="J236" s="105">
        <v>1</v>
      </c>
      <c r="K236" s="104"/>
      <c r="L236" s="104"/>
      <c r="M236" s="104">
        <v>9</v>
      </c>
      <c r="N236" s="105">
        <v>3</v>
      </c>
      <c r="O236" s="120">
        <v>12</v>
      </c>
      <c r="P236" s="99"/>
      <c r="Q236" s="99"/>
      <c r="R236" s="99"/>
      <c r="S236" s="120">
        <v>9</v>
      </c>
      <c r="T236" s="120">
        <v>3</v>
      </c>
      <c r="U236" s="101">
        <f t="shared" si="47"/>
        <v>92.307692307692307</v>
      </c>
      <c r="V236" s="106">
        <f t="shared" si="50"/>
        <v>13.050000000000001</v>
      </c>
      <c r="W236" s="103">
        <f t="shared" si="51"/>
        <v>13</v>
      </c>
      <c r="X236" s="107">
        <v>5</v>
      </c>
      <c r="Y236" s="103">
        <f>'ИТОГ и проверка'!C236</f>
        <v>13</v>
      </c>
      <c r="Z236" s="103">
        <f t="shared" si="57"/>
        <v>4.9808429118773949</v>
      </c>
      <c r="AA236" s="108">
        <f t="shared" si="52"/>
        <v>-0.019157088122605082</v>
      </c>
      <c r="AB236" s="103">
        <f t="shared" si="53"/>
        <v>0</v>
      </c>
      <c r="AC236" s="99"/>
      <c r="AD236" s="103">
        <f>'ИТОГ и проверка'!D236</f>
        <v>1</v>
      </c>
      <c r="AE236" s="99"/>
      <c r="AF236" s="99"/>
      <c r="AG236" s="109">
        <f t="shared" si="48"/>
        <v>9</v>
      </c>
      <c r="AH236" s="103">
        <f>'ИТОГ и проверка'!E236</f>
        <v>3</v>
      </c>
      <c r="AI236" s="121"/>
      <c r="AJ236" s="121">
        <f t="shared" si="54"/>
        <v>13</v>
      </c>
      <c r="AK236" s="119">
        <f t="shared" si="55"/>
        <v>0</v>
      </c>
      <c r="AL236" s="101">
        <f t="shared" si="56"/>
        <v>0</v>
      </c>
      <c r="AM236" s="112"/>
    </row>
    <row r="237" ht="47.25">
      <c r="A237" s="96" t="s">
        <v>480</v>
      </c>
      <c r="B237" s="97" t="s">
        <v>481</v>
      </c>
      <c r="C237" s="98">
        <v>17.295000000000002</v>
      </c>
      <c r="D237" s="99">
        <v>21</v>
      </c>
      <c r="E237" s="120">
        <v>23</v>
      </c>
      <c r="F237" s="101">
        <f t="shared" si="49"/>
        <v>1.32986412257878</v>
      </c>
      <c r="G237" s="102">
        <v>1</v>
      </c>
      <c r="H237" s="103">
        <f t="shared" si="46"/>
        <v>4.7619047619047619</v>
      </c>
      <c r="I237" s="104"/>
      <c r="J237" s="105">
        <v>0</v>
      </c>
      <c r="K237" s="104"/>
      <c r="L237" s="104"/>
      <c r="M237" s="104">
        <v>0</v>
      </c>
      <c r="N237" s="105">
        <v>1</v>
      </c>
      <c r="O237" s="120">
        <v>1</v>
      </c>
      <c r="P237" s="99"/>
      <c r="Q237" s="99"/>
      <c r="R237" s="99"/>
      <c r="S237" s="120">
        <v>0</v>
      </c>
      <c r="T237" s="120">
        <v>1</v>
      </c>
      <c r="U237" s="101">
        <f t="shared" si="47"/>
        <v>100</v>
      </c>
      <c r="V237" s="106">
        <f t="shared" si="50"/>
        <v>1.8400000000000001</v>
      </c>
      <c r="W237" s="103">
        <f t="shared" si="51"/>
        <v>1</v>
      </c>
      <c r="X237" s="107">
        <v>8</v>
      </c>
      <c r="Y237" s="103">
        <f>'ИТОГ и проверка'!C237</f>
        <v>1</v>
      </c>
      <c r="Z237" s="103">
        <f t="shared" si="57"/>
        <v>4.3478260869565215</v>
      </c>
      <c r="AA237" s="108">
        <f t="shared" si="52"/>
        <v>-3.6521739130434785</v>
      </c>
      <c r="AB237" s="103">
        <f t="shared" si="53"/>
        <v>0</v>
      </c>
      <c r="AC237" s="99"/>
      <c r="AD237" s="103">
        <f>'ИТОГ и проверка'!D237</f>
        <v>0</v>
      </c>
      <c r="AE237" s="99"/>
      <c r="AF237" s="99"/>
      <c r="AG237" s="109">
        <f t="shared" si="48"/>
        <v>0</v>
      </c>
      <c r="AH237" s="103">
        <f>'ИТОГ и проверка'!E237</f>
        <v>1</v>
      </c>
      <c r="AI237" s="121"/>
      <c r="AJ237" s="121">
        <f t="shared" si="54"/>
        <v>1</v>
      </c>
      <c r="AK237" s="119">
        <f t="shared" si="55"/>
        <v>0</v>
      </c>
      <c r="AL237" s="101">
        <f t="shared" si="56"/>
        <v>0</v>
      </c>
      <c r="AM237" s="112"/>
    </row>
    <row r="238" ht="47.25">
      <c r="A238" s="96" t="s">
        <v>482</v>
      </c>
      <c r="B238" s="97" t="s">
        <v>483</v>
      </c>
      <c r="C238" s="98">
        <v>21.34</v>
      </c>
      <c r="D238" s="99">
        <v>27</v>
      </c>
      <c r="E238" s="104">
        <v>26</v>
      </c>
      <c r="F238" s="101">
        <f t="shared" si="49"/>
        <v>1.2183692596063731</v>
      </c>
      <c r="G238" s="102">
        <v>2</v>
      </c>
      <c r="H238" s="103">
        <f t="shared" ref="H238:H265" si="58">G238/D238%</f>
        <v>7.4074074074074066</v>
      </c>
      <c r="I238" s="104"/>
      <c r="J238" s="105">
        <v>0</v>
      </c>
      <c r="K238" s="104"/>
      <c r="L238" s="104"/>
      <c r="M238" s="104">
        <v>1</v>
      </c>
      <c r="N238" s="105">
        <v>1</v>
      </c>
      <c r="O238" s="120">
        <v>2</v>
      </c>
      <c r="P238" s="99"/>
      <c r="Q238" s="99"/>
      <c r="R238" s="99"/>
      <c r="S238" s="120">
        <v>1</v>
      </c>
      <c r="T238" s="120">
        <v>1</v>
      </c>
      <c r="U238" s="101">
        <f t="shared" ref="U238:U265" si="59">O238/G238%</f>
        <v>100</v>
      </c>
      <c r="V238" s="106">
        <f t="shared" si="50"/>
        <v>2.0800000000000001</v>
      </c>
      <c r="W238" s="103">
        <f t="shared" si="51"/>
        <v>2</v>
      </c>
      <c r="X238" s="107">
        <v>8</v>
      </c>
      <c r="Y238" s="103">
        <f>'ИТОГ и проверка'!C238</f>
        <v>2</v>
      </c>
      <c r="Z238" s="103">
        <f t="shared" si="57"/>
        <v>7.6923076923076916</v>
      </c>
      <c r="AA238" s="108">
        <f t="shared" si="52"/>
        <v>-0.30769230769230838</v>
      </c>
      <c r="AB238" s="103">
        <f t="shared" si="53"/>
        <v>0</v>
      </c>
      <c r="AC238" s="99"/>
      <c r="AD238" s="103">
        <f>'ИТОГ и проверка'!D238</f>
        <v>0</v>
      </c>
      <c r="AE238" s="99"/>
      <c r="AF238" s="99"/>
      <c r="AG238" s="109">
        <f t="shared" si="48"/>
        <v>1</v>
      </c>
      <c r="AH238" s="103">
        <f>'ИТОГ и проверка'!E238</f>
        <v>1</v>
      </c>
      <c r="AI238" s="121"/>
      <c r="AJ238" s="121">
        <f t="shared" si="54"/>
        <v>2</v>
      </c>
      <c r="AK238" s="119">
        <f t="shared" si="55"/>
        <v>0</v>
      </c>
      <c r="AL238" s="101">
        <f t="shared" si="56"/>
        <v>0</v>
      </c>
      <c r="AM238" s="112"/>
    </row>
    <row r="239" ht="47.25">
      <c r="A239" s="96" t="s">
        <v>484</v>
      </c>
      <c r="B239" s="97" t="s">
        <v>485</v>
      </c>
      <c r="C239" s="134">
        <v>398.80700000000002</v>
      </c>
      <c r="D239" s="99">
        <v>647</v>
      </c>
      <c r="E239" s="120">
        <v>635</v>
      </c>
      <c r="F239" s="101">
        <f t="shared" si="49"/>
        <v>1.5922488822914342</v>
      </c>
      <c r="G239" s="102">
        <v>18</v>
      </c>
      <c r="H239" s="103">
        <f t="shared" si="58"/>
        <v>2.7820710973724885</v>
      </c>
      <c r="I239" s="104"/>
      <c r="J239" s="105">
        <v>0</v>
      </c>
      <c r="K239" s="104"/>
      <c r="L239" s="104"/>
      <c r="M239" s="104"/>
      <c r="N239" s="105">
        <v>0</v>
      </c>
      <c r="O239" s="100">
        <v>18</v>
      </c>
      <c r="P239" s="99"/>
      <c r="Q239" s="99"/>
      <c r="R239" s="99"/>
      <c r="S239" s="100">
        <v>14</v>
      </c>
      <c r="T239" s="100">
        <v>4</v>
      </c>
      <c r="U239" s="101">
        <f t="shared" si="59"/>
        <v>100</v>
      </c>
      <c r="V239" s="106">
        <f t="shared" si="50"/>
        <v>50.800000000000004</v>
      </c>
      <c r="W239" s="103">
        <f t="shared" si="51"/>
        <v>50</v>
      </c>
      <c r="X239" s="107">
        <v>8</v>
      </c>
      <c r="Y239" s="103">
        <f>'ИТОГ и проверка'!C239</f>
        <v>20</v>
      </c>
      <c r="Z239" s="103">
        <f t="shared" si="57"/>
        <v>3.1496062992125986</v>
      </c>
      <c r="AA239" s="108">
        <f t="shared" si="52"/>
        <v>-4.8503937007874018</v>
      </c>
      <c r="AB239" s="103">
        <f t="shared" si="53"/>
        <v>0</v>
      </c>
      <c r="AC239" s="99"/>
      <c r="AD239" s="103">
        <f>'ИТОГ и проверка'!D239</f>
        <v>0</v>
      </c>
      <c r="AE239" s="99"/>
      <c r="AF239" s="99"/>
      <c r="AG239" s="99"/>
      <c r="AH239" s="103">
        <f>'ИТОГ и проверка'!E239</f>
        <v>0</v>
      </c>
      <c r="AI239" s="121"/>
      <c r="AJ239" s="121">
        <f t="shared" si="54"/>
        <v>0</v>
      </c>
      <c r="AK239" s="119">
        <f t="shared" si="55"/>
        <v>-20</v>
      </c>
      <c r="AL239" s="101">
        <f t="shared" si="56"/>
        <v>0</v>
      </c>
      <c r="AM239" s="112"/>
    </row>
    <row r="240" ht="47.25">
      <c r="A240" s="96" t="s">
        <v>486</v>
      </c>
      <c r="B240" s="97" t="s">
        <v>487</v>
      </c>
      <c r="C240" s="98">
        <v>379.44299999999998</v>
      </c>
      <c r="D240" s="99">
        <v>436</v>
      </c>
      <c r="E240" s="105">
        <v>425</v>
      </c>
      <c r="F240" s="101">
        <f t="shared" si="49"/>
        <v>1.1200628289360985</v>
      </c>
      <c r="G240" s="102">
        <v>34</v>
      </c>
      <c r="H240" s="103">
        <f t="shared" si="58"/>
        <v>7.7981651376146779</v>
      </c>
      <c r="I240" s="104"/>
      <c r="J240" s="105">
        <v>0</v>
      </c>
      <c r="K240" s="104"/>
      <c r="L240" s="104"/>
      <c r="M240" s="104"/>
      <c r="N240" s="105">
        <v>0</v>
      </c>
      <c r="O240" s="105">
        <v>32</v>
      </c>
      <c r="P240" s="99"/>
      <c r="Q240" s="99"/>
      <c r="R240" s="99"/>
      <c r="S240" s="105">
        <v>25</v>
      </c>
      <c r="T240" s="105">
        <v>7</v>
      </c>
      <c r="U240" s="101">
        <f t="shared" si="59"/>
        <v>94.117647058823522</v>
      </c>
      <c r="V240" s="106">
        <f t="shared" si="50"/>
        <v>34</v>
      </c>
      <c r="W240" s="103">
        <f t="shared" si="51"/>
        <v>34</v>
      </c>
      <c r="X240" s="107">
        <v>8</v>
      </c>
      <c r="Y240" s="103">
        <f>'ИТОГ и проверка'!C240</f>
        <v>34</v>
      </c>
      <c r="Z240" s="103">
        <f t="shared" si="57"/>
        <v>8</v>
      </c>
      <c r="AA240" s="108">
        <f t="shared" si="52"/>
        <v>0</v>
      </c>
      <c r="AB240" s="103">
        <f t="shared" si="53"/>
        <v>0</v>
      </c>
      <c r="AC240" s="99"/>
      <c r="AD240" s="103">
        <f>'ИТОГ и проверка'!D240</f>
        <v>0</v>
      </c>
      <c r="AE240" s="99"/>
      <c r="AF240" s="99"/>
      <c r="AG240" s="99"/>
      <c r="AH240" s="103">
        <f>'ИТОГ и проверка'!E240</f>
        <v>0</v>
      </c>
      <c r="AI240" s="121"/>
      <c r="AJ240" s="121">
        <f t="shared" si="54"/>
        <v>0</v>
      </c>
      <c r="AK240" s="119">
        <f t="shared" si="55"/>
        <v>-34</v>
      </c>
      <c r="AL240" s="101">
        <f t="shared" si="56"/>
        <v>0</v>
      </c>
      <c r="AM240" s="112"/>
    </row>
    <row r="241" ht="31.5">
      <c r="A241" s="96" t="s">
        <v>488</v>
      </c>
      <c r="B241" s="97" t="s">
        <v>489</v>
      </c>
      <c r="C241" s="134">
        <v>246.23500000000001</v>
      </c>
      <c r="D241" s="99">
        <v>415</v>
      </c>
      <c r="E241" s="120">
        <v>408</v>
      </c>
      <c r="F241" s="101">
        <f t="shared" si="49"/>
        <v>1.6569537230694256</v>
      </c>
      <c r="G241" s="102">
        <v>21</v>
      </c>
      <c r="H241" s="103">
        <f t="shared" si="58"/>
        <v>5.0602409638554215</v>
      </c>
      <c r="I241" s="104"/>
      <c r="J241" s="105">
        <v>0</v>
      </c>
      <c r="K241" s="104"/>
      <c r="L241" s="104"/>
      <c r="M241" s="104"/>
      <c r="N241" s="105">
        <v>0</v>
      </c>
      <c r="O241" s="120">
        <v>10</v>
      </c>
      <c r="P241" s="99"/>
      <c r="Q241" s="99"/>
      <c r="R241" s="99"/>
      <c r="S241" s="120">
        <v>10</v>
      </c>
      <c r="T241" s="120">
        <v>0</v>
      </c>
      <c r="U241" s="101">
        <f t="shared" si="59"/>
        <v>47.61904761904762</v>
      </c>
      <c r="V241" s="106">
        <f t="shared" si="50"/>
        <v>32.640000000000001</v>
      </c>
      <c r="W241" s="103">
        <f t="shared" si="51"/>
        <v>32</v>
      </c>
      <c r="X241" s="107">
        <v>8</v>
      </c>
      <c r="Y241" s="103">
        <f>'ИТОГ и проверка'!C241</f>
        <v>20</v>
      </c>
      <c r="Z241" s="103">
        <f t="shared" si="57"/>
        <v>4.9019607843137258</v>
      </c>
      <c r="AA241" s="108">
        <f t="shared" si="52"/>
        <v>-3.0980392156862742</v>
      </c>
      <c r="AB241" s="103">
        <f t="shared" si="53"/>
        <v>0</v>
      </c>
      <c r="AC241" s="99"/>
      <c r="AD241" s="103">
        <f>'ИТОГ и проверка'!D241</f>
        <v>0</v>
      </c>
      <c r="AE241" s="99"/>
      <c r="AF241" s="99"/>
      <c r="AG241" s="99"/>
      <c r="AH241" s="103">
        <f>'ИТОГ и проверка'!E241</f>
        <v>0</v>
      </c>
      <c r="AI241" s="121"/>
      <c r="AJ241" s="121">
        <f t="shared" si="54"/>
        <v>0</v>
      </c>
      <c r="AK241" s="119">
        <f t="shared" si="55"/>
        <v>-20</v>
      </c>
      <c r="AL241" s="101">
        <f t="shared" si="56"/>
        <v>0</v>
      </c>
      <c r="AM241" s="112"/>
    </row>
    <row r="242" ht="47.25">
      <c r="A242" s="96" t="s">
        <v>490</v>
      </c>
      <c r="B242" s="97" t="s">
        <v>491</v>
      </c>
      <c r="C242" s="98">
        <v>349.32100000000003</v>
      </c>
      <c r="D242" s="99">
        <v>395</v>
      </c>
      <c r="E242" s="105">
        <v>387</v>
      </c>
      <c r="F242" s="101">
        <f t="shared" si="49"/>
        <v>1.1078635409837942</v>
      </c>
      <c r="G242" s="102">
        <v>31</v>
      </c>
      <c r="H242" s="103">
        <f t="shared" si="58"/>
        <v>7.8481012658227849</v>
      </c>
      <c r="I242" s="104"/>
      <c r="J242" s="105">
        <v>0</v>
      </c>
      <c r="K242" s="104"/>
      <c r="L242" s="104"/>
      <c r="M242" s="104"/>
      <c r="N242" s="105">
        <v>0</v>
      </c>
      <c r="O242" s="105">
        <v>20</v>
      </c>
      <c r="P242" s="99"/>
      <c r="Q242" s="99"/>
      <c r="R242" s="99"/>
      <c r="S242" s="105">
        <v>20</v>
      </c>
      <c r="T242" s="105">
        <v>0</v>
      </c>
      <c r="U242" s="101">
        <f t="shared" si="59"/>
        <v>64.516129032258064</v>
      </c>
      <c r="V242" s="106">
        <f t="shared" si="50"/>
        <v>30.960000000000001</v>
      </c>
      <c r="W242" s="103">
        <f t="shared" si="51"/>
        <v>30</v>
      </c>
      <c r="X242" s="107">
        <v>8</v>
      </c>
      <c r="Y242" s="103">
        <f>'ИТОГ и проверка'!C242</f>
        <v>27</v>
      </c>
      <c r="Z242" s="103">
        <f t="shared" si="57"/>
        <v>6.9767441860465116</v>
      </c>
      <c r="AA242" s="108">
        <f t="shared" si="52"/>
        <v>-1.0232558139534884</v>
      </c>
      <c r="AB242" s="103">
        <f t="shared" si="53"/>
        <v>0</v>
      </c>
      <c r="AC242" s="99"/>
      <c r="AD242" s="103">
        <f>'ИТОГ и проверка'!D242</f>
        <v>0</v>
      </c>
      <c r="AE242" s="99"/>
      <c r="AF242" s="99"/>
      <c r="AG242" s="99"/>
      <c r="AH242" s="103">
        <f>'ИТОГ и проверка'!E242</f>
        <v>0</v>
      </c>
      <c r="AI242" s="121"/>
      <c r="AJ242" s="121">
        <f t="shared" si="54"/>
        <v>0</v>
      </c>
      <c r="AK242" s="119">
        <f t="shared" si="55"/>
        <v>-27</v>
      </c>
      <c r="AL242" s="101">
        <f t="shared" si="56"/>
        <v>0</v>
      </c>
      <c r="AM242" s="112"/>
    </row>
    <row r="243" ht="47.25">
      <c r="A243" s="96" t="s">
        <v>492</v>
      </c>
      <c r="B243" s="97" t="s">
        <v>493</v>
      </c>
      <c r="C243" s="98">
        <v>144.42500000000001</v>
      </c>
      <c r="D243" s="99">
        <v>163</v>
      </c>
      <c r="E243" s="105">
        <v>158</v>
      </c>
      <c r="F243" s="101">
        <f t="shared" si="49"/>
        <v>1.0939934221914487</v>
      </c>
      <c r="G243" s="102">
        <v>13</v>
      </c>
      <c r="H243" s="103">
        <f t="shared" si="58"/>
        <v>7.9754601226993866</v>
      </c>
      <c r="I243" s="104"/>
      <c r="J243" s="105">
        <v>0</v>
      </c>
      <c r="K243" s="104"/>
      <c r="L243" s="104"/>
      <c r="M243" s="104"/>
      <c r="N243" s="105">
        <v>0</v>
      </c>
      <c r="O243" s="102">
        <v>9</v>
      </c>
      <c r="P243" s="99"/>
      <c r="Q243" s="99"/>
      <c r="R243" s="99"/>
      <c r="S243" s="102">
        <v>9</v>
      </c>
      <c r="T243" s="102">
        <v>0</v>
      </c>
      <c r="U243" s="101">
        <f t="shared" si="59"/>
        <v>69.230769230769226</v>
      </c>
      <c r="V243" s="106">
        <f t="shared" si="50"/>
        <v>12.640000000000001</v>
      </c>
      <c r="W243" s="103">
        <f t="shared" si="51"/>
        <v>12</v>
      </c>
      <c r="X243" s="107">
        <v>8</v>
      </c>
      <c r="Y243" s="103">
        <f>'ИТОГ и проверка'!C243</f>
        <v>12</v>
      </c>
      <c r="Z243" s="103">
        <f t="shared" si="57"/>
        <v>7.5949367088607591</v>
      </c>
      <c r="AA243" s="108">
        <f t="shared" si="52"/>
        <v>-0.40506329113924089</v>
      </c>
      <c r="AB243" s="103">
        <f t="shared" si="53"/>
        <v>0</v>
      </c>
      <c r="AC243" s="99"/>
      <c r="AD243" s="103">
        <f>'ИТОГ и проверка'!D243</f>
        <v>0</v>
      </c>
      <c r="AE243" s="99"/>
      <c r="AF243" s="99"/>
      <c r="AG243" s="99"/>
      <c r="AH243" s="103">
        <f>'ИТОГ и проверка'!E243</f>
        <v>0</v>
      </c>
      <c r="AI243" s="121"/>
      <c r="AJ243" s="121">
        <f t="shared" si="54"/>
        <v>0</v>
      </c>
      <c r="AK243" s="119">
        <f t="shared" si="55"/>
        <v>-12</v>
      </c>
      <c r="AL243" s="101">
        <f t="shared" si="56"/>
        <v>0</v>
      </c>
      <c r="AM243" s="112"/>
    </row>
    <row r="244" ht="47.25">
      <c r="A244" s="96" t="s">
        <v>494</v>
      </c>
      <c r="B244" s="97" t="s">
        <v>495</v>
      </c>
      <c r="C244" s="98">
        <v>289.97000000000003</v>
      </c>
      <c r="D244" s="99">
        <v>333</v>
      </c>
      <c r="E244" s="105">
        <v>311</v>
      </c>
      <c r="F244" s="101">
        <f t="shared" si="49"/>
        <v>1.072524743939028</v>
      </c>
      <c r="G244" s="102">
        <v>26</v>
      </c>
      <c r="H244" s="103">
        <f t="shared" si="58"/>
        <v>7.8078078078078077</v>
      </c>
      <c r="I244" s="104"/>
      <c r="J244" s="105">
        <v>0</v>
      </c>
      <c r="K244" s="104"/>
      <c r="L244" s="104"/>
      <c r="M244" s="104"/>
      <c r="N244" s="105">
        <v>0</v>
      </c>
      <c r="O244" s="105">
        <v>9</v>
      </c>
      <c r="P244" s="99"/>
      <c r="Q244" s="99"/>
      <c r="R244" s="99"/>
      <c r="S244" s="105">
        <v>9</v>
      </c>
      <c r="T244" s="105">
        <v>0</v>
      </c>
      <c r="U244" s="101">
        <f t="shared" si="59"/>
        <v>34.615384615384613</v>
      </c>
      <c r="V244" s="106">
        <f t="shared" si="50"/>
        <v>24.879999999999999</v>
      </c>
      <c r="W244" s="103">
        <f t="shared" si="51"/>
        <v>24</v>
      </c>
      <c r="X244" s="107">
        <v>8</v>
      </c>
      <c r="Y244" s="103">
        <f>'ИТОГ и проверка'!C244</f>
        <v>12</v>
      </c>
      <c r="Z244" s="103">
        <f t="shared" si="57"/>
        <v>3.8585209003215435</v>
      </c>
      <c r="AA244" s="108">
        <f t="shared" si="52"/>
        <v>-4.1414790996784561</v>
      </c>
      <c r="AB244" s="103">
        <f t="shared" si="53"/>
        <v>0</v>
      </c>
      <c r="AC244" s="99"/>
      <c r="AD244" s="103">
        <f>'ИТОГ и проверка'!D244</f>
        <v>0</v>
      </c>
      <c r="AE244" s="99"/>
      <c r="AF244" s="99"/>
      <c r="AG244" s="99"/>
      <c r="AH244" s="103">
        <f>'ИТОГ и проверка'!E244</f>
        <v>0</v>
      </c>
      <c r="AI244" s="121"/>
      <c r="AJ244" s="121">
        <f t="shared" si="54"/>
        <v>0</v>
      </c>
      <c r="AK244" s="119">
        <f t="shared" si="55"/>
        <v>-12</v>
      </c>
      <c r="AL244" s="101">
        <f t="shared" si="56"/>
        <v>0</v>
      </c>
      <c r="AM244" s="112"/>
    </row>
    <row r="245">
      <c r="A245" s="123" t="s">
        <v>496</v>
      </c>
      <c r="B245" s="87" t="s">
        <v>497</v>
      </c>
      <c r="C245" s="113"/>
      <c r="D245" s="88"/>
      <c r="E245" s="89"/>
      <c r="F245" s="92"/>
      <c r="G245" s="149"/>
      <c r="H245" s="150"/>
      <c r="I245" s="91"/>
      <c r="J245" s="91"/>
      <c r="K245" s="91"/>
      <c r="L245" s="91"/>
      <c r="M245" s="91"/>
      <c r="N245" s="151"/>
      <c r="O245" s="89"/>
      <c r="P245" s="90"/>
      <c r="Q245" s="90"/>
      <c r="R245" s="90"/>
      <c r="S245" s="89"/>
      <c r="T245" s="89"/>
      <c r="U245" s="90"/>
      <c r="V245" s="90"/>
      <c r="W245" s="90"/>
      <c r="X245" s="90"/>
      <c r="Y245" s="90"/>
      <c r="Z245" s="90"/>
      <c r="AA245" s="90"/>
      <c r="AB245" s="103">
        <f t="shared" si="53"/>
        <v>0</v>
      </c>
      <c r="AC245" s="90"/>
      <c r="AD245" s="90"/>
      <c r="AE245" s="90"/>
      <c r="AF245" s="90"/>
      <c r="AG245" s="90"/>
      <c r="AH245" s="92"/>
      <c r="AI245" s="127"/>
      <c r="AJ245" s="121">
        <f t="shared" si="54"/>
        <v>0</v>
      </c>
      <c r="AK245" s="119">
        <f t="shared" si="55"/>
        <v>0</v>
      </c>
      <c r="AL245" s="101">
        <f t="shared" si="56"/>
        <v>0</v>
      </c>
      <c r="AM245" s="112"/>
    </row>
    <row r="246" ht="63">
      <c r="A246" s="96" t="s">
        <v>498</v>
      </c>
      <c r="B246" s="97" t="s">
        <v>499</v>
      </c>
      <c r="C246" s="98">
        <v>18</v>
      </c>
      <c r="D246" s="99">
        <v>58</v>
      </c>
      <c r="E246" s="120">
        <v>60</v>
      </c>
      <c r="F246" s="101">
        <f t="shared" si="49"/>
        <v>3.3333333333333335</v>
      </c>
      <c r="G246" s="102">
        <v>6</v>
      </c>
      <c r="H246" s="103">
        <f t="shared" si="58"/>
        <v>10.344827586206897</v>
      </c>
      <c r="I246" s="104"/>
      <c r="J246" s="105">
        <v>0</v>
      </c>
      <c r="K246" s="104"/>
      <c r="L246" s="104"/>
      <c r="M246" s="104"/>
      <c r="N246" s="105">
        <v>0</v>
      </c>
      <c r="O246" s="120">
        <v>4</v>
      </c>
      <c r="P246" s="99"/>
      <c r="Q246" s="99"/>
      <c r="R246" s="99"/>
      <c r="S246" s="120">
        <v>2</v>
      </c>
      <c r="T246" s="120">
        <v>2</v>
      </c>
      <c r="U246" s="101">
        <f t="shared" si="59"/>
        <v>66.666666666666671</v>
      </c>
      <c r="V246" s="106">
        <f t="shared" si="50"/>
        <v>7.1999999999999993</v>
      </c>
      <c r="W246" s="103">
        <f t="shared" si="51"/>
        <v>7</v>
      </c>
      <c r="X246" s="107">
        <v>12</v>
      </c>
      <c r="Y246" s="103">
        <f>'ИТОГ и проверка'!C246</f>
        <v>7</v>
      </c>
      <c r="Z246" s="103">
        <f t="shared" si="57"/>
        <v>11.666666666666668</v>
      </c>
      <c r="AA246" s="108">
        <f t="shared" si="52"/>
        <v>-0.33333333333333215</v>
      </c>
      <c r="AB246" s="103">
        <f t="shared" si="53"/>
        <v>0</v>
      </c>
      <c r="AC246" s="99"/>
      <c r="AD246" s="103">
        <f>'ИТОГ и проверка'!D246</f>
        <v>0</v>
      </c>
      <c r="AE246" s="99"/>
      <c r="AF246" s="99"/>
      <c r="AG246" s="99"/>
      <c r="AH246" s="103">
        <f>'ИТОГ и проверка'!E246</f>
        <v>0</v>
      </c>
      <c r="AI246" s="121"/>
      <c r="AJ246" s="121">
        <f t="shared" si="54"/>
        <v>0</v>
      </c>
      <c r="AK246" s="119">
        <f t="shared" si="55"/>
        <v>-7</v>
      </c>
      <c r="AL246" s="101">
        <f t="shared" si="56"/>
        <v>0</v>
      </c>
      <c r="AM246" s="112"/>
    </row>
    <row r="247" ht="47.25">
      <c r="A247" s="96" t="s">
        <v>500</v>
      </c>
      <c r="B247" s="97" t="s">
        <v>501</v>
      </c>
      <c r="C247" s="98">
        <v>144.40000000000001</v>
      </c>
      <c r="D247" s="99">
        <v>168</v>
      </c>
      <c r="E247" s="100">
        <v>192</v>
      </c>
      <c r="F247" s="101">
        <f t="shared" si="49"/>
        <v>1.3296398891966759</v>
      </c>
      <c r="G247" s="102">
        <v>10</v>
      </c>
      <c r="H247" s="103">
        <f t="shared" si="58"/>
        <v>5.9523809523809526</v>
      </c>
      <c r="I247" s="104"/>
      <c r="J247" s="105">
        <v>0</v>
      </c>
      <c r="K247" s="104"/>
      <c r="L247" s="104"/>
      <c r="M247" s="104"/>
      <c r="N247" s="105">
        <v>0</v>
      </c>
      <c r="O247" s="100">
        <v>9</v>
      </c>
      <c r="P247" s="99"/>
      <c r="Q247" s="99"/>
      <c r="R247" s="99"/>
      <c r="S247" s="100">
        <v>7</v>
      </c>
      <c r="T247" s="100">
        <v>2</v>
      </c>
      <c r="U247" s="101">
        <f t="shared" si="59"/>
        <v>90</v>
      </c>
      <c r="V247" s="106">
        <f t="shared" si="50"/>
        <v>15.359999999999999</v>
      </c>
      <c r="W247" s="103">
        <f t="shared" si="51"/>
        <v>15</v>
      </c>
      <c r="X247" s="107">
        <v>8</v>
      </c>
      <c r="Y247" s="103">
        <f>'ИТОГ и проверка'!C247</f>
        <v>13</v>
      </c>
      <c r="Z247" s="103">
        <f t="shared" si="57"/>
        <v>6.7708333333333339</v>
      </c>
      <c r="AA247" s="108">
        <f t="shared" si="52"/>
        <v>-1.2291666666666661</v>
      </c>
      <c r="AB247" s="103">
        <f t="shared" si="53"/>
        <v>0</v>
      </c>
      <c r="AC247" s="99"/>
      <c r="AD247" s="103">
        <f>'ИТОГ и проверка'!D247</f>
        <v>0</v>
      </c>
      <c r="AE247" s="99"/>
      <c r="AF247" s="99"/>
      <c r="AG247" s="99"/>
      <c r="AH247" s="103">
        <f>'ИТОГ и проверка'!E247</f>
        <v>0</v>
      </c>
      <c r="AI247" s="121"/>
      <c r="AJ247" s="121">
        <f t="shared" si="54"/>
        <v>0</v>
      </c>
      <c r="AK247" s="119">
        <f t="shared" si="55"/>
        <v>-13</v>
      </c>
      <c r="AL247" s="101">
        <f t="shared" si="56"/>
        <v>0</v>
      </c>
      <c r="AM247" s="112"/>
    </row>
    <row r="248">
      <c r="A248" s="123" t="s">
        <v>502</v>
      </c>
      <c r="B248" s="87" t="s">
        <v>503</v>
      </c>
      <c r="C248" s="113"/>
      <c r="D248" s="88"/>
      <c r="E248" s="89"/>
      <c r="F248" s="92"/>
      <c r="G248" s="149"/>
      <c r="H248" s="150"/>
      <c r="I248" s="91"/>
      <c r="J248" s="91"/>
      <c r="K248" s="91"/>
      <c r="L248" s="91"/>
      <c r="M248" s="91"/>
      <c r="N248" s="151"/>
      <c r="O248" s="89"/>
      <c r="P248" s="90"/>
      <c r="Q248" s="90"/>
      <c r="R248" s="90"/>
      <c r="S248" s="89"/>
      <c r="T248" s="89"/>
      <c r="U248" s="90"/>
      <c r="V248" s="90"/>
      <c r="W248" s="90"/>
      <c r="X248" s="90"/>
      <c r="Y248" s="90"/>
      <c r="Z248" s="90"/>
      <c r="AA248" s="90"/>
      <c r="AB248" s="103">
        <f t="shared" si="53"/>
        <v>0</v>
      </c>
      <c r="AC248" s="90"/>
      <c r="AD248" s="90"/>
      <c r="AE248" s="90"/>
      <c r="AF248" s="90"/>
      <c r="AG248" s="90"/>
      <c r="AH248" s="92"/>
      <c r="AI248" s="127"/>
      <c r="AJ248" s="121">
        <f t="shared" si="54"/>
        <v>0</v>
      </c>
      <c r="AK248" s="119">
        <f t="shared" si="55"/>
        <v>0</v>
      </c>
      <c r="AL248" s="101">
        <f t="shared" si="56"/>
        <v>0</v>
      </c>
      <c r="AM248" s="112"/>
    </row>
    <row r="249" ht="63">
      <c r="A249" s="96" t="s">
        <v>504</v>
      </c>
      <c r="B249" s="97" t="s">
        <v>505</v>
      </c>
      <c r="C249" s="98">
        <v>29.600000000000001</v>
      </c>
      <c r="D249" s="99">
        <v>9</v>
      </c>
      <c r="E249" s="100">
        <v>9</v>
      </c>
      <c r="F249" s="101">
        <f t="shared" si="49"/>
        <v>0.30405405405405406</v>
      </c>
      <c r="G249" s="102">
        <v>0</v>
      </c>
      <c r="H249" s="103">
        <f t="shared" si="58"/>
        <v>0</v>
      </c>
      <c r="I249" s="104"/>
      <c r="J249" s="105">
        <v>0</v>
      </c>
      <c r="K249" s="104"/>
      <c r="L249" s="104"/>
      <c r="M249" s="104"/>
      <c r="N249" s="105">
        <v>0</v>
      </c>
      <c r="O249" s="102">
        <v>0</v>
      </c>
      <c r="P249" s="99"/>
      <c r="Q249" s="99"/>
      <c r="R249" s="99"/>
      <c r="S249" s="102">
        <v>0</v>
      </c>
      <c r="T249" s="102">
        <v>0</v>
      </c>
      <c r="U249" s="101">
        <v>0</v>
      </c>
      <c r="V249" s="106">
        <f t="shared" si="50"/>
        <v>0.45000000000000001</v>
      </c>
      <c r="W249" s="103">
        <f t="shared" si="51"/>
        <v>0</v>
      </c>
      <c r="X249" s="107">
        <v>5</v>
      </c>
      <c r="Y249" s="103">
        <f>'ИТОГ и проверка'!C249</f>
        <v>0</v>
      </c>
      <c r="Z249" s="103">
        <f t="shared" si="57"/>
        <v>0</v>
      </c>
      <c r="AA249" s="108">
        <f t="shared" si="52"/>
        <v>-5</v>
      </c>
      <c r="AB249" s="103">
        <f t="shared" si="53"/>
        <v>0</v>
      </c>
      <c r="AC249" s="99"/>
      <c r="AD249" s="103">
        <f>'ИТОГ и проверка'!D249</f>
        <v>0</v>
      </c>
      <c r="AE249" s="99"/>
      <c r="AF249" s="99"/>
      <c r="AG249" s="99"/>
      <c r="AH249" s="103">
        <f>'ИТОГ и проверка'!E249</f>
        <v>0</v>
      </c>
      <c r="AI249" s="121"/>
      <c r="AJ249" s="121">
        <f t="shared" si="54"/>
        <v>0</v>
      </c>
      <c r="AK249" s="119">
        <f t="shared" si="55"/>
        <v>0</v>
      </c>
      <c r="AL249" s="101">
        <f t="shared" si="56"/>
        <v>0</v>
      </c>
      <c r="AM249" s="112"/>
    </row>
    <row r="250" ht="47.25">
      <c r="A250" s="96" t="s">
        <v>506</v>
      </c>
      <c r="B250" s="97" t="s">
        <v>507</v>
      </c>
      <c r="C250" s="98">
        <v>5.2000000000000002</v>
      </c>
      <c r="D250" s="99">
        <v>10</v>
      </c>
      <c r="E250" s="120">
        <v>38</v>
      </c>
      <c r="F250" s="101">
        <f t="shared" si="49"/>
        <v>7.3076923076923075</v>
      </c>
      <c r="G250" s="102">
        <v>0</v>
      </c>
      <c r="H250" s="103">
        <f t="shared" si="58"/>
        <v>0</v>
      </c>
      <c r="I250" s="104"/>
      <c r="J250" s="105">
        <v>0</v>
      </c>
      <c r="K250" s="104"/>
      <c r="L250" s="104"/>
      <c r="M250" s="104"/>
      <c r="N250" s="105">
        <v>0</v>
      </c>
      <c r="O250" s="102">
        <v>0</v>
      </c>
      <c r="P250" s="99"/>
      <c r="Q250" s="99"/>
      <c r="R250" s="99"/>
      <c r="S250" s="102">
        <v>0</v>
      </c>
      <c r="T250" s="102">
        <v>0</v>
      </c>
      <c r="U250" s="101">
        <v>0</v>
      </c>
      <c r="V250" s="106">
        <f t="shared" si="50"/>
        <v>5.7000000000000002</v>
      </c>
      <c r="W250" s="103">
        <f t="shared" si="51"/>
        <v>5</v>
      </c>
      <c r="X250" s="107">
        <v>15</v>
      </c>
      <c r="Y250" s="103">
        <f>'ИТОГ и проверка'!C250</f>
        <v>2</v>
      </c>
      <c r="Z250" s="103">
        <f t="shared" si="57"/>
        <v>5.2631578947368425</v>
      </c>
      <c r="AA250" s="108">
        <f t="shared" si="52"/>
        <v>-9.7368421052631575</v>
      </c>
      <c r="AB250" s="103">
        <f t="shared" si="53"/>
        <v>0</v>
      </c>
      <c r="AC250" s="99"/>
      <c r="AD250" s="103">
        <f>'ИТОГ и проверка'!D250</f>
        <v>0</v>
      </c>
      <c r="AE250" s="99"/>
      <c r="AF250" s="99"/>
      <c r="AG250" s="99"/>
      <c r="AH250" s="103">
        <f>'ИТОГ и проверка'!E250</f>
        <v>0</v>
      </c>
      <c r="AI250" s="121"/>
      <c r="AJ250" s="121">
        <f t="shared" si="54"/>
        <v>0</v>
      </c>
      <c r="AK250" s="119">
        <f t="shared" si="55"/>
        <v>-2</v>
      </c>
      <c r="AL250" s="101">
        <f t="shared" si="56"/>
        <v>0</v>
      </c>
      <c r="AM250" s="112"/>
    </row>
    <row r="251" ht="47.25">
      <c r="A251" s="96" t="s">
        <v>508</v>
      </c>
      <c r="B251" s="97" t="s">
        <v>509</v>
      </c>
      <c r="C251" s="98">
        <v>3.2000000000000002</v>
      </c>
      <c r="D251" s="99">
        <v>12</v>
      </c>
      <c r="E251" s="120">
        <v>25</v>
      </c>
      <c r="F251" s="101">
        <f t="shared" si="49"/>
        <v>7.8125</v>
      </c>
      <c r="G251" s="102">
        <v>0</v>
      </c>
      <c r="H251" s="103">
        <f t="shared" si="58"/>
        <v>0</v>
      </c>
      <c r="I251" s="104"/>
      <c r="J251" s="105">
        <v>0</v>
      </c>
      <c r="K251" s="104"/>
      <c r="L251" s="104"/>
      <c r="M251" s="104"/>
      <c r="N251" s="105">
        <v>0</v>
      </c>
      <c r="O251" s="102">
        <v>0</v>
      </c>
      <c r="P251" s="99"/>
      <c r="Q251" s="99"/>
      <c r="R251" s="99"/>
      <c r="S251" s="102">
        <v>0</v>
      </c>
      <c r="T251" s="102">
        <v>0</v>
      </c>
      <c r="U251" s="101">
        <v>0</v>
      </c>
      <c r="V251" s="106">
        <f t="shared" si="50"/>
        <v>3.75</v>
      </c>
      <c r="W251" s="103">
        <f t="shared" si="51"/>
        <v>3</v>
      </c>
      <c r="X251" s="107">
        <v>15</v>
      </c>
      <c r="Y251" s="103">
        <f>'ИТОГ и проверка'!C251</f>
        <v>2</v>
      </c>
      <c r="Z251" s="103">
        <f t="shared" si="57"/>
        <v>8</v>
      </c>
      <c r="AA251" s="108">
        <f t="shared" si="52"/>
        <v>-7</v>
      </c>
      <c r="AB251" s="103">
        <f t="shared" si="53"/>
        <v>0</v>
      </c>
      <c r="AC251" s="99"/>
      <c r="AD251" s="103">
        <f>'ИТОГ и проверка'!D251</f>
        <v>0</v>
      </c>
      <c r="AE251" s="99"/>
      <c r="AF251" s="99"/>
      <c r="AG251" s="99"/>
      <c r="AH251" s="103">
        <f>'ИТОГ и проверка'!E251</f>
        <v>0</v>
      </c>
      <c r="AI251" s="121"/>
      <c r="AJ251" s="121">
        <f t="shared" si="54"/>
        <v>0</v>
      </c>
      <c r="AK251" s="119">
        <f t="shared" si="55"/>
        <v>-2</v>
      </c>
      <c r="AL251" s="101">
        <f t="shared" si="56"/>
        <v>0</v>
      </c>
      <c r="AM251" s="112"/>
    </row>
    <row r="252" ht="31.5">
      <c r="A252" s="96" t="s">
        <v>510</v>
      </c>
      <c r="B252" s="97" t="s">
        <v>511</v>
      </c>
      <c r="C252" s="98">
        <v>4</v>
      </c>
      <c r="D252" s="99">
        <v>28</v>
      </c>
      <c r="E252" s="120">
        <v>31</v>
      </c>
      <c r="F252" s="101">
        <f t="shared" si="49"/>
        <v>7.75</v>
      </c>
      <c r="G252" s="102">
        <v>0</v>
      </c>
      <c r="H252" s="103">
        <f t="shared" si="58"/>
        <v>0</v>
      </c>
      <c r="I252" s="104"/>
      <c r="J252" s="105">
        <v>0</v>
      </c>
      <c r="K252" s="104"/>
      <c r="L252" s="104"/>
      <c r="M252" s="104"/>
      <c r="N252" s="105">
        <v>0</v>
      </c>
      <c r="O252" s="102">
        <v>0</v>
      </c>
      <c r="P252" s="99"/>
      <c r="Q252" s="99"/>
      <c r="R252" s="99"/>
      <c r="S252" s="102">
        <v>0</v>
      </c>
      <c r="T252" s="102">
        <v>0</v>
      </c>
      <c r="U252" s="101">
        <v>0</v>
      </c>
      <c r="V252" s="106">
        <f t="shared" si="50"/>
        <v>4.6499999999999995</v>
      </c>
      <c r="W252" s="103">
        <f t="shared" si="51"/>
        <v>4</v>
      </c>
      <c r="X252" s="107">
        <v>15</v>
      </c>
      <c r="Y252" s="103">
        <f>'ИТОГ и проверка'!C252</f>
        <v>3</v>
      </c>
      <c r="Z252" s="103">
        <f t="shared" si="57"/>
        <v>9.67741935483871</v>
      </c>
      <c r="AA252" s="108">
        <f t="shared" si="52"/>
        <v>-5.32258064516129</v>
      </c>
      <c r="AB252" s="103">
        <f t="shared" si="53"/>
        <v>0</v>
      </c>
      <c r="AC252" s="99"/>
      <c r="AD252" s="103">
        <f>'ИТОГ и проверка'!D252</f>
        <v>0</v>
      </c>
      <c r="AE252" s="99"/>
      <c r="AF252" s="99"/>
      <c r="AG252" s="99"/>
      <c r="AH252" s="103">
        <f>'ИТОГ и проверка'!E252</f>
        <v>0</v>
      </c>
      <c r="AI252" s="121"/>
      <c r="AJ252" s="121">
        <f t="shared" si="54"/>
        <v>0</v>
      </c>
      <c r="AK252" s="119">
        <f t="shared" si="55"/>
        <v>-3</v>
      </c>
      <c r="AL252" s="101">
        <f t="shared" si="56"/>
        <v>0</v>
      </c>
      <c r="AM252" s="112"/>
    </row>
    <row r="253" ht="31.5">
      <c r="A253" s="96" t="s">
        <v>512</v>
      </c>
      <c r="B253" s="97" t="s">
        <v>513</v>
      </c>
      <c r="C253" s="98">
        <v>9.4000000000000004</v>
      </c>
      <c r="D253" s="99">
        <v>14</v>
      </c>
      <c r="E253" s="120">
        <v>18</v>
      </c>
      <c r="F253" s="101">
        <f t="shared" si="49"/>
        <v>1.9148936170212765</v>
      </c>
      <c r="G253" s="102">
        <v>1</v>
      </c>
      <c r="H253" s="103">
        <f t="shared" si="58"/>
        <v>7.1428571428571423</v>
      </c>
      <c r="I253" s="104"/>
      <c r="J253" s="105">
        <v>0</v>
      </c>
      <c r="K253" s="104"/>
      <c r="L253" s="104"/>
      <c r="M253" s="104"/>
      <c r="N253" s="105">
        <v>0</v>
      </c>
      <c r="O253" s="120">
        <v>1</v>
      </c>
      <c r="P253" s="99"/>
      <c r="Q253" s="99"/>
      <c r="R253" s="99"/>
      <c r="S253" s="120">
        <v>1</v>
      </c>
      <c r="T253" s="120">
        <v>1</v>
      </c>
      <c r="U253" s="101">
        <f t="shared" si="59"/>
        <v>100</v>
      </c>
      <c r="V253" s="106">
        <f t="shared" si="50"/>
        <v>1.4399999999999999</v>
      </c>
      <c r="W253" s="103">
        <f t="shared" si="51"/>
        <v>1</v>
      </c>
      <c r="X253" s="107">
        <v>8</v>
      </c>
      <c r="Y253" s="103">
        <f>'ИТОГ и проверка'!C253</f>
        <v>1</v>
      </c>
      <c r="Z253" s="103">
        <f t="shared" si="57"/>
        <v>5.5555555555555554</v>
      </c>
      <c r="AA253" s="108">
        <f t="shared" si="52"/>
        <v>-2.4444444444444446</v>
      </c>
      <c r="AB253" s="103">
        <f t="shared" si="53"/>
        <v>0</v>
      </c>
      <c r="AC253" s="99"/>
      <c r="AD253" s="103">
        <f>'ИТОГ и проверка'!D253</f>
        <v>0</v>
      </c>
      <c r="AE253" s="99"/>
      <c r="AF253" s="99"/>
      <c r="AG253" s="99"/>
      <c r="AH253" s="103">
        <f>'ИТОГ и проверка'!E253</f>
        <v>0</v>
      </c>
      <c r="AI253" s="121"/>
      <c r="AJ253" s="121">
        <f t="shared" si="54"/>
        <v>0</v>
      </c>
      <c r="AK253" s="119">
        <f t="shared" si="55"/>
        <v>-1</v>
      </c>
      <c r="AL253" s="101">
        <f t="shared" si="56"/>
        <v>0</v>
      </c>
      <c r="AM253" s="112"/>
    </row>
    <row r="254" ht="63">
      <c r="A254" s="96" t="s">
        <v>514</v>
      </c>
      <c r="B254" s="97" t="s">
        <v>515</v>
      </c>
      <c r="C254" s="98">
        <v>11.4</v>
      </c>
      <c r="D254" s="99">
        <v>0</v>
      </c>
      <c r="E254" s="120">
        <v>0</v>
      </c>
      <c r="F254" s="101">
        <f t="shared" si="49"/>
        <v>0</v>
      </c>
      <c r="G254" s="102">
        <v>0</v>
      </c>
      <c r="H254" s="103">
        <v>0</v>
      </c>
      <c r="I254" s="104"/>
      <c r="J254" s="105">
        <v>0</v>
      </c>
      <c r="K254" s="104"/>
      <c r="L254" s="104"/>
      <c r="M254" s="104"/>
      <c r="N254" s="105">
        <v>0</v>
      </c>
      <c r="O254" s="102">
        <v>0</v>
      </c>
      <c r="P254" s="99"/>
      <c r="Q254" s="99"/>
      <c r="R254" s="99"/>
      <c r="S254" s="102">
        <v>0</v>
      </c>
      <c r="T254" s="102">
        <v>0</v>
      </c>
      <c r="U254" s="101">
        <v>0</v>
      </c>
      <c r="V254" s="106">
        <f t="shared" si="50"/>
        <v>0</v>
      </c>
      <c r="W254" s="103">
        <f t="shared" si="51"/>
        <v>0</v>
      </c>
      <c r="X254" s="107">
        <v>0</v>
      </c>
      <c r="Y254" s="103">
        <f>'ИТОГ и проверка'!C254</f>
        <v>0</v>
      </c>
      <c r="Z254" s="103">
        <v>0</v>
      </c>
      <c r="AA254" s="108">
        <f t="shared" si="52"/>
        <v>0</v>
      </c>
      <c r="AB254" s="103">
        <f t="shared" si="53"/>
        <v>0</v>
      </c>
      <c r="AC254" s="99"/>
      <c r="AD254" s="103">
        <f>'ИТОГ и проверка'!D254</f>
        <v>0</v>
      </c>
      <c r="AE254" s="99"/>
      <c r="AF254" s="99"/>
      <c r="AG254" s="99"/>
      <c r="AH254" s="103">
        <f>'ИТОГ и проверка'!E254</f>
        <v>0</v>
      </c>
      <c r="AI254" s="121"/>
      <c r="AJ254" s="121">
        <f t="shared" si="54"/>
        <v>0</v>
      </c>
      <c r="AK254" s="119">
        <f t="shared" si="55"/>
        <v>0</v>
      </c>
      <c r="AL254" s="101">
        <f t="shared" si="56"/>
        <v>0</v>
      </c>
      <c r="AM254" s="112"/>
    </row>
    <row r="255">
      <c r="A255" s="96" t="s">
        <v>516</v>
      </c>
      <c r="B255" s="97" t="s">
        <v>517</v>
      </c>
      <c r="C255" s="98">
        <v>5.1719999999999997</v>
      </c>
      <c r="D255" s="99">
        <v>8</v>
      </c>
      <c r="E255" s="100">
        <v>12</v>
      </c>
      <c r="F255" s="101">
        <f t="shared" si="49"/>
        <v>2.3201856148491879</v>
      </c>
      <c r="G255" s="102">
        <v>0</v>
      </c>
      <c r="H255" s="103">
        <f t="shared" si="58"/>
        <v>0</v>
      </c>
      <c r="I255" s="104"/>
      <c r="J255" s="105">
        <v>0</v>
      </c>
      <c r="K255" s="104"/>
      <c r="L255" s="104"/>
      <c r="M255" s="104"/>
      <c r="N255" s="105">
        <v>0</v>
      </c>
      <c r="O255" s="102">
        <v>0</v>
      </c>
      <c r="P255" s="99"/>
      <c r="Q255" s="99"/>
      <c r="R255" s="99"/>
      <c r="S255" s="102">
        <v>0</v>
      </c>
      <c r="T255" s="102">
        <v>0</v>
      </c>
      <c r="U255" s="101">
        <v>0</v>
      </c>
      <c r="V255" s="106">
        <f t="shared" si="50"/>
        <v>0.95999999999999996</v>
      </c>
      <c r="W255" s="103">
        <f t="shared" si="51"/>
        <v>0</v>
      </c>
      <c r="X255" s="107">
        <v>8</v>
      </c>
      <c r="Y255" s="103">
        <f>'ИТОГ и проверка'!C255</f>
        <v>0</v>
      </c>
      <c r="Z255" s="103">
        <f t="shared" si="57"/>
        <v>0</v>
      </c>
      <c r="AA255" s="108">
        <f t="shared" si="52"/>
        <v>-8</v>
      </c>
      <c r="AB255" s="103">
        <f t="shared" si="53"/>
        <v>0</v>
      </c>
      <c r="AC255" s="99"/>
      <c r="AD255" s="103">
        <f>'ИТОГ и проверка'!D255</f>
        <v>0</v>
      </c>
      <c r="AE255" s="99"/>
      <c r="AF255" s="99"/>
      <c r="AG255" s="99"/>
      <c r="AH255" s="103">
        <f>'ИТОГ и проверка'!E255</f>
        <v>0</v>
      </c>
      <c r="AI255" s="121"/>
      <c r="AJ255" s="121">
        <f t="shared" si="54"/>
        <v>0</v>
      </c>
      <c r="AK255" s="119">
        <f t="shared" si="55"/>
        <v>0</v>
      </c>
      <c r="AL255" s="101">
        <f t="shared" si="56"/>
        <v>0</v>
      </c>
      <c r="AM255" s="112"/>
    </row>
    <row r="256" ht="31.5">
      <c r="A256" s="96" t="s">
        <v>518</v>
      </c>
      <c r="B256" s="97" t="s">
        <v>519</v>
      </c>
      <c r="C256" s="98">
        <v>3.52</v>
      </c>
      <c r="D256" s="99">
        <v>3</v>
      </c>
      <c r="E256" s="120">
        <v>5</v>
      </c>
      <c r="F256" s="101">
        <f t="shared" si="49"/>
        <v>1.4204545454545454</v>
      </c>
      <c r="G256" s="102">
        <v>0</v>
      </c>
      <c r="H256" s="103">
        <f t="shared" si="58"/>
        <v>0</v>
      </c>
      <c r="I256" s="104"/>
      <c r="J256" s="105">
        <v>0</v>
      </c>
      <c r="K256" s="104"/>
      <c r="L256" s="104"/>
      <c r="M256" s="104"/>
      <c r="N256" s="105">
        <v>0</v>
      </c>
      <c r="O256" s="102">
        <v>0</v>
      </c>
      <c r="P256" s="99"/>
      <c r="Q256" s="99"/>
      <c r="R256" s="99"/>
      <c r="S256" s="102">
        <v>0</v>
      </c>
      <c r="T256" s="102">
        <v>0</v>
      </c>
      <c r="U256" s="101">
        <v>0</v>
      </c>
      <c r="V256" s="106">
        <f t="shared" si="50"/>
        <v>0.40000000000000002</v>
      </c>
      <c r="W256" s="103">
        <f t="shared" si="51"/>
        <v>0</v>
      </c>
      <c r="X256" s="107">
        <v>8</v>
      </c>
      <c r="Y256" s="103">
        <f>'ИТОГ и проверка'!C256</f>
        <v>0</v>
      </c>
      <c r="Z256" s="103">
        <f t="shared" si="57"/>
        <v>0</v>
      </c>
      <c r="AA256" s="108">
        <f t="shared" si="52"/>
        <v>-8</v>
      </c>
      <c r="AB256" s="103">
        <f t="shared" si="53"/>
        <v>0</v>
      </c>
      <c r="AC256" s="99"/>
      <c r="AD256" s="103">
        <f>'ИТОГ и проверка'!D256</f>
        <v>0</v>
      </c>
      <c r="AE256" s="99"/>
      <c r="AF256" s="99"/>
      <c r="AG256" s="99"/>
      <c r="AH256" s="103">
        <f>'ИТОГ и проверка'!E256</f>
        <v>0</v>
      </c>
      <c r="AI256" s="121"/>
      <c r="AJ256" s="121">
        <f t="shared" si="54"/>
        <v>0</v>
      </c>
      <c r="AK256" s="119">
        <f t="shared" si="55"/>
        <v>0</v>
      </c>
      <c r="AL256" s="101">
        <f t="shared" si="56"/>
        <v>0</v>
      </c>
      <c r="AM256" s="112"/>
    </row>
    <row r="257" ht="31.5">
      <c r="A257" s="96" t="s">
        <v>520</v>
      </c>
      <c r="B257" s="97" t="s">
        <v>521</v>
      </c>
      <c r="C257" s="98">
        <v>23.199999999999999</v>
      </c>
      <c r="D257" s="99">
        <v>30</v>
      </c>
      <c r="E257" s="120">
        <v>33</v>
      </c>
      <c r="F257" s="101">
        <f t="shared" si="49"/>
        <v>1.4224137931034484</v>
      </c>
      <c r="G257" s="102">
        <v>2</v>
      </c>
      <c r="H257" s="103">
        <f t="shared" si="58"/>
        <v>6.666666666666667</v>
      </c>
      <c r="I257" s="104"/>
      <c r="J257" s="105">
        <v>0</v>
      </c>
      <c r="K257" s="104"/>
      <c r="L257" s="104"/>
      <c r="M257" s="104"/>
      <c r="N257" s="105">
        <v>0</v>
      </c>
      <c r="O257" s="120">
        <v>1</v>
      </c>
      <c r="P257" s="99"/>
      <c r="Q257" s="99"/>
      <c r="R257" s="99"/>
      <c r="S257" s="120"/>
      <c r="T257" s="120">
        <v>1</v>
      </c>
      <c r="U257" s="101">
        <f t="shared" si="59"/>
        <v>50</v>
      </c>
      <c r="V257" s="106">
        <f t="shared" si="50"/>
        <v>2.6400000000000001</v>
      </c>
      <c r="W257" s="103">
        <f t="shared" si="51"/>
        <v>2</v>
      </c>
      <c r="X257" s="107">
        <v>8</v>
      </c>
      <c r="Y257" s="103">
        <f>'ИТОГ и проверка'!C257</f>
        <v>2</v>
      </c>
      <c r="Z257" s="103">
        <f t="shared" si="57"/>
        <v>6.0606060606060606</v>
      </c>
      <c r="AA257" s="108">
        <f t="shared" si="52"/>
        <v>-1.9393939393939394</v>
      </c>
      <c r="AB257" s="103">
        <f t="shared" si="53"/>
        <v>0</v>
      </c>
      <c r="AC257" s="99"/>
      <c r="AD257" s="103">
        <f>'ИТОГ и проверка'!D257</f>
        <v>0</v>
      </c>
      <c r="AE257" s="99"/>
      <c r="AF257" s="99"/>
      <c r="AG257" s="99"/>
      <c r="AH257" s="103">
        <f>'ИТОГ и проверка'!E257</f>
        <v>0</v>
      </c>
      <c r="AI257" s="121"/>
      <c r="AJ257" s="121">
        <f t="shared" si="54"/>
        <v>0</v>
      </c>
      <c r="AK257" s="119">
        <f t="shared" si="55"/>
        <v>-2</v>
      </c>
      <c r="AL257" s="101">
        <f t="shared" si="56"/>
        <v>0</v>
      </c>
      <c r="AM257" s="112"/>
    </row>
    <row r="258" ht="31.5">
      <c r="A258" s="96" t="s">
        <v>522</v>
      </c>
      <c r="B258" s="97" t="s">
        <v>523</v>
      </c>
      <c r="C258" s="134">
        <v>35.938000000000002</v>
      </c>
      <c r="D258" s="99">
        <v>45</v>
      </c>
      <c r="E258" s="100">
        <v>48</v>
      </c>
      <c r="F258" s="101">
        <f t="shared" si="49"/>
        <v>1.3356335911848183</v>
      </c>
      <c r="G258" s="102">
        <v>2</v>
      </c>
      <c r="H258" s="103">
        <f t="shared" si="58"/>
        <v>4.4444444444444446</v>
      </c>
      <c r="I258" s="104"/>
      <c r="J258" s="105">
        <v>0</v>
      </c>
      <c r="K258" s="104"/>
      <c r="L258" s="104"/>
      <c r="M258" s="104"/>
      <c r="N258" s="105">
        <v>0</v>
      </c>
      <c r="O258" s="122">
        <v>1</v>
      </c>
      <c r="P258" s="99"/>
      <c r="Q258" s="99"/>
      <c r="R258" s="99"/>
      <c r="S258" s="122"/>
      <c r="T258" s="122">
        <v>1</v>
      </c>
      <c r="U258" s="101">
        <f t="shared" si="59"/>
        <v>50</v>
      </c>
      <c r="V258" s="106">
        <f t="shared" si="50"/>
        <v>3.8399999999999999</v>
      </c>
      <c r="W258" s="103">
        <f t="shared" si="51"/>
        <v>3</v>
      </c>
      <c r="X258" s="107">
        <v>8</v>
      </c>
      <c r="Y258" s="103">
        <f>'ИТОГ и проверка'!C258</f>
        <v>2</v>
      </c>
      <c r="Z258" s="103">
        <f t="shared" si="57"/>
        <v>4.166666666666667</v>
      </c>
      <c r="AA258" s="108">
        <f t="shared" si="52"/>
        <v>-3.833333333333333</v>
      </c>
      <c r="AB258" s="103">
        <f t="shared" si="53"/>
        <v>0</v>
      </c>
      <c r="AC258" s="99"/>
      <c r="AD258" s="103">
        <f>'ИТОГ и проверка'!D258</f>
        <v>0</v>
      </c>
      <c r="AE258" s="99"/>
      <c r="AF258" s="99"/>
      <c r="AG258" s="99"/>
      <c r="AH258" s="103">
        <f>'ИТОГ и проверка'!E258</f>
        <v>0</v>
      </c>
      <c r="AI258" s="121"/>
      <c r="AJ258" s="121">
        <f t="shared" si="54"/>
        <v>0</v>
      </c>
      <c r="AK258" s="119">
        <f t="shared" si="55"/>
        <v>-2</v>
      </c>
      <c r="AL258" s="101">
        <f t="shared" si="56"/>
        <v>0</v>
      </c>
      <c r="AM258" s="112"/>
    </row>
    <row r="259" ht="41.25" customHeight="1">
      <c r="A259" s="96" t="s">
        <v>524</v>
      </c>
      <c r="B259" s="97" t="s">
        <v>525</v>
      </c>
      <c r="C259" s="98">
        <v>12.676</v>
      </c>
      <c r="D259" s="99">
        <v>12</v>
      </c>
      <c r="E259" s="100">
        <v>12</v>
      </c>
      <c r="F259" s="101">
        <f t="shared" si="49"/>
        <v>0.94667087409277373</v>
      </c>
      <c r="G259" s="102">
        <v>0</v>
      </c>
      <c r="H259" s="103">
        <f t="shared" si="58"/>
        <v>0</v>
      </c>
      <c r="I259" s="104"/>
      <c r="J259" s="105">
        <v>0</v>
      </c>
      <c r="K259" s="104"/>
      <c r="L259" s="104"/>
      <c r="M259" s="104"/>
      <c r="N259" s="105">
        <v>0</v>
      </c>
      <c r="O259" s="102">
        <v>0</v>
      </c>
      <c r="P259" s="99"/>
      <c r="Q259" s="99"/>
      <c r="R259" s="99"/>
      <c r="S259" s="102">
        <v>0</v>
      </c>
      <c r="T259" s="102">
        <v>0</v>
      </c>
      <c r="U259" s="101">
        <v>0</v>
      </c>
      <c r="V259" s="106">
        <f t="shared" si="50"/>
        <v>0.60000000000000009</v>
      </c>
      <c r="W259" s="103">
        <f t="shared" si="51"/>
        <v>0</v>
      </c>
      <c r="X259" s="107">
        <v>5</v>
      </c>
      <c r="Y259" s="103">
        <f>'ИТОГ и проверка'!C259</f>
        <v>0</v>
      </c>
      <c r="Z259" s="103">
        <f t="shared" si="57"/>
        <v>0</v>
      </c>
      <c r="AA259" s="108">
        <f t="shared" si="52"/>
        <v>-5</v>
      </c>
      <c r="AB259" s="103">
        <f t="shared" si="53"/>
        <v>0</v>
      </c>
      <c r="AC259" s="99"/>
      <c r="AD259" s="103">
        <f>'ИТОГ и проверка'!D259</f>
        <v>0</v>
      </c>
      <c r="AE259" s="99"/>
      <c r="AF259" s="99"/>
      <c r="AG259" s="99"/>
      <c r="AH259" s="103">
        <f>'ИТОГ и проверка'!E259</f>
        <v>0</v>
      </c>
      <c r="AI259" s="121"/>
      <c r="AJ259" s="121">
        <f t="shared" si="54"/>
        <v>0</v>
      </c>
      <c r="AK259" s="119">
        <f t="shared" si="55"/>
        <v>0</v>
      </c>
      <c r="AL259" s="101">
        <f t="shared" si="56"/>
        <v>0</v>
      </c>
      <c r="AM259" s="112"/>
    </row>
    <row r="260" ht="63">
      <c r="A260" s="99" t="s">
        <v>526</v>
      </c>
      <c r="B260" s="158" t="s">
        <v>527</v>
      </c>
      <c r="C260" s="98">
        <v>9.8000000000000007</v>
      </c>
      <c r="D260" s="99">
        <v>25</v>
      </c>
      <c r="E260" s="100">
        <v>25</v>
      </c>
      <c r="F260" s="101">
        <f t="shared" si="49"/>
        <v>2.5510204081632653</v>
      </c>
      <c r="G260" s="102">
        <v>2</v>
      </c>
      <c r="H260" s="103">
        <f t="shared" si="58"/>
        <v>8</v>
      </c>
      <c r="I260" s="104"/>
      <c r="J260" s="105">
        <v>0</v>
      </c>
      <c r="K260" s="104"/>
      <c r="L260" s="104"/>
      <c r="M260" s="104"/>
      <c r="N260" s="105">
        <v>0</v>
      </c>
      <c r="O260" s="100">
        <v>0</v>
      </c>
      <c r="P260" s="99"/>
      <c r="Q260" s="99"/>
      <c r="R260" s="99"/>
      <c r="S260" s="100"/>
      <c r="T260" s="100"/>
      <c r="U260" s="101">
        <f t="shared" si="59"/>
        <v>0</v>
      </c>
      <c r="V260" s="106">
        <f t="shared" si="50"/>
        <v>2</v>
      </c>
      <c r="W260" s="103">
        <f t="shared" si="51"/>
        <v>2</v>
      </c>
      <c r="X260" s="107">
        <v>8</v>
      </c>
      <c r="Y260" s="103">
        <f>'ИТОГ и проверка'!C260</f>
        <v>2</v>
      </c>
      <c r="Z260" s="103">
        <f t="shared" si="57"/>
        <v>8</v>
      </c>
      <c r="AA260" s="108">
        <f t="shared" si="52"/>
        <v>0</v>
      </c>
      <c r="AB260" s="103">
        <f t="shared" si="53"/>
        <v>0</v>
      </c>
      <c r="AC260" s="99"/>
      <c r="AD260" s="103">
        <f>'ИТОГ и проверка'!D260</f>
        <v>0</v>
      </c>
      <c r="AE260" s="99"/>
      <c r="AF260" s="99"/>
      <c r="AG260" s="99"/>
      <c r="AH260" s="103">
        <f>'ИТОГ и проверка'!E260</f>
        <v>0</v>
      </c>
      <c r="AI260" s="121"/>
      <c r="AJ260" s="121">
        <f t="shared" si="54"/>
        <v>0</v>
      </c>
      <c r="AK260" s="119">
        <f t="shared" si="55"/>
        <v>-2</v>
      </c>
      <c r="AL260" s="101">
        <f t="shared" si="56"/>
        <v>0</v>
      </c>
      <c r="AM260" s="112"/>
    </row>
    <row r="261" ht="78.75">
      <c r="A261" s="96" t="s">
        <v>528</v>
      </c>
      <c r="B261" s="97" t="s">
        <v>529</v>
      </c>
      <c r="C261" s="98">
        <v>16.123000000000001</v>
      </c>
      <c r="D261" s="99">
        <v>0</v>
      </c>
      <c r="E261" s="100">
        <v>18</v>
      </c>
      <c r="F261" s="101">
        <f t="shared" si="49"/>
        <v>1.1164175401600198</v>
      </c>
      <c r="G261" s="102">
        <v>0</v>
      </c>
      <c r="H261" s="103">
        <v>0</v>
      </c>
      <c r="I261" s="104"/>
      <c r="J261" s="105">
        <v>0</v>
      </c>
      <c r="K261" s="104"/>
      <c r="L261" s="104"/>
      <c r="M261" s="104"/>
      <c r="N261" s="105">
        <v>0</v>
      </c>
      <c r="O261" s="100">
        <v>0</v>
      </c>
      <c r="P261" s="99"/>
      <c r="Q261" s="99"/>
      <c r="R261" s="99"/>
      <c r="S261" s="100"/>
      <c r="T261" s="100"/>
      <c r="U261" s="101"/>
      <c r="V261" s="106">
        <f t="shared" si="50"/>
        <v>1.4399999999999999</v>
      </c>
      <c r="W261" s="103">
        <v>0</v>
      </c>
      <c r="X261" s="107">
        <v>8</v>
      </c>
      <c r="Y261" s="103">
        <f>'ИТОГ и проверка'!C261</f>
        <v>1</v>
      </c>
      <c r="Z261" s="103">
        <f t="shared" si="57"/>
        <v>5.5555555555555554</v>
      </c>
      <c r="AA261" s="108"/>
      <c r="AB261" s="103">
        <f t="shared" si="53"/>
        <v>0</v>
      </c>
      <c r="AC261" s="99"/>
      <c r="AD261" s="103">
        <v>0</v>
      </c>
      <c r="AE261" s="99"/>
      <c r="AF261" s="99"/>
      <c r="AG261" s="99"/>
      <c r="AH261" s="103">
        <v>0</v>
      </c>
      <c r="AI261" s="121"/>
      <c r="AJ261" s="121"/>
      <c r="AK261" s="119"/>
      <c r="AL261" s="101"/>
      <c r="AM261" s="112"/>
    </row>
    <row r="262" ht="31.5">
      <c r="A262" s="96" t="s">
        <v>530</v>
      </c>
      <c r="B262" s="97" t="s">
        <v>531</v>
      </c>
      <c r="C262" s="98">
        <v>179.86000000000001</v>
      </c>
      <c r="D262" s="99">
        <v>23</v>
      </c>
      <c r="E262" s="120">
        <v>5</v>
      </c>
      <c r="F262" s="101">
        <f t="shared" si="49"/>
        <v>0.027799399532970087</v>
      </c>
      <c r="G262" s="102">
        <v>1</v>
      </c>
      <c r="H262" s="103">
        <f t="shared" si="58"/>
        <v>4.3478260869565215</v>
      </c>
      <c r="I262" s="104"/>
      <c r="J262" s="105">
        <v>0</v>
      </c>
      <c r="K262" s="104"/>
      <c r="L262" s="104"/>
      <c r="M262" s="104">
        <v>0</v>
      </c>
      <c r="N262" s="105">
        <v>1</v>
      </c>
      <c r="O262" s="100">
        <v>1</v>
      </c>
      <c r="P262" s="99"/>
      <c r="Q262" s="99"/>
      <c r="R262" s="99"/>
      <c r="S262" s="100"/>
      <c r="T262" s="100">
        <v>1</v>
      </c>
      <c r="U262" s="101">
        <f t="shared" si="59"/>
        <v>100</v>
      </c>
      <c r="V262" s="106">
        <f t="shared" si="50"/>
        <v>0.25</v>
      </c>
      <c r="W262" s="103">
        <f t="shared" si="51"/>
        <v>0</v>
      </c>
      <c r="X262" s="107">
        <v>5</v>
      </c>
      <c r="Y262" s="103">
        <f>'ИТОГ и проверка'!C262</f>
        <v>0</v>
      </c>
      <c r="Z262" s="103">
        <f t="shared" si="57"/>
        <v>0</v>
      </c>
      <c r="AA262" s="108">
        <f t="shared" si="52"/>
        <v>-5</v>
      </c>
      <c r="AB262" s="103">
        <f t="shared" si="53"/>
        <v>0</v>
      </c>
      <c r="AC262" s="99"/>
      <c r="AD262" s="103">
        <f>'ИТОГ и проверка'!D262</f>
        <v>0</v>
      </c>
      <c r="AE262" s="99"/>
      <c r="AF262" s="99"/>
      <c r="AG262" s="109">
        <f t="shared" ref="AG247:AG262" si="60">Y262-AD262-AH262</f>
        <v>0</v>
      </c>
      <c r="AH262" s="103">
        <f>'ИТОГ и проверка'!E262</f>
        <v>0</v>
      </c>
      <c r="AI262" s="121"/>
      <c r="AJ262" s="121">
        <f t="shared" si="54"/>
        <v>0</v>
      </c>
      <c r="AK262" s="119">
        <f t="shared" si="55"/>
        <v>0</v>
      </c>
      <c r="AL262" s="101">
        <f t="shared" si="56"/>
        <v>0</v>
      </c>
      <c r="AM262" s="112"/>
    </row>
    <row r="263" ht="47.25">
      <c r="A263" s="96" t="s">
        <v>532</v>
      </c>
      <c r="B263" s="97" t="s">
        <v>533</v>
      </c>
      <c r="C263" s="98">
        <v>47.5</v>
      </c>
      <c r="D263" s="99">
        <v>56</v>
      </c>
      <c r="E263" s="120">
        <v>50</v>
      </c>
      <c r="F263" s="101">
        <f t="shared" si="49"/>
        <v>1.0526315789473684</v>
      </c>
      <c r="G263" s="102">
        <v>4</v>
      </c>
      <c r="H263" s="103">
        <f t="shared" si="58"/>
        <v>7.1428571428571423</v>
      </c>
      <c r="I263" s="104"/>
      <c r="J263" s="105">
        <v>0</v>
      </c>
      <c r="K263" s="104"/>
      <c r="L263" s="104"/>
      <c r="M263" s="104"/>
      <c r="N263" s="105">
        <v>0</v>
      </c>
      <c r="O263" s="120">
        <v>4</v>
      </c>
      <c r="P263" s="99"/>
      <c r="Q263" s="99"/>
      <c r="R263" s="99"/>
      <c r="S263" s="120">
        <v>3</v>
      </c>
      <c r="T263" s="120">
        <v>1</v>
      </c>
      <c r="U263" s="101">
        <f t="shared" si="59"/>
        <v>100</v>
      </c>
      <c r="V263" s="106">
        <f t="shared" si="50"/>
        <v>4</v>
      </c>
      <c r="W263" s="103">
        <f t="shared" si="51"/>
        <v>4</v>
      </c>
      <c r="X263" s="107">
        <v>8</v>
      </c>
      <c r="Y263" s="103">
        <f>'ИТОГ и проверка'!C263</f>
        <v>4</v>
      </c>
      <c r="Z263" s="103">
        <f t="shared" si="57"/>
        <v>8</v>
      </c>
      <c r="AA263" s="108">
        <f t="shared" si="52"/>
        <v>0</v>
      </c>
      <c r="AB263" s="103">
        <f t="shared" si="53"/>
        <v>0</v>
      </c>
      <c r="AC263" s="99"/>
      <c r="AD263" s="103">
        <f>'ИТОГ и проверка'!D263</f>
        <v>0</v>
      </c>
      <c r="AE263" s="99"/>
      <c r="AF263" s="99"/>
      <c r="AG263" s="99"/>
      <c r="AH263" s="103">
        <f>'ИТОГ и проверка'!E263</f>
        <v>0</v>
      </c>
      <c r="AI263" s="121"/>
      <c r="AJ263" s="121">
        <f t="shared" si="54"/>
        <v>0</v>
      </c>
      <c r="AK263" s="119">
        <f t="shared" si="55"/>
        <v>-4</v>
      </c>
      <c r="AL263" s="101">
        <f t="shared" si="56"/>
        <v>0</v>
      </c>
      <c r="AM263" s="112"/>
    </row>
    <row r="264" ht="47.25">
      <c r="A264" s="96" t="s">
        <v>534</v>
      </c>
      <c r="B264" s="97" t="s">
        <v>535</v>
      </c>
      <c r="C264" s="134">
        <v>23.922999999999998</v>
      </c>
      <c r="D264" s="99">
        <v>21</v>
      </c>
      <c r="E264" s="105">
        <v>21</v>
      </c>
      <c r="F264" s="101">
        <f t="shared" si="49"/>
        <v>0.87781632738368942</v>
      </c>
      <c r="G264" s="102">
        <v>0</v>
      </c>
      <c r="H264" s="103">
        <f t="shared" si="58"/>
        <v>0</v>
      </c>
      <c r="I264" s="104"/>
      <c r="J264" s="105">
        <v>0</v>
      </c>
      <c r="K264" s="104"/>
      <c r="L264" s="104"/>
      <c r="M264" s="104"/>
      <c r="N264" s="105">
        <v>0</v>
      </c>
      <c r="O264" s="102">
        <v>0</v>
      </c>
      <c r="P264" s="99"/>
      <c r="Q264" s="99"/>
      <c r="R264" s="99"/>
      <c r="S264" s="102">
        <v>0</v>
      </c>
      <c r="T264" s="102">
        <v>0</v>
      </c>
      <c r="U264" s="101"/>
      <c r="V264" s="106">
        <f t="shared" si="50"/>
        <v>1.05</v>
      </c>
      <c r="W264" s="103">
        <f t="shared" si="51"/>
        <v>1</v>
      </c>
      <c r="X264" s="107">
        <v>5</v>
      </c>
      <c r="Y264" s="103">
        <f>'ИТОГ и проверка'!C264</f>
        <v>0</v>
      </c>
      <c r="Z264" s="103">
        <f t="shared" si="57"/>
        <v>0</v>
      </c>
      <c r="AA264" s="108">
        <f t="shared" si="52"/>
        <v>-5</v>
      </c>
      <c r="AB264" s="103">
        <f t="shared" si="53"/>
        <v>0</v>
      </c>
      <c r="AC264" s="99"/>
      <c r="AD264" s="103">
        <f>'ИТОГ и проверка'!D264</f>
        <v>0</v>
      </c>
      <c r="AE264" s="99"/>
      <c r="AF264" s="99"/>
      <c r="AG264" s="99"/>
      <c r="AH264" s="103">
        <f>'ИТОГ и проверка'!E264</f>
        <v>0</v>
      </c>
      <c r="AI264" s="121"/>
      <c r="AJ264" s="121">
        <f t="shared" si="54"/>
        <v>0</v>
      </c>
      <c r="AK264" s="119">
        <f t="shared" si="55"/>
        <v>0</v>
      </c>
      <c r="AL264" s="101">
        <f t="shared" si="56"/>
        <v>0</v>
      </c>
      <c r="AM264" s="112"/>
    </row>
    <row r="265">
      <c r="A265" s="159"/>
      <c r="B265" s="160" t="s">
        <v>536</v>
      </c>
      <c r="C265" s="161">
        <f>SUM(C13:C264)</f>
        <v>70022.294000000009</v>
      </c>
      <c r="D265" s="162">
        <f>SUM(D13:D264)</f>
        <v>76917</v>
      </c>
      <c r="E265" s="162">
        <f>SUM(E13:E264)</f>
        <v>74192</v>
      </c>
      <c r="F265" s="163">
        <f t="shared" si="49"/>
        <v>1.0595482633002569</v>
      </c>
      <c r="G265" s="162">
        <f>SUM(G13:G264)</f>
        <v>4529</v>
      </c>
      <c r="H265" s="164">
        <f t="shared" si="58"/>
        <v>5.8881651650480391</v>
      </c>
      <c r="I265" s="162">
        <f>SUM(I13:I264)</f>
        <v>343</v>
      </c>
      <c r="J265" s="162">
        <f>SUM(J13:J264)</f>
        <v>232</v>
      </c>
      <c r="K265" s="162">
        <f>SUM(K13:K264)</f>
        <v>0</v>
      </c>
      <c r="L265" s="162">
        <f>SUM(L13:L264)</f>
        <v>0</v>
      </c>
      <c r="M265" s="162">
        <f>SUM(M13:M264)</f>
        <v>956</v>
      </c>
      <c r="N265" s="162">
        <f>SUM(N13:N264)</f>
        <v>458</v>
      </c>
      <c r="O265" s="162">
        <f>SUM(O13:O264)</f>
        <v>1398</v>
      </c>
      <c r="P265" s="162">
        <f>SUM(P13:P264)</f>
        <v>0</v>
      </c>
      <c r="Q265" s="162">
        <f>SUM(Q13:Q264)</f>
        <v>0</v>
      </c>
      <c r="R265" s="162">
        <f>SUM(R13:R264)</f>
        <v>0</v>
      </c>
      <c r="S265" s="162">
        <f>SUM(S13:S264)</f>
        <v>1114</v>
      </c>
      <c r="T265" s="162">
        <f>SUM(T13:T264)</f>
        <v>289</v>
      </c>
      <c r="U265" s="163">
        <f t="shared" si="59"/>
        <v>30.867741223228087</v>
      </c>
      <c r="V265" s="162"/>
      <c r="W265" s="162">
        <f>SUM(W13:W264)</f>
        <v>5510</v>
      </c>
      <c r="X265" s="162">
        <v>0</v>
      </c>
      <c r="Y265" s="162">
        <f>SUM(Y13:Y264)</f>
        <v>4483</v>
      </c>
      <c r="Z265" s="162"/>
      <c r="AA265" s="162"/>
      <c r="AB265" s="162">
        <f>SUM(AB13:AB264)</f>
        <v>0</v>
      </c>
      <c r="AC265" s="162">
        <f>SUM(AC13:AC264)</f>
        <v>401</v>
      </c>
      <c r="AD265" s="162">
        <f>SUM(AD13:AD264)</f>
        <v>92</v>
      </c>
      <c r="AE265" s="162">
        <f>SUM(AE13:AE264)</f>
        <v>0</v>
      </c>
      <c r="AF265" s="162">
        <f>SUM(AF13:AF264)</f>
        <v>0</v>
      </c>
      <c r="AG265" s="162">
        <f>SUM(AG13:AG264)</f>
        <v>685</v>
      </c>
      <c r="AH265" s="162">
        <f>SUM(AH13:AH264)</f>
        <v>363</v>
      </c>
      <c r="AI265" s="165"/>
      <c r="AJ265" s="166">
        <f t="shared" si="54"/>
        <v>1140</v>
      </c>
      <c r="AK265" s="167"/>
      <c r="AL265" s="168"/>
      <c r="AM265" s="169"/>
      <c r="AN265" s="169"/>
      <c r="AO265" s="169"/>
      <c r="AP265" s="169"/>
      <c r="AQ265" s="169"/>
      <c r="AR265" s="169"/>
      <c r="AS265" s="169"/>
      <c r="AT265" s="169"/>
      <c r="AU265" s="169"/>
      <c r="AV265" s="169"/>
      <c r="AW265" s="169"/>
      <c r="AX265" s="169"/>
      <c r="AY265" s="169"/>
      <c r="AZ265" s="169"/>
      <c r="BA265" s="169"/>
      <c r="BB265" s="169"/>
      <c r="BC265" s="169"/>
      <c r="BD265" s="169"/>
      <c r="BE265" s="169"/>
      <c r="BF265" s="169"/>
      <c r="BG265" s="169"/>
      <c r="BH265" s="169"/>
      <c r="BI265" s="169"/>
      <c r="BJ265" s="169"/>
      <c r="BK265" s="169"/>
      <c r="BL265" s="169"/>
      <c r="BM265" s="169"/>
      <c r="BN265" s="169"/>
      <c r="BO265" s="169"/>
      <c r="BP265" s="169"/>
      <c r="BQ265" s="169"/>
      <c r="BR265" s="169"/>
      <c r="BS265" s="169"/>
      <c r="BT265" s="169"/>
      <c r="BU265" s="169"/>
      <c r="BV265" s="169"/>
      <c r="BW265" s="169"/>
      <c r="BX265" s="169"/>
      <c r="BY265" s="169"/>
      <c r="BZ265" s="169"/>
      <c r="CA265" s="169"/>
      <c r="CB265" s="169"/>
      <c r="CC265" s="169"/>
      <c r="CD265" s="169"/>
      <c r="CE265" s="169"/>
      <c r="CF265" s="169"/>
      <c r="CG265" s="169"/>
      <c r="CH265" s="169"/>
      <c r="CI265" s="169"/>
      <c r="CJ265" s="169"/>
      <c r="CK265" s="169"/>
      <c r="CL265" s="169"/>
      <c r="CM265" s="169"/>
      <c r="CN265" s="169"/>
      <c r="CO265" s="169"/>
      <c r="CP265" s="169"/>
      <c r="CQ265" s="169"/>
      <c r="CR265" s="169"/>
      <c r="CS265" s="169"/>
      <c r="CT265" s="169"/>
      <c r="CU265" s="169"/>
      <c r="CV265" s="169"/>
      <c r="CW265" s="169"/>
      <c r="CX265" s="169"/>
      <c r="CY265" s="169"/>
      <c r="CZ265" s="169"/>
      <c r="DA265" s="169"/>
      <c r="DB265" s="169"/>
      <c r="DC265" s="169"/>
      <c r="DD265" s="169"/>
      <c r="DE265" s="169"/>
      <c r="DF265" s="169"/>
      <c r="DG265" s="169"/>
      <c r="DH265" s="169"/>
      <c r="DI265" s="169"/>
      <c r="DJ265" s="169"/>
      <c r="DK265" s="169"/>
      <c r="DL265" s="169"/>
      <c r="DM265" s="169"/>
      <c r="DN265" s="169"/>
      <c r="DO265" s="169"/>
      <c r="DP265" s="169"/>
      <c r="DQ265" s="169"/>
      <c r="DR265" s="169"/>
      <c r="DS265" s="169"/>
      <c r="DT265" s="169"/>
      <c r="DU265" s="169"/>
      <c r="DV265" s="169"/>
      <c r="DW265" s="169"/>
      <c r="DX265" s="169"/>
      <c r="DY265" s="169"/>
      <c r="DZ265" s="169"/>
      <c r="EA265" s="169"/>
      <c r="EB265" s="169"/>
      <c r="EC265" s="169"/>
      <c r="ED265" s="169"/>
      <c r="EE265" s="169"/>
      <c r="EF265" s="169"/>
      <c r="EG265" s="169"/>
      <c r="EH265" s="169"/>
      <c r="EI265" s="169"/>
      <c r="EJ265" s="169"/>
      <c r="EK265" s="169"/>
      <c r="EL265" s="169"/>
      <c r="EM265" s="169"/>
      <c r="EN265" s="169"/>
      <c r="EO265" s="169"/>
      <c r="EP265" s="169"/>
      <c r="EQ265" s="169"/>
      <c r="ER265" s="169"/>
      <c r="ES265" s="169"/>
      <c r="ET265" s="169"/>
      <c r="EU265" s="169"/>
      <c r="EV265" s="169"/>
      <c r="EW265" s="169"/>
      <c r="EX265" s="169"/>
      <c r="EY265" s="169"/>
      <c r="EZ265" s="169"/>
      <c r="FA265" s="169"/>
      <c r="FB265" s="169"/>
      <c r="FC265" s="169"/>
      <c r="FD265" s="169"/>
      <c r="FE265" s="169"/>
      <c r="FF265" s="169"/>
      <c r="FG265" s="169"/>
      <c r="FH265" s="169"/>
      <c r="FI265" s="169"/>
      <c r="FJ265" s="169"/>
      <c r="FK265" s="169"/>
      <c r="FL265" s="169"/>
      <c r="FM265" s="169"/>
      <c r="FN265" s="169"/>
      <c r="FO265" s="169"/>
      <c r="FP265" s="169"/>
      <c r="FQ265" s="169"/>
      <c r="FR265" s="169"/>
      <c r="FS265" s="169"/>
      <c r="FT265" s="169"/>
      <c r="FU265" s="169"/>
      <c r="FV265" s="169"/>
      <c r="FW265" s="169"/>
      <c r="FX265" s="169"/>
      <c r="FY265" s="169"/>
      <c r="FZ265" s="169"/>
      <c r="GA265" s="169"/>
      <c r="GB265" s="169"/>
      <c r="GC265" s="169"/>
      <c r="GD265" s="169"/>
      <c r="GE265" s="169"/>
      <c r="GF265" s="169"/>
      <c r="GG265" s="169"/>
      <c r="GH265" s="169"/>
      <c r="GI265" s="169"/>
      <c r="GJ265" s="169"/>
      <c r="GK265" s="169"/>
      <c r="GL265" s="169"/>
      <c r="GM265" s="169"/>
      <c r="GN265" s="169"/>
      <c r="GO265" s="169"/>
      <c r="GP265" s="169"/>
      <c r="GQ265" s="169"/>
      <c r="GR265" s="169"/>
      <c r="GS265" s="169"/>
      <c r="GT265" s="169"/>
      <c r="GU265" s="169"/>
      <c r="GV265" s="169"/>
      <c r="GW265" s="169"/>
      <c r="GX265" s="169"/>
      <c r="GY265" s="169"/>
      <c r="GZ265" s="169"/>
      <c r="HA265" s="169"/>
      <c r="HB265" s="169"/>
      <c r="HC265" s="169"/>
      <c r="HD265" s="169"/>
      <c r="HE265" s="169"/>
      <c r="HF265" s="169"/>
      <c r="HG265" s="169"/>
      <c r="HH265" s="169"/>
      <c r="HI265" s="169"/>
      <c r="HJ265" s="169"/>
      <c r="HK265" s="169"/>
      <c r="HL265" s="169"/>
      <c r="HM265" s="169"/>
      <c r="HN265" s="169"/>
      <c r="HO265" s="169"/>
      <c r="HP265" s="169"/>
      <c r="HQ265" s="169"/>
      <c r="HR265" s="169"/>
      <c r="HS265" s="169"/>
      <c r="HT265" s="169"/>
      <c r="HU265" s="169"/>
      <c r="HV265" s="169"/>
      <c r="HW265" s="169"/>
      <c r="HX265" s="169"/>
      <c r="HY265" s="169"/>
      <c r="HZ265" s="169"/>
      <c r="IA265" s="169"/>
      <c r="IB265" s="169"/>
      <c r="IC265" s="169"/>
      <c r="ID265" s="169"/>
      <c r="IE265" s="169"/>
      <c r="IF265" s="169"/>
      <c r="IG265" s="169"/>
      <c r="IH265" s="169"/>
      <c r="II265" s="169"/>
      <c r="IJ265" s="169"/>
      <c r="IK265" s="169"/>
      <c r="IL265" s="169"/>
      <c r="IM265" s="169"/>
      <c r="IN265" s="169"/>
      <c r="IO265" s="169"/>
      <c r="IP265" s="169"/>
      <c r="IQ265" s="169"/>
      <c r="IR265" s="169"/>
      <c r="IS265" s="169"/>
      <c r="IT265" s="169"/>
      <c r="IU265" s="169"/>
      <c r="IV265" s="169"/>
      <c r="IW265" s="169"/>
      <c r="IX265" s="169"/>
      <c r="IY265" s="169"/>
      <c r="IZ265" s="169"/>
      <c r="JA265" s="169"/>
      <c r="JB265" s="169"/>
      <c r="JC265" s="169"/>
      <c r="JD265" s="169"/>
      <c r="JE265" s="169"/>
      <c r="JF265" s="169"/>
      <c r="JG265" s="169"/>
      <c r="JH265" s="169"/>
      <c r="JI265" s="169"/>
      <c r="JJ265" s="169"/>
      <c r="JK265" s="169"/>
      <c r="JL265" s="169"/>
      <c r="JM265" s="169"/>
      <c r="JN265" s="169"/>
      <c r="JO265" s="169"/>
      <c r="JP265" s="169"/>
      <c r="JQ265" s="169"/>
      <c r="JR265" s="169"/>
      <c r="JS265" s="169"/>
      <c r="JT265" s="169"/>
      <c r="JU265" s="169"/>
      <c r="JV265" s="169"/>
      <c r="JW265" s="169"/>
      <c r="JX265" s="169"/>
      <c r="JY265" s="169"/>
      <c r="JZ265" s="169"/>
      <c r="KA265" s="169"/>
      <c r="KB265" s="169"/>
      <c r="KC265" s="169"/>
      <c r="KD265" s="169"/>
      <c r="KE265" s="169"/>
      <c r="KF265" s="169"/>
      <c r="KG265" s="169"/>
      <c r="KH265" s="169"/>
      <c r="KI265" s="169"/>
      <c r="KJ265" s="169"/>
      <c r="KK265" s="169"/>
      <c r="KL265" s="169"/>
      <c r="KM265" s="169"/>
      <c r="KN265" s="169"/>
      <c r="KO265" s="169"/>
      <c r="KP265" s="169"/>
      <c r="KQ265" s="169"/>
      <c r="KR265" s="169"/>
      <c r="KS265" s="169"/>
      <c r="KT265" s="169"/>
      <c r="KU265" s="169"/>
      <c r="KV265" s="169"/>
      <c r="KW265" s="169"/>
      <c r="KX265" s="169"/>
      <c r="KY265" s="169"/>
      <c r="KZ265" s="169"/>
      <c r="LA265" s="169"/>
      <c r="LB265" s="169"/>
      <c r="LC265" s="169"/>
      <c r="LD265" s="169"/>
      <c r="LE265" s="169"/>
      <c r="LF265" s="169"/>
      <c r="LG265" s="169"/>
      <c r="LH265" s="169"/>
      <c r="LI265" s="169"/>
      <c r="LJ265" s="169"/>
      <c r="LK265" s="169"/>
      <c r="LL265" s="169"/>
      <c r="LM265" s="169"/>
      <c r="LN265" s="169"/>
      <c r="LO265" s="169"/>
      <c r="LP265" s="169"/>
      <c r="LQ265" s="169"/>
      <c r="LR265" s="169"/>
      <c r="LS265" s="169"/>
      <c r="LT265" s="169"/>
      <c r="LU265" s="169"/>
      <c r="LV265" s="169"/>
      <c r="LW265" s="169"/>
      <c r="LX265" s="169"/>
      <c r="LY265" s="169"/>
      <c r="LZ265" s="169"/>
      <c r="MA265" s="169"/>
      <c r="MB265" s="169"/>
      <c r="MC265" s="169"/>
      <c r="MD265" s="169"/>
      <c r="ME265" s="169"/>
      <c r="MF265" s="169"/>
      <c r="MG265" s="169"/>
      <c r="MH265" s="169"/>
      <c r="MI265" s="169"/>
      <c r="MJ265" s="169"/>
      <c r="MK265" s="169"/>
      <c r="ML265" s="169"/>
      <c r="MM265" s="169"/>
      <c r="MN265" s="169"/>
      <c r="MO265" s="169"/>
      <c r="MP265" s="169"/>
      <c r="MQ265" s="169"/>
      <c r="MR265" s="169"/>
      <c r="MS265" s="169"/>
      <c r="MT265" s="169"/>
      <c r="MU265" s="169"/>
      <c r="MV265" s="169"/>
      <c r="MW265" s="169"/>
      <c r="MX265" s="169"/>
      <c r="MY265" s="169"/>
      <c r="MZ265" s="169"/>
      <c r="NA265" s="169"/>
      <c r="NB265" s="169"/>
      <c r="NC265" s="169"/>
      <c r="ND265" s="169"/>
      <c r="NE265" s="169"/>
      <c r="NF265" s="169"/>
      <c r="NG265" s="169"/>
      <c r="NH265" s="169"/>
      <c r="NI265" s="169"/>
      <c r="NJ265" s="169"/>
      <c r="NK265" s="169"/>
      <c r="NL265" s="169"/>
      <c r="NM265" s="169"/>
      <c r="NN265" s="169"/>
      <c r="NO265" s="169"/>
      <c r="NP265" s="169"/>
      <c r="NQ265" s="169"/>
      <c r="NR265" s="169"/>
      <c r="NS265" s="169"/>
      <c r="NT265" s="169"/>
      <c r="NU265" s="169"/>
      <c r="NV265" s="169"/>
      <c r="NW265" s="169"/>
      <c r="NX265" s="169"/>
      <c r="NY265" s="169"/>
      <c r="NZ265" s="169"/>
      <c r="OA265" s="169"/>
      <c r="OB265" s="169"/>
      <c r="OC265" s="169"/>
      <c r="OD265" s="169"/>
      <c r="OE265" s="169"/>
      <c r="OF265" s="169"/>
      <c r="OG265" s="169"/>
      <c r="OH265" s="169"/>
      <c r="OI265" s="169"/>
      <c r="OJ265" s="169"/>
      <c r="OK265" s="169"/>
      <c r="OL265" s="169"/>
      <c r="OM265" s="169"/>
      <c r="ON265" s="169"/>
      <c r="OO265" s="169"/>
      <c r="OP265" s="169"/>
      <c r="OQ265" s="169"/>
      <c r="OR265" s="169"/>
      <c r="OS265" s="169"/>
      <c r="OT265" s="169"/>
      <c r="OU265" s="169"/>
      <c r="OV265" s="169"/>
      <c r="OW265" s="169"/>
      <c r="OX265" s="169"/>
      <c r="OY265" s="169"/>
      <c r="OZ265" s="169"/>
      <c r="PA265" s="169"/>
      <c r="PB265" s="169"/>
      <c r="PC265" s="169"/>
      <c r="PD265" s="169"/>
      <c r="PE265" s="169"/>
      <c r="PF265" s="169"/>
      <c r="PG265" s="169"/>
      <c r="PH265" s="169"/>
      <c r="PI265" s="169"/>
      <c r="PJ265" s="169"/>
      <c r="PK265" s="169"/>
      <c r="PL265" s="169"/>
      <c r="PM265" s="169"/>
      <c r="PN265" s="169"/>
      <c r="PO265" s="169"/>
      <c r="PP265" s="169"/>
      <c r="PQ265" s="169"/>
      <c r="PR265" s="169"/>
      <c r="PS265" s="169"/>
      <c r="PT265" s="169"/>
      <c r="PU265" s="169"/>
      <c r="PV265" s="169"/>
      <c r="PW265" s="169"/>
      <c r="PX265" s="169"/>
      <c r="PY265" s="169"/>
      <c r="PZ265" s="169"/>
      <c r="QA265" s="169"/>
      <c r="QB265" s="169"/>
      <c r="QC265" s="169"/>
      <c r="QD265" s="169"/>
      <c r="QE265" s="169"/>
      <c r="QF265" s="169"/>
      <c r="QG265" s="169"/>
      <c r="QH265" s="169"/>
      <c r="QI265" s="169"/>
      <c r="QJ265" s="169"/>
      <c r="QK265" s="169"/>
      <c r="QL265" s="169"/>
      <c r="QM265" s="169"/>
      <c r="QN265" s="169"/>
      <c r="QO265" s="169"/>
      <c r="QP265" s="169"/>
      <c r="QQ265" s="169"/>
      <c r="QR265" s="169"/>
      <c r="QS265" s="169"/>
      <c r="QT265" s="169"/>
      <c r="QU265" s="169"/>
      <c r="QV265" s="169"/>
      <c r="QW265" s="169"/>
      <c r="QX265" s="169"/>
      <c r="QY265" s="169"/>
      <c r="QZ265" s="169"/>
      <c r="RA265" s="169"/>
      <c r="RB265" s="169"/>
      <c r="RC265" s="169"/>
      <c r="RD265" s="169"/>
      <c r="RE265" s="169"/>
      <c r="RF265" s="169"/>
      <c r="RG265" s="169"/>
      <c r="RH265" s="169"/>
      <c r="RI265" s="169"/>
      <c r="RJ265" s="169"/>
      <c r="RK265" s="169"/>
      <c r="RL265" s="169"/>
      <c r="RM265" s="169"/>
      <c r="RN265" s="169"/>
      <c r="RO265" s="169"/>
      <c r="RP265" s="169"/>
      <c r="RQ265" s="169"/>
      <c r="RR265" s="169"/>
      <c r="RS265" s="169"/>
      <c r="RT265" s="169"/>
      <c r="RU265" s="169"/>
      <c r="RV265" s="169"/>
      <c r="RW265" s="169"/>
      <c r="RX265" s="169"/>
      <c r="RY265" s="169"/>
      <c r="RZ265" s="169"/>
      <c r="SA265" s="169"/>
      <c r="SB265" s="169"/>
      <c r="SC265" s="169"/>
      <c r="SD265" s="169"/>
      <c r="SE265" s="169"/>
      <c r="SF265" s="169"/>
      <c r="SG265" s="169"/>
      <c r="SH265" s="169"/>
      <c r="SI265" s="169"/>
      <c r="SJ265" s="169"/>
      <c r="SK265" s="169"/>
      <c r="SL265" s="169"/>
      <c r="SM265" s="169"/>
      <c r="SN265" s="169"/>
      <c r="SO265" s="169"/>
      <c r="SP265" s="169"/>
      <c r="SQ265" s="169"/>
      <c r="SR265" s="169"/>
      <c r="SS265" s="169"/>
      <c r="ST265" s="169"/>
      <c r="SU265" s="169"/>
      <c r="SV265" s="169"/>
      <c r="SW265" s="169"/>
      <c r="SX265" s="169"/>
      <c r="SY265" s="169"/>
      <c r="SZ265" s="169"/>
      <c r="TA265" s="169"/>
      <c r="TB265" s="169"/>
      <c r="TC265" s="169"/>
      <c r="TD265" s="169"/>
      <c r="TE265" s="169"/>
      <c r="TF265" s="169"/>
      <c r="TG265" s="169"/>
      <c r="TH265" s="169"/>
      <c r="TI265" s="169"/>
      <c r="TJ265" s="169"/>
      <c r="TK265" s="169"/>
      <c r="TL265" s="169"/>
      <c r="TM265" s="169"/>
      <c r="TN265" s="169"/>
      <c r="TO265" s="169"/>
      <c r="TP265" s="169"/>
      <c r="TQ265" s="169"/>
      <c r="TR265" s="169"/>
      <c r="TS265" s="169"/>
      <c r="TT265" s="169"/>
      <c r="TU265" s="169"/>
      <c r="TV265" s="169"/>
      <c r="TW265" s="169"/>
      <c r="TX265" s="169"/>
      <c r="TY265" s="169"/>
      <c r="TZ265" s="169"/>
      <c r="UA265" s="169"/>
      <c r="UB265" s="169"/>
      <c r="UC265" s="169"/>
      <c r="UD265" s="169"/>
      <c r="UE265" s="169"/>
      <c r="UF265" s="169"/>
      <c r="UG265" s="169"/>
      <c r="UH265" s="169"/>
      <c r="UI265" s="169"/>
      <c r="UJ265" s="169"/>
      <c r="UK265" s="169"/>
      <c r="UL265" s="169"/>
      <c r="UM265" s="169"/>
      <c r="UN265" s="169"/>
      <c r="UO265" s="169"/>
      <c r="UP265" s="169"/>
      <c r="UQ265" s="169"/>
      <c r="UR265" s="169"/>
      <c r="US265" s="169"/>
      <c r="UT265" s="169"/>
      <c r="UU265" s="169"/>
      <c r="UV265" s="169"/>
      <c r="UW265" s="169"/>
      <c r="UX265" s="169"/>
      <c r="UY265" s="169"/>
      <c r="UZ265" s="169"/>
      <c r="VA265" s="169"/>
      <c r="VB265" s="169"/>
      <c r="VC265" s="169"/>
      <c r="VD265" s="169"/>
      <c r="VE265" s="169"/>
      <c r="VF265" s="169"/>
      <c r="VG265" s="169"/>
      <c r="VH265" s="169"/>
      <c r="VI265" s="169"/>
      <c r="VJ265" s="169"/>
      <c r="VK265" s="169"/>
      <c r="VL265" s="169"/>
      <c r="VM265" s="169"/>
      <c r="VN265" s="169"/>
      <c r="VO265" s="169"/>
      <c r="VP265" s="169"/>
      <c r="VQ265" s="169"/>
      <c r="VR265" s="169"/>
      <c r="VS265" s="169"/>
      <c r="VT265" s="169"/>
      <c r="VU265" s="169"/>
      <c r="VV265" s="169"/>
      <c r="VW265" s="169"/>
      <c r="VX265" s="169"/>
      <c r="VY265" s="169"/>
      <c r="VZ265" s="169"/>
      <c r="WA265" s="169"/>
      <c r="WB265" s="169"/>
      <c r="WC265" s="169"/>
      <c r="WD265" s="169"/>
      <c r="WE265" s="169"/>
      <c r="WF265" s="169"/>
      <c r="WG265" s="169"/>
      <c r="WH265" s="169"/>
      <c r="WI265" s="169"/>
      <c r="WJ265" s="169"/>
      <c r="WK265" s="169"/>
      <c r="WL265" s="169"/>
      <c r="WM265" s="169"/>
      <c r="WN265" s="169"/>
      <c r="WO265" s="169"/>
      <c r="WP265" s="169"/>
      <c r="WQ265" s="169"/>
      <c r="WR265" s="169"/>
      <c r="WS265" s="169"/>
      <c r="WT265" s="169"/>
      <c r="WU265" s="169"/>
      <c r="WV265" s="169"/>
      <c r="WW265" s="169"/>
      <c r="WX265" s="169"/>
      <c r="WY265" s="169"/>
      <c r="WZ265" s="169"/>
      <c r="XA265" s="169"/>
      <c r="XB265" s="169"/>
      <c r="XC265" s="169"/>
      <c r="XD265" s="169"/>
      <c r="XE265" s="169"/>
      <c r="XF265" s="169"/>
      <c r="XG265" s="169"/>
      <c r="XH265" s="169"/>
      <c r="XI265" s="169"/>
      <c r="XJ265" s="169"/>
      <c r="XK265" s="169"/>
      <c r="XL265" s="169"/>
      <c r="XM265" s="169"/>
      <c r="XN265" s="169"/>
      <c r="XO265" s="169"/>
      <c r="XP265" s="169"/>
      <c r="XQ265" s="169"/>
      <c r="XR265" s="169"/>
      <c r="XS265" s="169"/>
      <c r="XT265" s="169"/>
      <c r="XU265" s="169"/>
      <c r="XV265" s="169"/>
      <c r="XW265" s="169"/>
      <c r="XX265" s="169"/>
      <c r="XY265" s="169"/>
      <c r="XZ265" s="169"/>
      <c r="YA265" s="169"/>
      <c r="YB265" s="169"/>
      <c r="YC265" s="169"/>
      <c r="YD265" s="169"/>
      <c r="YE265" s="169"/>
      <c r="YF265" s="169"/>
      <c r="YG265" s="169"/>
      <c r="YH265" s="169"/>
      <c r="YI265" s="169"/>
      <c r="YJ265" s="169"/>
      <c r="YK265" s="169"/>
      <c r="YL265" s="169"/>
      <c r="YM265" s="169"/>
      <c r="YN265" s="169"/>
      <c r="YO265" s="169"/>
      <c r="YP265" s="169"/>
      <c r="YQ265" s="169"/>
      <c r="YR265" s="169"/>
      <c r="YS265" s="169"/>
      <c r="YT265" s="169"/>
      <c r="YU265" s="169"/>
      <c r="YV265" s="169"/>
      <c r="YW265" s="169"/>
      <c r="YX265" s="169"/>
      <c r="YY265" s="169"/>
      <c r="YZ265" s="169"/>
      <c r="ZA265" s="169"/>
      <c r="ZB265" s="169"/>
      <c r="ZC265" s="169"/>
      <c r="ZD265" s="169"/>
      <c r="ZE265" s="169"/>
      <c r="ZF265" s="169"/>
      <c r="ZG265" s="169"/>
      <c r="ZH265" s="169"/>
      <c r="ZI265" s="169"/>
      <c r="ZJ265" s="169"/>
      <c r="ZK265" s="169"/>
      <c r="ZL265" s="169"/>
      <c r="ZM265" s="169"/>
      <c r="ZN265" s="169"/>
      <c r="ZO265" s="169"/>
      <c r="ZP265" s="169"/>
      <c r="ZQ265" s="169"/>
      <c r="ZR265" s="169"/>
      <c r="ZS265" s="169"/>
      <c r="ZT265" s="169"/>
      <c r="ZU265" s="169"/>
      <c r="ZV265" s="169"/>
      <c r="ZW265" s="169"/>
      <c r="ZX265" s="169"/>
      <c r="ZY265" s="169"/>
      <c r="ZZ265" s="169"/>
      <c r="AAA265" s="169"/>
      <c r="AAB265" s="169"/>
      <c r="AAC265" s="169"/>
      <c r="AAD265" s="169"/>
      <c r="AAE265" s="169"/>
      <c r="AAF265" s="169"/>
      <c r="AAG265" s="169"/>
      <c r="AAH265" s="169"/>
      <c r="AAI265" s="169"/>
      <c r="AAJ265" s="169"/>
      <c r="AAK265" s="169"/>
      <c r="AAL265" s="169"/>
      <c r="AAM265" s="169"/>
      <c r="AAN265" s="169"/>
      <c r="AAO265" s="169"/>
      <c r="AAP265" s="169"/>
      <c r="AAQ265" s="169"/>
      <c r="AAR265" s="169"/>
      <c r="AAS265" s="169"/>
      <c r="AAT265" s="169"/>
      <c r="AAU265" s="169"/>
      <c r="AAV265" s="169"/>
      <c r="AAW265" s="169"/>
      <c r="AAX265" s="169"/>
      <c r="AAY265" s="169"/>
      <c r="AAZ265" s="169"/>
      <c r="ABA265" s="169"/>
      <c r="ABB265" s="169"/>
      <c r="ABC265" s="169"/>
      <c r="ABD265" s="169"/>
      <c r="ABE265" s="169"/>
      <c r="ABF265" s="169"/>
      <c r="ABG265" s="169"/>
      <c r="ABH265" s="169"/>
      <c r="ABI265" s="169"/>
      <c r="ABJ265" s="169"/>
      <c r="ABK265" s="169"/>
      <c r="ABL265" s="169"/>
      <c r="ABM265" s="169"/>
      <c r="ABN265" s="169"/>
      <c r="ABO265" s="169"/>
      <c r="ABP265" s="169"/>
      <c r="ABQ265" s="169"/>
      <c r="ABR265" s="169"/>
      <c r="ABS265" s="169"/>
      <c r="ABT265" s="169"/>
      <c r="ABU265" s="169"/>
      <c r="ABV265" s="169"/>
      <c r="ABW265" s="169"/>
      <c r="ABX265" s="169"/>
      <c r="ABY265" s="169"/>
    </row>
    <row r="266" s="169" customFormat="1">
      <c r="A266" s="170"/>
      <c r="B266" s="171"/>
      <c r="C266" s="172"/>
      <c r="D266" s="172"/>
      <c r="E266" s="172"/>
      <c r="F266" s="170"/>
      <c r="G266" s="173"/>
      <c r="H266" s="171"/>
      <c r="I266" s="170"/>
      <c r="J266" s="170"/>
      <c r="K266" s="170"/>
      <c r="L266" s="170"/>
      <c r="M266" s="170"/>
      <c r="N266" s="1"/>
      <c r="O266" s="173"/>
      <c r="P266" s="170"/>
      <c r="Q266" s="170"/>
      <c r="R266" s="170"/>
      <c r="S266" s="170"/>
      <c r="T266" s="170"/>
      <c r="U266" s="170"/>
      <c r="V266" s="170"/>
      <c r="W266" s="173"/>
      <c r="X266" s="173"/>
      <c r="Y266" s="173"/>
      <c r="Z266" s="173"/>
      <c r="AA266" s="174"/>
      <c r="AB266" s="173"/>
      <c r="AC266" s="170"/>
      <c r="AD266" s="170"/>
      <c r="AE266" s="170"/>
      <c r="AF266" s="170"/>
      <c r="AG266" s="170"/>
      <c r="AH266" s="170"/>
      <c r="AI266" s="1"/>
      <c r="AJ266" s="1"/>
      <c r="AK266" s="1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  <c r="MC266" s="1"/>
      <c r="MD266" s="1"/>
      <c r="ME266" s="1"/>
      <c r="MF266" s="1"/>
      <c r="MG266" s="1"/>
      <c r="MH266" s="1"/>
      <c r="MI266" s="1"/>
      <c r="MJ266" s="1"/>
      <c r="MK266" s="1"/>
      <c r="ML266" s="1"/>
      <c r="MM266" s="1"/>
      <c r="MN266" s="1"/>
      <c r="MO266" s="1"/>
      <c r="MP266" s="1"/>
      <c r="MQ266" s="1"/>
      <c r="MR266" s="1"/>
      <c r="MS266" s="1"/>
      <c r="MT266" s="1"/>
      <c r="MU266" s="1"/>
      <c r="MV266" s="1"/>
      <c r="MW266" s="1"/>
      <c r="MX266" s="1"/>
      <c r="MY266" s="1"/>
      <c r="MZ266" s="1"/>
      <c r="NA266" s="1"/>
      <c r="NB266" s="1"/>
      <c r="NC266" s="1"/>
      <c r="ND266" s="1"/>
      <c r="NE266" s="1"/>
      <c r="NF266" s="1"/>
      <c r="NG266" s="1"/>
      <c r="NH266" s="1"/>
      <c r="NI266" s="1"/>
      <c r="NJ266" s="1"/>
      <c r="NK266" s="1"/>
      <c r="NL266" s="1"/>
      <c r="NM266" s="1"/>
      <c r="NN266" s="1"/>
      <c r="NO266" s="1"/>
      <c r="NP266" s="1"/>
      <c r="NQ266" s="1"/>
      <c r="NR266" s="1"/>
      <c r="NS266" s="1"/>
      <c r="NT266" s="1"/>
      <c r="NU266" s="1"/>
      <c r="NV266" s="1"/>
      <c r="NW266" s="1"/>
      <c r="NX266" s="1"/>
      <c r="NY266" s="1"/>
      <c r="NZ266" s="1"/>
      <c r="OA266" s="1"/>
      <c r="OB266" s="1"/>
      <c r="OC266" s="1"/>
      <c r="OD266" s="1"/>
      <c r="OE266" s="1"/>
      <c r="OF266" s="1"/>
      <c r="OG266" s="1"/>
      <c r="OH266" s="1"/>
      <c r="OI266" s="1"/>
      <c r="OJ266" s="1"/>
      <c r="OK266" s="1"/>
      <c r="OL266" s="1"/>
      <c r="OM266" s="1"/>
      <c r="ON266" s="1"/>
      <c r="OO266" s="1"/>
      <c r="OP266" s="1"/>
      <c r="OQ266" s="1"/>
      <c r="OR266" s="1"/>
      <c r="OS266" s="1"/>
      <c r="OT266" s="1"/>
      <c r="OU266" s="1"/>
      <c r="OV266" s="1"/>
      <c r="OW266" s="1"/>
      <c r="OX266" s="1"/>
      <c r="OY266" s="1"/>
      <c r="OZ266" s="1"/>
      <c r="PA266" s="1"/>
      <c r="PB266" s="1"/>
      <c r="PC266" s="1"/>
      <c r="PD266" s="1"/>
      <c r="PE266" s="1"/>
      <c r="PF266" s="1"/>
      <c r="PG266" s="1"/>
      <c r="PH266" s="1"/>
      <c r="PI266" s="1"/>
      <c r="PJ266" s="1"/>
      <c r="PK266" s="1"/>
      <c r="PL266" s="1"/>
      <c r="PM266" s="1"/>
      <c r="PN266" s="1"/>
      <c r="PO266" s="1"/>
      <c r="PP266" s="1"/>
      <c r="PQ266" s="1"/>
      <c r="PR266" s="1"/>
      <c r="PS266" s="1"/>
      <c r="PT266" s="1"/>
      <c r="PU266" s="1"/>
      <c r="PV266" s="1"/>
      <c r="PW266" s="1"/>
      <c r="PX266" s="1"/>
      <c r="PY266" s="1"/>
      <c r="PZ266" s="1"/>
      <c r="QA266" s="1"/>
      <c r="QB266" s="1"/>
      <c r="QC266" s="1"/>
      <c r="QD266" s="1"/>
      <c r="QE266" s="1"/>
      <c r="QF266" s="1"/>
      <c r="QG266" s="1"/>
      <c r="QH266" s="1"/>
      <c r="QI266" s="1"/>
      <c r="QJ266" s="1"/>
      <c r="QK266" s="1"/>
      <c r="QL266" s="1"/>
      <c r="QM266" s="1"/>
      <c r="QN266" s="1"/>
      <c r="QO266" s="1"/>
      <c r="QP266" s="1"/>
      <c r="QQ266" s="1"/>
      <c r="QR266" s="1"/>
      <c r="QS266" s="1"/>
      <c r="QT266" s="1"/>
      <c r="QU266" s="1"/>
      <c r="QV266" s="1"/>
      <c r="QW266" s="1"/>
      <c r="QX266" s="1"/>
      <c r="QY266" s="1"/>
      <c r="QZ266" s="1"/>
      <c r="RA266" s="1"/>
      <c r="RB266" s="1"/>
      <c r="RC266" s="1"/>
      <c r="RD266" s="1"/>
      <c r="RE266" s="1"/>
      <c r="RF266" s="1"/>
      <c r="RG266" s="1"/>
      <c r="RH266" s="1"/>
      <c r="RI266" s="1"/>
      <c r="RJ266" s="1"/>
      <c r="RK266" s="1"/>
      <c r="RL266" s="1"/>
      <c r="RM266" s="1"/>
      <c r="RN266" s="1"/>
      <c r="RO266" s="1"/>
      <c r="RP266" s="1"/>
      <c r="RQ266" s="1"/>
      <c r="RR266" s="1"/>
      <c r="RS266" s="1"/>
      <c r="RT266" s="1"/>
      <c r="RU266" s="1"/>
      <c r="RV266" s="1"/>
      <c r="RW266" s="1"/>
      <c r="RX266" s="1"/>
      <c r="RY266" s="1"/>
      <c r="RZ266" s="1"/>
      <c r="SA266" s="1"/>
      <c r="SB266" s="1"/>
      <c r="SC266" s="1"/>
      <c r="SD266" s="1"/>
      <c r="SE266" s="1"/>
      <c r="SF266" s="1"/>
      <c r="SG266" s="1"/>
      <c r="SH266" s="1"/>
      <c r="SI266" s="1"/>
      <c r="SJ266" s="1"/>
      <c r="SK266" s="1"/>
      <c r="SL266" s="1"/>
      <c r="SM266" s="1"/>
      <c r="SN266" s="1"/>
      <c r="SO266" s="1"/>
      <c r="SP266" s="1"/>
      <c r="SQ266" s="1"/>
      <c r="SR266" s="1"/>
      <c r="SS266" s="1"/>
      <c r="ST266" s="1"/>
      <c r="SU266" s="1"/>
      <c r="SV266" s="1"/>
      <c r="SW266" s="1"/>
      <c r="SX266" s="1"/>
      <c r="SY266" s="1"/>
      <c r="SZ266" s="1"/>
      <c r="TA266" s="1"/>
      <c r="TB266" s="1"/>
      <c r="TC266" s="1"/>
      <c r="TD266" s="1"/>
      <c r="TE266" s="1"/>
      <c r="TF266" s="1"/>
      <c r="TG266" s="1"/>
      <c r="TH266" s="1"/>
      <c r="TI266" s="1"/>
      <c r="TJ266" s="1"/>
      <c r="TK266" s="1"/>
      <c r="TL266" s="1"/>
      <c r="TM266" s="1"/>
      <c r="TN266" s="1"/>
      <c r="TO266" s="1"/>
      <c r="TP266" s="1"/>
      <c r="TQ266" s="1"/>
      <c r="TR266" s="1"/>
      <c r="TS266" s="1"/>
      <c r="TT266" s="1"/>
      <c r="TU266" s="1"/>
      <c r="TV266" s="1"/>
      <c r="TW266" s="1"/>
      <c r="TX266" s="1"/>
      <c r="TY266" s="1"/>
      <c r="TZ266" s="1"/>
      <c r="UA266" s="1"/>
      <c r="UB266" s="1"/>
      <c r="UC266" s="1"/>
      <c r="UD266" s="1"/>
      <c r="UE266" s="1"/>
      <c r="UF266" s="1"/>
      <c r="UG266" s="1"/>
      <c r="UH266" s="1"/>
      <c r="UI266" s="1"/>
      <c r="UJ266" s="1"/>
      <c r="UK266" s="1"/>
      <c r="UL266" s="1"/>
      <c r="UM266" s="1"/>
      <c r="UN266" s="1"/>
      <c r="UO266" s="1"/>
      <c r="UP266" s="1"/>
      <c r="UQ266" s="1"/>
      <c r="UR266" s="1"/>
      <c r="US266" s="1"/>
      <c r="UT266" s="1"/>
      <c r="UU266" s="1"/>
      <c r="UV266" s="1"/>
      <c r="UW266" s="1"/>
      <c r="UX266" s="1"/>
      <c r="UY266" s="1"/>
      <c r="UZ266" s="1"/>
      <c r="VA266" s="1"/>
      <c r="VB266" s="1"/>
      <c r="VC266" s="1"/>
      <c r="VD266" s="1"/>
      <c r="VE266" s="1"/>
      <c r="VF266" s="1"/>
      <c r="VG266" s="1"/>
      <c r="VH266" s="1"/>
      <c r="VI266" s="1"/>
      <c r="VJ266" s="1"/>
      <c r="VK266" s="1"/>
      <c r="VL266" s="1"/>
      <c r="VM266" s="1"/>
      <c r="VN266" s="1"/>
      <c r="VO266" s="1"/>
      <c r="VP266" s="1"/>
      <c r="VQ266" s="1"/>
      <c r="VR266" s="1"/>
      <c r="VS266" s="1"/>
      <c r="VT266" s="1"/>
      <c r="VU266" s="1"/>
      <c r="VV266" s="1"/>
      <c r="VW266" s="1"/>
      <c r="VX266" s="1"/>
      <c r="VY266" s="1"/>
      <c r="VZ266" s="1"/>
      <c r="WA266" s="1"/>
      <c r="WB266" s="1"/>
      <c r="WC266" s="1"/>
      <c r="WD266" s="1"/>
      <c r="WE266" s="1"/>
      <c r="WF266" s="1"/>
      <c r="WG266" s="1"/>
      <c r="WH266" s="1"/>
      <c r="WI266" s="1"/>
      <c r="WJ266" s="1"/>
      <c r="WK266" s="1"/>
      <c r="WL266" s="1"/>
      <c r="WM266" s="1"/>
      <c r="WN266" s="1"/>
      <c r="WO266" s="1"/>
      <c r="WP266" s="1"/>
      <c r="WQ266" s="1"/>
      <c r="WR266" s="1"/>
      <c r="WS266" s="1"/>
      <c r="WT266" s="1"/>
      <c r="WU266" s="1"/>
      <c r="WV266" s="1"/>
      <c r="WW266" s="1"/>
      <c r="WX266" s="1"/>
      <c r="WY266" s="1"/>
      <c r="WZ266" s="1"/>
      <c r="XA266" s="1"/>
      <c r="XB266" s="1"/>
      <c r="XC266" s="1"/>
      <c r="XD266" s="1"/>
      <c r="XE266" s="1"/>
      <c r="XF266" s="1"/>
      <c r="XG266" s="1"/>
      <c r="XH266" s="1"/>
      <c r="XI266" s="1"/>
      <c r="XJ266" s="1"/>
      <c r="XK266" s="1"/>
      <c r="XL266" s="1"/>
      <c r="XM266" s="1"/>
      <c r="XN266" s="1"/>
      <c r="XO266" s="1"/>
      <c r="XP266" s="1"/>
      <c r="XQ266" s="1"/>
      <c r="XR266" s="1"/>
      <c r="XS266" s="1"/>
      <c r="XT266" s="1"/>
      <c r="XU266" s="1"/>
      <c r="XV266" s="1"/>
      <c r="XW266" s="1"/>
      <c r="XX266" s="1"/>
      <c r="XY266" s="1"/>
      <c r="XZ266" s="1"/>
      <c r="YA266" s="1"/>
      <c r="YB266" s="1"/>
      <c r="YC266" s="1"/>
      <c r="YD266" s="1"/>
      <c r="YE266" s="1"/>
      <c r="YF266" s="1"/>
      <c r="YG266" s="1"/>
      <c r="YH266" s="1"/>
      <c r="YI266" s="1"/>
      <c r="YJ266" s="1"/>
      <c r="YK266" s="1"/>
      <c r="YL266" s="1"/>
      <c r="YM266" s="1"/>
      <c r="YN266" s="1"/>
      <c r="YO266" s="1"/>
      <c r="YP266" s="1"/>
      <c r="YQ266" s="1"/>
      <c r="YR266" s="1"/>
      <c r="YS266" s="1"/>
      <c r="YT266" s="1"/>
      <c r="YU266" s="1"/>
      <c r="YV266" s="1"/>
      <c r="YW266" s="1"/>
      <c r="YX266" s="1"/>
      <c r="YY266" s="1"/>
      <c r="YZ266" s="1"/>
      <c r="ZA266" s="1"/>
      <c r="ZB266" s="1"/>
      <c r="ZC266" s="1"/>
      <c r="ZD266" s="1"/>
      <c r="ZE266" s="1"/>
      <c r="ZF266" s="1"/>
      <c r="ZG266" s="1"/>
      <c r="ZH266" s="1"/>
      <c r="ZI266" s="1"/>
      <c r="ZJ266" s="1"/>
      <c r="ZK266" s="1"/>
      <c r="ZL266" s="1"/>
      <c r="ZM266" s="1"/>
      <c r="ZN266" s="1"/>
      <c r="ZO266" s="1"/>
      <c r="ZP266" s="1"/>
      <c r="ZQ266" s="1"/>
      <c r="ZR266" s="1"/>
      <c r="ZS266" s="1"/>
      <c r="ZT266" s="1"/>
      <c r="ZU266" s="1"/>
      <c r="ZV266" s="1"/>
      <c r="ZW266" s="1"/>
      <c r="ZX266" s="1"/>
      <c r="ZY266" s="1"/>
      <c r="ZZ266" s="1"/>
      <c r="AAA266" s="1"/>
      <c r="AAB266" s="1"/>
      <c r="AAC266" s="1"/>
      <c r="AAD266" s="1"/>
      <c r="AAE266" s="1"/>
      <c r="AAF266" s="1"/>
      <c r="AAG266" s="1"/>
      <c r="AAH266" s="1"/>
      <c r="AAI266" s="1"/>
      <c r="AAJ266" s="1"/>
      <c r="AAK266" s="1"/>
      <c r="AAL266" s="1"/>
      <c r="AAM266" s="1"/>
      <c r="AAN266" s="1"/>
      <c r="AAO266" s="1"/>
      <c r="AAP266" s="1"/>
      <c r="AAQ266" s="1"/>
      <c r="AAR266" s="1"/>
      <c r="AAS266" s="1"/>
      <c r="AAT266" s="1"/>
      <c r="AAU266" s="1"/>
      <c r="AAV266" s="1"/>
      <c r="AAW266" s="1"/>
      <c r="AAX266" s="1"/>
      <c r="AAY266" s="1"/>
      <c r="AAZ266" s="1"/>
      <c r="ABA266" s="1"/>
      <c r="ABB266" s="1"/>
      <c r="ABC266" s="1"/>
      <c r="ABD266" s="1"/>
      <c r="ABE266" s="1"/>
      <c r="ABF266" s="1"/>
      <c r="ABG266" s="1"/>
      <c r="ABH266" s="1"/>
      <c r="ABI266" s="1"/>
      <c r="ABJ266" s="1"/>
      <c r="ABK266" s="1"/>
      <c r="ABL266" s="1"/>
      <c r="ABM266" s="1"/>
      <c r="ABN266" s="1"/>
      <c r="ABO266" s="1"/>
      <c r="ABP266" s="1"/>
      <c r="ABQ266" s="1"/>
      <c r="ABR266" s="1"/>
      <c r="ABS266" s="1"/>
      <c r="ABT266" s="1"/>
      <c r="ABU266" s="1"/>
      <c r="ABV266" s="1"/>
      <c r="ABW266" s="1"/>
      <c r="ABX266" s="1"/>
      <c r="ABY266" s="1"/>
    </row>
    <row r="268" ht="57.75" customHeight="1">
      <c r="B268" s="175" t="s">
        <v>537</v>
      </c>
      <c r="C268" s="175"/>
      <c r="D268" s="176" t="s">
        <v>538</v>
      </c>
      <c r="E268" s="176"/>
      <c r="F268" s="177" t="s">
        <v>539</v>
      </c>
      <c r="G268" s="178"/>
      <c r="I268" s="179" t="s">
        <v>540</v>
      </c>
      <c r="J268" s="179"/>
      <c r="K268" s="179"/>
      <c r="AD268" s="180">
        <f>AD265+AE265+AF265+AG265</f>
        <v>777</v>
      </c>
    </row>
  </sheetData>
  <mergeCells count="40">
    <mergeCell ref="F2:V2"/>
    <mergeCell ref="A6:A10"/>
    <mergeCell ref="B6:B10"/>
    <mergeCell ref="C6:C10"/>
    <mergeCell ref="D6:E8"/>
    <mergeCell ref="F6:F10"/>
    <mergeCell ref="G6:U6"/>
    <mergeCell ref="W6:AH6"/>
    <mergeCell ref="G7:N7"/>
    <mergeCell ref="O7:U7"/>
    <mergeCell ref="W7:X7"/>
    <mergeCell ref="Y7:AH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Y8:Y10"/>
    <mergeCell ref="Z8:Z10"/>
    <mergeCell ref="AA8:AA10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AK9:AK10"/>
    <mergeCell ref="B268:C268"/>
    <mergeCell ref="D268:E268"/>
    <mergeCell ref="F268:G268"/>
    <mergeCell ref="I268:K268"/>
  </mergeCells>
  <printOptions headings="0" gridLines="0"/>
  <pageMargins left="0.70078740157480324" right="0.70078740157480324" top="0.75196850393700776" bottom="0.75196850393700776" header="0.29999999999999999" footer="0.29999999999999999"/>
  <pageSetup paperSize="9" scale="38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D173" activeCellId="0" sqref="D173"/>
    </sheetView>
  </sheetViews>
  <sheetFormatPr defaultColWidth="9" defaultRowHeight="15.75"/>
  <cols>
    <col bestFit="1" customWidth="1" min="1" max="1" style="1" width="5.75"/>
    <col bestFit="1" customWidth="1" min="2" max="2" style="1" width="45.25"/>
    <col bestFit="1" customWidth="1" min="3" max="3" style="1" width="12"/>
    <col bestFit="1" customWidth="1" min="4" max="4" style="1" width="13.875"/>
    <col bestFit="1" customWidth="1" min="5" max="30" style="1" width="6.75"/>
    <col bestFit="1" min="31" max="31" style="1" width="9"/>
    <col min="32" max="16384" style="1" width="9"/>
  </cols>
  <sheetData>
    <row r="1" ht="3.75" customHeight="1"/>
    <row r="2" ht="3" customHeight="1"/>
    <row r="4" ht="81.75" customHeight="1">
      <c r="A4" s="3"/>
      <c r="B4" s="452"/>
      <c r="C4" s="453" t="s">
        <v>553</v>
      </c>
      <c r="D4" s="453"/>
    </row>
    <row r="5" ht="82.5" customHeight="1">
      <c r="A5" s="454"/>
      <c r="B5" s="455" t="s">
        <v>554</v>
      </c>
      <c r="C5" s="455"/>
      <c r="D5" s="455"/>
    </row>
    <row r="6">
      <c r="A6" s="456" t="s">
        <v>555</v>
      </c>
      <c r="B6" s="63" t="s">
        <v>556</v>
      </c>
      <c r="C6" s="215" t="s">
        <v>557</v>
      </c>
      <c r="D6" s="386"/>
    </row>
    <row r="7" ht="46.5" customHeight="1">
      <c r="A7" s="457"/>
      <c r="B7" s="458"/>
      <c r="C7" s="28" t="s">
        <v>558</v>
      </c>
      <c r="D7" s="378" t="s">
        <v>559</v>
      </c>
    </row>
    <row r="8">
      <c r="A8" s="437"/>
      <c r="B8" s="459"/>
      <c r="C8" s="460"/>
      <c r="D8" s="461"/>
    </row>
    <row r="9" ht="12.75" hidden="1" customHeight="1">
      <c r="A9" s="462"/>
      <c r="B9" s="459"/>
      <c r="C9" s="71"/>
      <c r="D9" s="463"/>
    </row>
    <row r="10" ht="12.75" hidden="1" customHeight="1">
      <c r="A10" s="462"/>
      <c r="B10" s="459"/>
      <c r="C10" s="71"/>
      <c r="D10" s="463"/>
    </row>
    <row r="11" hidden="1">
      <c r="A11" s="464"/>
      <c r="B11" s="71"/>
      <c r="C11" s="71"/>
      <c r="D11" s="215"/>
    </row>
    <row r="12">
      <c r="A12" s="86">
        <v>1</v>
      </c>
      <c r="B12" s="87" t="s">
        <v>32</v>
      </c>
      <c r="C12" s="465"/>
      <c r="D12" s="465"/>
    </row>
    <row r="13" ht="30">
      <c r="A13" s="96" t="s">
        <v>33</v>
      </c>
      <c r="B13" s="97" t="s">
        <v>34</v>
      </c>
      <c r="C13" s="466">
        <v>0</v>
      </c>
      <c r="D13" s="467">
        <v>0</v>
      </c>
    </row>
    <row r="14">
      <c r="A14" s="86" t="s">
        <v>35</v>
      </c>
      <c r="B14" s="87" t="s">
        <v>36</v>
      </c>
      <c r="C14" s="465"/>
      <c r="D14" s="465"/>
    </row>
    <row r="15" ht="42.75" customHeight="1">
      <c r="A15" s="96" t="s">
        <v>37</v>
      </c>
      <c r="B15" s="97" t="s">
        <v>38</v>
      </c>
      <c r="C15" s="466">
        <v>4</v>
      </c>
      <c r="D15" s="467">
        <v>3</v>
      </c>
    </row>
    <row r="16" ht="30">
      <c r="A16" s="96" t="s">
        <v>39</v>
      </c>
      <c r="B16" s="97" t="s">
        <v>40</v>
      </c>
      <c r="C16" s="467">
        <v>4</v>
      </c>
      <c r="D16" s="467">
        <v>0</v>
      </c>
    </row>
    <row r="17">
      <c r="A17" s="123" t="s">
        <v>41</v>
      </c>
      <c r="B17" s="87" t="s">
        <v>42</v>
      </c>
      <c r="C17" s="468"/>
      <c r="D17" s="116"/>
    </row>
    <row r="18" ht="45">
      <c r="A18" s="96" t="s">
        <v>43</v>
      </c>
      <c r="B18" s="97" t="s">
        <v>44</v>
      </c>
      <c r="C18" s="467">
        <v>21</v>
      </c>
      <c r="D18" s="467">
        <v>8</v>
      </c>
    </row>
    <row r="19" ht="30">
      <c r="A19" s="96" t="s">
        <v>45</v>
      </c>
      <c r="B19" s="97" t="s">
        <v>46</v>
      </c>
      <c r="C19" s="466">
        <v>10</v>
      </c>
      <c r="D19" s="467">
        <v>0</v>
      </c>
    </row>
    <row r="20">
      <c r="A20" s="123" t="s">
        <v>47</v>
      </c>
      <c r="B20" s="87" t="s">
        <v>48</v>
      </c>
      <c r="C20" s="116"/>
      <c r="D20" s="116"/>
    </row>
    <row r="21" ht="30">
      <c r="A21" s="96" t="s">
        <v>49</v>
      </c>
      <c r="B21" s="97" t="s">
        <v>50</v>
      </c>
      <c r="C21" s="466">
        <v>3</v>
      </c>
      <c r="D21" s="467">
        <v>0</v>
      </c>
    </row>
    <row r="22" ht="30">
      <c r="A22" s="96" t="s">
        <v>51</v>
      </c>
      <c r="B22" s="97" t="s">
        <v>52</v>
      </c>
      <c r="C22" s="467">
        <v>3</v>
      </c>
      <c r="D22" s="467">
        <v>0</v>
      </c>
    </row>
    <row r="23" ht="45">
      <c r="A23" s="96" t="s">
        <v>53</v>
      </c>
      <c r="B23" s="97" t="s">
        <v>54</v>
      </c>
      <c r="C23" s="466">
        <v>3</v>
      </c>
      <c r="D23" s="467">
        <v>1</v>
      </c>
    </row>
    <row r="24" ht="45">
      <c r="A24" s="96" t="s">
        <v>55</v>
      </c>
      <c r="B24" s="97" t="s">
        <v>56</v>
      </c>
      <c r="C24" s="469">
        <v>3</v>
      </c>
      <c r="D24" s="467">
        <v>1</v>
      </c>
    </row>
    <row r="25" ht="30">
      <c r="A25" s="96" t="s">
        <v>57</v>
      </c>
      <c r="B25" s="97" t="s">
        <v>58</v>
      </c>
      <c r="C25" s="466">
        <v>9</v>
      </c>
      <c r="D25" s="467">
        <v>3</v>
      </c>
    </row>
    <row r="26">
      <c r="A26" s="123" t="s">
        <v>59</v>
      </c>
      <c r="B26" s="87" t="s">
        <v>60</v>
      </c>
      <c r="C26" s="116"/>
      <c r="D26" s="116"/>
    </row>
    <row r="27" ht="30">
      <c r="A27" s="96" t="s">
        <v>61</v>
      </c>
      <c r="B27" s="97" t="s">
        <v>62</v>
      </c>
      <c r="C27" s="466">
        <v>85</v>
      </c>
      <c r="D27" s="467">
        <v>0</v>
      </c>
    </row>
    <row r="28">
      <c r="A28" s="123" t="s">
        <v>63</v>
      </c>
      <c r="B28" s="87" t="s">
        <v>64</v>
      </c>
      <c r="C28" s="116"/>
      <c r="D28" s="116"/>
    </row>
    <row r="29" ht="30">
      <c r="A29" s="96" t="s">
        <v>65</v>
      </c>
      <c r="B29" s="97" t="s">
        <v>66</v>
      </c>
      <c r="C29" s="466">
        <v>2</v>
      </c>
      <c r="D29" s="467">
        <v>2</v>
      </c>
    </row>
    <row r="30" ht="30">
      <c r="A30" s="96" t="s">
        <v>67</v>
      </c>
      <c r="B30" s="97" t="s">
        <v>68</v>
      </c>
      <c r="C30" s="467">
        <v>1</v>
      </c>
      <c r="D30" s="467">
        <v>1</v>
      </c>
    </row>
    <row r="31" ht="30">
      <c r="A31" s="96" t="s">
        <v>69</v>
      </c>
      <c r="B31" s="97" t="s">
        <v>70</v>
      </c>
      <c r="C31" s="466">
        <v>1</v>
      </c>
      <c r="D31" s="467">
        <v>1</v>
      </c>
    </row>
    <row r="32" ht="30">
      <c r="A32" s="96" t="s">
        <v>71</v>
      </c>
      <c r="B32" s="97" t="s">
        <v>72</v>
      </c>
      <c r="C32" s="467">
        <v>0</v>
      </c>
      <c r="D32" s="467">
        <v>0</v>
      </c>
    </row>
    <row r="33" ht="30">
      <c r="A33" s="96" t="s">
        <v>73</v>
      </c>
      <c r="B33" s="97" t="s">
        <v>74</v>
      </c>
      <c r="C33" s="466">
        <v>0</v>
      </c>
      <c r="D33" s="467">
        <v>32</v>
      </c>
    </row>
    <row r="34">
      <c r="A34" s="96" t="s">
        <v>75</v>
      </c>
      <c r="B34" s="97" t="s">
        <v>76</v>
      </c>
      <c r="C34" s="467">
        <v>2</v>
      </c>
      <c r="D34" s="467">
        <v>0</v>
      </c>
    </row>
    <row r="35" ht="30">
      <c r="A35" s="96" t="s">
        <v>77</v>
      </c>
      <c r="B35" s="97" t="s">
        <v>78</v>
      </c>
      <c r="C35" s="466">
        <v>0</v>
      </c>
      <c r="D35" s="467">
        <v>0</v>
      </c>
    </row>
    <row r="36">
      <c r="A36" s="123" t="s">
        <v>79</v>
      </c>
      <c r="B36" s="87" t="s">
        <v>80</v>
      </c>
      <c r="C36" s="116"/>
      <c r="D36" s="116"/>
    </row>
    <row r="37" ht="30">
      <c r="A37" s="96" t="s">
        <v>81</v>
      </c>
      <c r="B37" s="97" t="s">
        <v>82</v>
      </c>
      <c r="C37" s="466">
        <v>18</v>
      </c>
      <c r="D37" s="467">
        <v>0</v>
      </c>
    </row>
    <row r="38" ht="30">
      <c r="A38" s="96" t="s">
        <v>83</v>
      </c>
      <c r="B38" s="97" t="s">
        <v>84</v>
      </c>
      <c r="C38" s="467">
        <v>33</v>
      </c>
      <c r="D38" s="467">
        <v>0</v>
      </c>
    </row>
    <row r="39" ht="30">
      <c r="A39" s="96" t="s">
        <v>85</v>
      </c>
      <c r="B39" s="97" t="s">
        <v>86</v>
      </c>
      <c r="C39" s="466">
        <v>6</v>
      </c>
      <c r="D39" s="467">
        <v>1</v>
      </c>
    </row>
    <row r="40" ht="30">
      <c r="A40" s="96" t="s">
        <v>87</v>
      </c>
      <c r="B40" s="97" t="s">
        <v>88</v>
      </c>
      <c r="C40" s="467">
        <v>3</v>
      </c>
      <c r="D40" s="467">
        <v>0</v>
      </c>
    </row>
    <row r="41" ht="30">
      <c r="A41" s="96" t="s">
        <v>89</v>
      </c>
      <c r="B41" s="97" t="s">
        <v>90</v>
      </c>
      <c r="C41" s="466">
        <v>29</v>
      </c>
      <c r="D41" s="467">
        <v>0</v>
      </c>
    </row>
    <row r="42" ht="30">
      <c r="A42" s="96" t="s">
        <v>91</v>
      </c>
      <c r="B42" s="97" t="s">
        <v>92</v>
      </c>
      <c r="C42" s="467">
        <v>32</v>
      </c>
      <c r="D42" s="467">
        <v>1</v>
      </c>
    </row>
    <row r="43" ht="30">
      <c r="A43" s="96" t="s">
        <v>93</v>
      </c>
      <c r="B43" s="97" t="s">
        <v>94</v>
      </c>
      <c r="C43" s="466">
        <v>13</v>
      </c>
      <c r="D43" s="467">
        <v>4</v>
      </c>
    </row>
    <row r="44" ht="45">
      <c r="A44" s="96" t="s">
        <v>95</v>
      </c>
      <c r="B44" s="97" t="s">
        <v>96</v>
      </c>
      <c r="C44" s="467">
        <v>26</v>
      </c>
      <c r="D44" s="467">
        <v>0</v>
      </c>
    </row>
    <row r="45" ht="45">
      <c r="A45" s="96" t="s">
        <v>97</v>
      </c>
      <c r="B45" s="97" t="s">
        <v>98</v>
      </c>
      <c r="C45" s="466">
        <v>33</v>
      </c>
      <c r="D45" s="467">
        <v>2</v>
      </c>
    </row>
    <row r="46" ht="30">
      <c r="A46" s="96" t="s">
        <v>99</v>
      </c>
      <c r="B46" s="97" t="s">
        <v>100</v>
      </c>
      <c r="C46" s="467">
        <v>12</v>
      </c>
      <c r="D46" s="467">
        <v>0</v>
      </c>
    </row>
    <row r="47" ht="30">
      <c r="A47" s="96" t="s">
        <v>101</v>
      </c>
      <c r="B47" s="97" t="s">
        <v>102</v>
      </c>
      <c r="C47" s="466">
        <v>8</v>
      </c>
      <c r="D47" s="467">
        <v>0</v>
      </c>
    </row>
    <row r="48">
      <c r="A48" s="123" t="s">
        <v>103</v>
      </c>
      <c r="B48" s="87" t="s">
        <v>104</v>
      </c>
      <c r="C48" s="116"/>
      <c r="D48" s="116"/>
    </row>
    <row r="49" ht="30">
      <c r="A49" s="96" t="s">
        <v>105</v>
      </c>
      <c r="B49" s="97" t="s">
        <v>106</v>
      </c>
      <c r="C49" s="466">
        <v>11</v>
      </c>
      <c r="D49" s="467">
        <v>0</v>
      </c>
    </row>
    <row r="50" ht="30">
      <c r="A50" s="96" t="s">
        <v>107</v>
      </c>
      <c r="B50" s="97" t="s">
        <v>108</v>
      </c>
      <c r="C50" s="467">
        <v>65</v>
      </c>
      <c r="D50" s="467">
        <v>0</v>
      </c>
    </row>
    <row r="51" ht="30">
      <c r="A51" s="96" t="s">
        <v>109</v>
      </c>
      <c r="B51" s="97" t="s">
        <v>110</v>
      </c>
      <c r="C51" s="466">
        <v>15</v>
      </c>
      <c r="D51" s="467">
        <v>0</v>
      </c>
    </row>
    <row r="52" ht="30">
      <c r="A52" s="96" t="s">
        <v>111</v>
      </c>
      <c r="B52" s="97" t="s">
        <v>112</v>
      </c>
      <c r="C52" s="467">
        <v>51</v>
      </c>
      <c r="D52" s="467">
        <v>0</v>
      </c>
    </row>
    <row r="53">
      <c r="A53" s="123" t="s">
        <v>113</v>
      </c>
      <c r="B53" s="87" t="s">
        <v>114</v>
      </c>
      <c r="C53" s="468"/>
      <c r="D53" s="116"/>
    </row>
    <row r="54" ht="45">
      <c r="A54" s="96" t="s">
        <v>115</v>
      </c>
      <c r="B54" s="97" t="s">
        <v>116</v>
      </c>
      <c r="C54" s="467">
        <v>12</v>
      </c>
      <c r="D54" s="467">
        <v>50</v>
      </c>
    </row>
    <row r="55" ht="30">
      <c r="A55" s="96" t="s">
        <v>117</v>
      </c>
      <c r="B55" s="97" t="s">
        <v>118</v>
      </c>
      <c r="C55" s="466">
        <v>81</v>
      </c>
      <c r="D55" s="467">
        <v>0</v>
      </c>
    </row>
    <row r="56" ht="30">
      <c r="A56" s="96" t="s">
        <v>119</v>
      </c>
      <c r="B56" s="97" t="s">
        <v>120</v>
      </c>
      <c r="C56" s="467">
        <v>11</v>
      </c>
      <c r="D56" s="467">
        <v>0</v>
      </c>
    </row>
    <row r="57">
      <c r="A57" s="123" t="s">
        <v>121</v>
      </c>
      <c r="B57" s="87" t="s">
        <v>122</v>
      </c>
      <c r="C57" s="468"/>
      <c r="D57" s="116"/>
    </row>
    <row r="58" ht="45">
      <c r="A58" s="96" t="s">
        <v>123</v>
      </c>
      <c r="B58" s="97" t="s">
        <v>124</v>
      </c>
      <c r="C58" s="467">
        <v>10</v>
      </c>
      <c r="D58" s="467">
        <v>23</v>
      </c>
    </row>
    <row r="59" ht="30">
      <c r="A59" s="96" t="s">
        <v>125</v>
      </c>
      <c r="B59" s="97" t="s">
        <v>126</v>
      </c>
      <c r="C59" s="466">
        <v>8</v>
      </c>
      <c r="D59" s="467">
        <v>0</v>
      </c>
    </row>
    <row r="60">
      <c r="A60" s="123" t="s">
        <v>127</v>
      </c>
      <c r="B60" s="87" t="s">
        <v>128</v>
      </c>
      <c r="C60" s="116"/>
      <c r="D60" s="116"/>
    </row>
    <row r="61" ht="60">
      <c r="A61" s="96" t="s">
        <v>129</v>
      </c>
      <c r="B61" s="97" t="s">
        <v>130</v>
      </c>
      <c r="C61" s="466">
        <v>12</v>
      </c>
      <c r="D61" s="467">
        <v>0</v>
      </c>
    </row>
    <row r="62" ht="45">
      <c r="A62" s="96" t="s">
        <v>131</v>
      </c>
      <c r="B62" s="97" t="s">
        <v>132</v>
      </c>
      <c r="C62" s="467">
        <v>15</v>
      </c>
      <c r="D62" s="467">
        <v>0</v>
      </c>
    </row>
    <row r="63" ht="45">
      <c r="A63" s="96" t="s">
        <v>133</v>
      </c>
      <c r="B63" s="97" t="s">
        <v>134</v>
      </c>
      <c r="C63" s="466">
        <v>2</v>
      </c>
      <c r="D63" s="467">
        <v>16</v>
      </c>
    </row>
    <row r="64" ht="30">
      <c r="A64" s="96" t="s">
        <v>135</v>
      </c>
      <c r="B64" s="97" t="s">
        <v>136</v>
      </c>
      <c r="C64" s="467">
        <v>3</v>
      </c>
      <c r="D64" s="467">
        <v>0</v>
      </c>
    </row>
    <row r="65" ht="31.5">
      <c r="A65" s="96" t="s">
        <v>137</v>
      </c>
      <c r="B65" s="97" t="s">
        <v>138</v>
      </c>
      <c r="C65" s="466">
        <v>2</v>
      </c>
      <c r="D65" s="467">
        <v>0</v>
      </c>
    </row>
    <row r="66" ht="31.5">
      <c r="A66" s="96" t="s">
        <v>139</v>
      </c>
      <c r="B66" s="97" t="s">
        <v>140</v>
      </c>
      <c r="C66" s="467">
        <v>4</v>
      </c>
      <c r="D66" s="467">
        <v>0</v>
      </c>
    </row>
    <row r="67" ht="31.5">
      <c r="A67" s="96" t="s">
        <v>141</v>
      </c>
      <c r="B67" s="97" t="s">
        <v>142</v>
      </c>
      <c r="C67" s="466">
        <v>3</v>
      </c>
      <c r="D67" s="467">
        <v>0</v>
      </c>
    </row>
    <row r="68" ht="31.5">
      <c r="A68" s="96" t="s">
        <v>143</v>
      </c>
      <c r="B68" s="97" t="s">
        <v>144</v>
      </c>
      <c r="C68" s="467">
        <v>2</v>
      </c>
      <c r="D68" s="467">
        <v>0</v>
      </c>
    </row>
    <row r="69" ht="31.5">
      <c r="A69" s="96" t="s">
        <v>145</v>
      </c>
      <c r="B69" s="97" t="s">
        <v>146</v>
      </c>
      <c r="C69" s="466">
        <v>4</v>
      </c>
      <c r="D69" s="467">
        <v>0</v>
      </c>
    </row>
    <row r="70" ht="31.5">
      <c r="A70" s="96" t="s">
        <v>147</v>
      </c>
      <c r="B70" s="97" t="s">
        <v>148</v>
      </c>
      <c r="C70" s="467">
        <v>0</v>
      </c>
      <c r="D70" s="467">
        <v>0</v>
      </c>
    </row>
    <row r="71" ht="78.75">
      <c r="A71" s="96" t="s">
        <v>149</v>
      </c>
      <c r="B71" s="97" t="s">
        <v>150</v>
      </c>
      <c r="C71" s="466">
        <v>14</v>
      </c>
      <c r="D71" s="467">
        <v>1</v>
      </c>
    </row>
    <row r="72">
      <c r="A72" s="96" t="s">
        <v>151</v>
      </c>
      <c r="B72" s="97" t="s">
        <v>152</v>
      </c>
      <c r="C72" s="467">
        <v>2</v>
      </c>
      <c r="D72" s="467">
        <v>0</v>
      </c>
    </row>
    <row r="73">
      <c r="A73" s="123" t="s">
        <v>153</v>
      </c>
      <c r="B73" s="87" t="s">
        <v>154</v>
      </c>
      <c r="C73" s="468"/>
      <c r="D73" s="116"/>
    </row>
    <row r="74" ht="47.25">
      <c r="A74" s="96" t="s">
        <v>155</v>
      </c>
      <c r="B74" s="97" t="s">
        <v>156</v>
      </c>
      <c r="C74" s="467">
        <v>62</v>
      </c>
      <c r="D74" s="467">
        <v>0</v>
      </c>
    </row>
    <row r="75" ht="31.5">
      <c r="A75" s="96" t="s">
        <v>157</v>
      </c>
      <c r="B75" s="97" t="s">
        <v>158</v>
      </c>
      <c r="C75" s="466">
        <v>22</v>
      </c>
      <c r="D75" s="467">
        <v>0</v>
      </c>
    </row>
    <row r="76" ht="31.5">
      <c r="A76" s="96" t="s">
        <v>159</v>
      </c>
      <c r="B76" s="97" t="s">
        <v>160</v>
      </c>
      <c r="C76" s="467">
        <v>14</v>
      </c>
      <c r="D76" s="467">
        <v>0</v>
      </c>
    </row>
    <row r="77" ht="31.5">
      <c r="A77" s="96" t="s">
        <v>161</v>
      </c>
      <c r="B77" s="97" t="s">
        <v>162</v>
      </c>
      <c r="C77" s="466">
        <v>45</v>
      </c>
      <c r="D77" s="467">
        <v>0</v>
      </c>
    </row>
    <row r="78">
      <c r="A78" s="123" t="s">
        <v>163</v>
      </c>
      <c r="B78" s="87" t="s">
        <v>164</v>
      </c>
      <c r="C78" s="116"/>
      <c r="D78" s="116"/>
    </row>
    <row r="79" ht="47.25">
      <c r="A79" s="96" t="s">
        <v>165</v>
      </c>
      <c r="B79" s="97" t="s">
        <v>166</v>
      </c>
      <c r="C79" s="466">
        <v>0</v>
      </c>
      <c r="D79" s="467">
        <v>0</v>
      </c>
    </row>
    <row r="80" ht="47.25">
      <c r="A80" s="96" t="s">
        <v>167</v>
      </c>
      <c r="B80" s="97" t="s">
        <v>168</v>
      </c>
      <c r="C80" s="467">
        <v>0</v>
      </c>
      <c r="D80" s="467">
        <v>0</v>
      </c>
    </row>
    <row r="81" ht="31.5">
      <c r="A81" s="96" t="s">
        <v>169</v>
      </c>
      <c r="B81" s="97" t="s">
        <v>170</v>
      </c>
      <c r="C81" s="466">
        <v>0</v>
      </c>
      <c r="D81" s="467">
        <v>0</v>
      </c>
    </row>
    <row r="82" ht="31.5">
      <c r="A82" s="96" t="s">
        <v>171</v>
      </c>
      <c r="B82" s="97" t="s">
        <v>172</v>
      </c>
      <c r="C82" s="467">
        <v>0</v>
      </c>
      <c r="D82" s="467">
        <v>0</v>
      </c>
    </row>
    <row r="83" ht="47.25">
      <c r="A83" s="96" t="s">
        <v>173</v>
      </c>
      <c r="B83" s="97" t="s">
        <v>174</v>
      </c>
      <c r="C83" s="466">
        <v>0</v>
      </c>
      <c r="D83" s="467">
        <v>0</v>
      </c>
    </row>
    <row r="84" ht="31.5">
      <c r="A84" s="96" t="s">
        <v>175</v>
      </c>
      <c r="B84" s="97" t="s">
        <v>176</v>
      </c>
      <c r="C84" s="467">
        <v>0</v>
      </c>
      <c r="D84" s="467">
        <v>0</v>
      </c>
    </row>
    <row r="85" ht="31.5">
      <c r="A85" s="96" t="s">
        <v>177</v>
      </c>
      <c r="B85" s="97" t="s">
        <v>178</v>
      </c>
      <c r="C85" s="466">
        <v>0</v>
      </c>
      <c r="D85" s="467">
        <v>0</v>
      </c>
    </row>
    <row r="86" ht="31.5">
      <c r="A86" s="96" t="s">
        <v>179</v>
      </c>
      <c r="B86" s="97" t="s">
        <v>180</v>
      </c>
      <c r="C86" s="467">
        <v>0</v>
      </c>
      <c r="D86" s="467">
        <v>0</v>
      </c>
    </row>
    <row r="87" ht="47.25">
      <c r="A87" s="96" t="s">
        <v>181</v>
      </c>
      <c r="B87" s="97" t="s">
        <v>182</v>
      </c>
      <c r="C87" s="466">
        <v>0</v>
      </c>
      <c r="D87" s="467">
        <v>0</v>
      </c>
    </row>
    <row r="88" ht="31.5">
      <c r="A88" s="96" t="s">
        <v>183</v>
      </c>
      <c r="B88" s="97" t="s">
        <v>184</v>
      </c>
      <c r="C88" s="467">
        <v>0</v>
      </c>
      <c r="D88" s="467">
        <v>0</v>
      </c>
    </row>
    <row r="89" ht="31.5">
      <c r="A89" s="96" t="s">
        <v>185</v>
      </c>
      <c r="B89" s="97" t="s">
        <v>186</v>
      </c>
      <c r="C89" s="466">
        <v>0</v>
      </c>
      <c r="D89" s="467">
        <v>0</v>
      </c>
    </row>
    <row r="90" ht="47.25">
      <c r="A90" s="96" t="s">
        <v>187</v>
      </c>
      <c r="B90" s="97" t="s">
        <v>188</v>
      </c>
      <c r="C90" s="467">
        <v>0</v>
      </c>
      <c r="D90" s="467">
        <v>0</v>
      </c>
    </row>
    <row r="91" ht="47.25">
      <c r="A91" s="96" t="s">
        <v>189</v>
      </c>
      <c r="B91" s="97" t="s">
        <v>190</v>
      </c>
      <c r="C91" s="466">
        <v>0</v>
      </c>
      <c r="D91" s="467">
        <v>0</v>
      </c>
    </row>
    <row r="92" ht="31.5">
      <c r="A92" s="96" t="s">
        <v>191</v>
      </c>
      <c r="B92" s="97" t="s">
        <v>192</v>
      </c>
      <c r="C92" s="467">
        <v>0</v>
      </c>
      <c r="D92" s="467">
        <v>0</v>
      </c>
    </row>
    <row r="93" ht="31.5">
      <c r="A93" s="96" t="s">
        <v>193</v>
      </c>
      <c r="B93" s="97" t="s">
        <v>194</v>
      </c>
      <c r="C93" s="466">
        <v>0</v>
      </c>
      <c r="D93" s="467">
        <v>0</v>
      </c>
    </row>
    <row r="94" ht="31.5">
      <c r="A94" s="96" t="s">
        <v>195</v>
      </c>
      <c r="B94" s="97" t="s">
        <v>196</v>
      </c>
      <c r="C94" s="467">
        <v>0</v>
      </c>
      <c r="D94" s="467">
        <v>0</v>
      </c>
    </row>
    <row r="95" ht="31.5">
      <c r="A95" s="96" t="s">
        <v>197</v>
      </c>
      <c r="B95" s="97" t="s">
        <v>198</v>
      </c>
      <c r="C95" s="466">
        <v>44</v>
      </c>
      <c r="D95" s="467">
        <v>0</v>
      </c>
    </row>
    <row r="96" ht="31.5">
      <c r="A96" s="96" t="s">
        <v>199</v>
      </c>
      <c r="B96" s="97" t="s">
        <v>200</v>
      </c>
      <c r="C96" s="467">
        <v>62</v>
      </c>
      <c r="D96" s="467">
        <v>0</v>
      </c>
    </row>
    <row r="97" ht="31.5">
      <c r="A97" s="96" t="s">
        <v>201</v>
      </c>
      <c r="B97" s="97" t="s">
        <v>202</v>
      </c>
      <c r="C97" s="466">
        <v>96</v>
      </c>
      <c r="D97" s="467">
        <v>0</v>
      </c>
    </row>
    <row r="98">
      <c r="A98" s="123" t="s">
        <v>203</v>
      </c>
      <c r="B98" s="87" t="s">
        <v>204</v>
      </c>
      <c r="C98" s="116"/>
      <c r="D98" s="116"/>
    </row>
    <row r="99" ht="47.25">
      <c r="A99" s="96" t="s">
        <v>205</v>
      </c>
      <c r="B99" s="97" t="s">
        <v>206</v>
      </c>
      <c r="C99" s="466">
        <v>50</v>
      </c>
      <c r="D99" s="467">
        <v>15</v>
      </c>
    </row>
    <row r="100" ht="31.5">
      <c r="A100" s="96" t="s">
        <v>207</v>
      </c>
      <c r="B100" s="97" t="s">
        <v>208</v>
      </c>
      <c r="C100" s="467">
        <v>7</v>
      </c>
      <c r="D100" s="467">
        <v>2</v>
      </c>
    </row>
    <row r="101" ht="47.25">
      <c r="A101" s="96" t="s">
        <v>209</v>
      </c>
      <c r="B101" s="97" t="s">
        <v>210</v>
      </c>
      <c r="C101" s="466">
        <v>17</v>
      </c>
      <c r="D101" s="467">
        <v>0</v>
      </c>
    </row>
    <row r="102" ht="47.25">
      <c r="A102" s="96" t="s">
        <v>211</v>
      </c>
      <c r="B102" s="97" t="s">
        <v>212</v>
      </c>
      <c r="C102" s="467">
        <v>11</v>
      </c>
      <c r="D102" s="467">
        <v>0</v>
      </c>
    </row>
    <row r="103" ht="47.25">
      <c r="A103" s="96" t="s">
        <v>213</v>
      </c>
      <c r="B103" s="97" t="s">
        <v>214</v>
      </c>
      <c r="C103" s="466">
        <v>20</v>
      </c>
      <c r="D103" s="467">
        <v>0</v>
      </c>
    </row>
    <row r="104" ht="31.5">
      <c r="A104" s="96" t="s">
        <v>215</v>
      </c>
      <c r="B104" s="97" t="s">
        <v>216</v>
      </c>
      <c r="C104" s="467">
        <v>5</v>
      </c>
      <c r="D104" s="467">
        <v>0</v>
      </c>
    </row>
    <row r="105" ht="31.5">
      <c r="A105" s="96" t="s">
        <v>217</v>
      </c>
      <c r="B105" s="97" t="s">
        <v>218</v>
      </c>
      <c r="C105" s="466">
        <v>0</v>
      </c>
      <c r="D105" s="467">
        <v>0</v>
      </c>
    </row>
    <row r="106" ht="31.5">
      <c r="A106" s="96" t="s">
        <v>219</v>
      </c>
      <c r="B106" s="97" t="s">
        <v>220</v>
      </c>
      <c r="C106" s="467">
        <v>4</v>
      </c>
      <c r="D106" s="467">
        <v>0</v>
      </c>
    </row>
    <row r="107" ht="47.25">
      <c r="A107" s="96" t="s">
        <v>221</v>
      </c>
      <c r="B107" s="97" t="s">
        <v>222</v>
      </c>
      <c r="C107" s="466">
        <v>1</v>
      </c>
      <c r="D107" s="467">
        <v>0</v>
      </c>
    </row>
    <row r="108" ht="31.5">
      <c r="A108" s="96" t="s">
        <v>223</v>
      </c>
      <c r="B108" s="97" t="s">
        <v>224</v>
      </c>
      <c r="C108" s="467">
        <v>79</v>
      </c>
      <c r="D108" s="467">
        <v>100</v>
      </c>
    </row>
    <row r="109">
      <c r="A109" s="123" t="s">
        <v>225</v>
      </c>
      <c r="B109" s="87" t="s">
        <v>226</v>
      </c>
      <c r="C109" s="468"/>
      <c r="D109" s="116"/>
    </row>
    <row r="110" ht="31.5">
      <c r="A110" s="96" t="s">
        <v>227</v>
      </c>
      <c r="B110" s="97" t="s">
        <v>228</v>
      </c>
      <c r="C110" s="467">
        <v>20</v>
      </c>
      <c r="D110" s="467">
        <v>0</v>
      </c>
    </row>
    <row r="111" ht="31.5">
      <c r="A111" s="96" t="s">
        <v>229</v>
      </c>
      <c r="B111" s="97" t="s">
        <v>230</v>
      </c>
      <c r="C111" s="466">
        <v>30</v>
      </c>
      <c r="D111" s="467">
        <v>0</v>
      </c>
    </row>
    <row r="112" ht="31.5">
      <c r="A112" s="96" t="s">
        <v>231</v>
      </c>
      <c r="B112" s="97" t="s">
        <v>232</v>
      </c>
      <c r="C112" s="467">
        <v>15</v>
      </c>
      <c r="D112" s="467">
        <v>0</v>
      </c>
    </row>
    <row r="113" ht="31.5">
      <c r="A113" s="96" t="s">
        <v>233</v>
      </c>
      <c r="B113" s="97" t="s">
        <v>234</v>
      </c>
      <c r="C113" s="466">
        <v>45</v>
      </c>
      <c r="D113" s="467">
        <v>0</v>
      </c>
    </row>
    <row r="114" ht="31.5">
      <c r="A114" s="96" t="s">
        <v>235</v>
      </c>
      <c r="B114" s="97" t="s">
        <v>236</v>
      </c>
      <c r="C114" s="467">
        <v>10</v>
      </c>
      <c r="D114" s="467">
        <v>0</v>
      </c>
    </row>
    <row r="115" ht="31.5">
      <c r="A115" s="96" t="s">
        <v>237</v>
      </c>
      <c r="B115" s="97" t="s">
        <v>238</v>
      </c>
      <c r="C115" s="466">
        <v>4</v>
      </c>
      <c r="D115" s="467">
        <v>0</v>
      </c>
    </row>
    <row r="116" ht="31.5">
      <c r="A116" s="96" t="s">
        <v>239</v>
      </c>
      <c r="B116" s="97" t="s">
        <v>240</v>
      </c>
      <c r="C116" s="467">
        <v>98</v>
      </c>
      <c r="D116" s="467">
        <v>0</v>
      </c>
    </row>
    <row r="117">
      <c r="A117" s="123" t="s">
        <v>241</v>
      </c>
      <c r="B117" s="87" t="s">
        <v>242</v>
      </c>
      <c r="C117" s="468"/>
      <c r="D117" s="116"/>
    </row>
    <row r="118" ht="47.25">
      <c r="A118" s="96" t="s">
        <v>243</v>
      </c>
      <c r="B118" s="97" t="s">
        <v>244</v>
      </c>
      <c r="C118" s="467">
        <v>26</v>
      </c>
      <c r="D118" s="467">
        <v>2</v>
      </c>
    </row>
    <row r="119" ht="31.5">
      <c r="A119" s="96" t="s">
        <v>245</v>
      </c>
      <c r="B119" s="97" t="s">
        <v>246</v>
      </c>
      <c r="C119" s="466">
        <v>37</v>
      </c>
      <c r="D119" s="467">
        <v>41</v>
      </c>
    </row>
    <row r="120">
      <c r="A120" s="123" t="s">
        <v>247</v>
      </c>
      <c r="B120" s="87" t="s">
        <v>248</v>
      </c>
      <c r="C120" s="116"/>
      <c r="D120" s="116"/>
    </row>
    <row r="121" ht="47.25">
      <c r="A121" s="96" t="s">
        <v>249</v>
      </c>
      <c r="B121" s="97" t="s">
        <v>250</v>
      </c>
      <c r="C121" s="466">
        <v>2</v>
      </c>
      <c r="D121" s="467">
        <v>0</v>
      </c>
    </row>
    <row r="122" ht="47.25">
      <c r="A122" s="96" t="s">
        <v>251</v>
      </c>
      <c r="B122" s="97" t="s">
        <v>252</v>
      </c>
      <c r="C122" s="467">
        <v>2</v>
      </c>
      <c r="D122" s="467">
        <v>0</v>
      </c>
    </row>
    <row r="123" ht="47.25">
      <c r="A123" s="96" t="s">
        <v>253</v>
      </c>
      <c r="B123" s="97" t="s">
        <v>254</v>
      </c>
      <c r="C123" s="466">
        <v>3</v>
      </c>
      <c r="D123" s="467">
        <v>0</v>
      </c>
    </row>
    <row r="124" ht="31.5">
      <c r="A124" s="96" t="s">
        <v>255</v>
      </c>
      <c r="B124" s="97" t="s">
        <v>256</v>
      </c>
      <c r="C124" s="470">
        <v>37</v>
      </c>
      <c r="D124" s="470">
        <v>0</v>
      </c>
    </row>
    <row r="125" ht="31.5">
      <c r="A125" s="96" t="s">
        <v>257</v>
      </c>
      <c r="B125" s="97" t="s">
        <v>258</v>
      </c>
      <c r="C125" s="466">
        <v>54</v>
      </c>
      <c r="D125" s="467">
        <v>0</v>
      </c>
    </row>
    <row r="126" ht="31.5">
      <c r="A126" s="96" t="s">
        <v>259</v>
      </c>
      <c r="B126" s="97" t="s">
        <v>260</v>
      </c>
      <c r="C126" s="467">
        <v>250</v>
      </c>
      <c r="D126" s="467">
        <v>0</v>
      </c>
    </row>
    <row r="127">
      <c r="A127" s="123" t="s">
        <v>261</v>
      </c>
      <c r="B127" s="87" t="s">
        <v>262</v>
      </c>
      <c r="C127" s="468"/>
      <c r="D127" s="116"/>
    </row>
    <row r="128" ht="47.25">
      <c r="A128" s="96" t="s">
        <v>263</v>
      </c>
      <c r="B128" s="97" t="s">
        <v>264</v>
      </c>
      <c r="C128" s="467">
        <v>74</v>
      </c>
      <c r="D128" s="467">
        <v>0</v>
      </c>
    </row>
    <row r="129" ht="31.5">
      <c r="A129" s="96" t="s">
        <v>265</v>
      </c>
      <c r="B129" s="97" t="s">
        <v>266</v>
      </c>
      <c r="C129" s="466">
        <v>9</v>
      </c>
      <c r="D129" s="467">
        <v>0</v>
      </c>
    </row>
    <row r="130" ht="31.5">
      <c r="A130" s="96" t="s">
        <v>267</v>
      </c>
      <c r="B130" s="97" t="s">
        <v>268</v>
      </c>
      <c r="C130" s="467">
        <v>0</v>
      </c>
      <c r="D130" s="467">
        <v>0</v>
      </c>
    </row>
    <row r="131">
      <c r="A131" s="123" t="s">
        <v>269</v>
      </c>
      <c r="B131" s="87" t="s">
        <v>270</v>
      </c>
      <c r="C131" s="468"/>
      <c r="D131" s="116"/>
    </row>
    <row r="132" ht="47.25">
      <c r="A132" s="96" t="s">
        <v>271</v>
      </c>
      <c r="B132" s="97" t="s">
        <v>272</v>
      </c>
      <c r="C132" s="467">
        <v>42</v>
      </c>
      <c r="D132" s="467">
        <v>0</v>
      </c>
    </row>
    <row r="133" ht="31.5">
      <c r="A133" s="96" t="s">
        <v>273</v>
      </c>
      <c r="B133" s="97" t="s">
        <v>274</v>
      </c>
      <c r="C133" s="466">
        <v>34</v>
      </c>
      <c r="D133" s="467">
        <v>0</v>
      </c>
    </row>
    <row r="134" ht="31.5">
      <c r="A134" s="96" t="s">
        <v>275</v>
      </c>
      <c r="B134" s="97" t="s">
        <v>276</v>
      </c>
      <c r="C134" s="467">
        <v>36</v>
      </c>
      <c r="D134" s="467">
        <v>0</v>
      </c>
    </row>
    <row r="135" ht="31.5">
      <c r="A135" s="96" t="s">
        <v>277</v>
      </c>
      <c r="B135" s="97" t="s">
        <v>278</v>
      </c>
      <c r="C135" s="466">
        <v>5</v>
      </c>
      <c r="D135" s="467">
        <v>0</v>
      </c>
    </row>
    <row r="136" ht="31.5">
      <c r="A136" s="96" t="s">
        <v>279</v>
      </c>
      <c r="B136" s="97" t="s">
        <v>280</v>
      </c>
      <c r="C136" s="467">
        <v>0</v>
      </c>
      <c r="D136" s="467">
        <v>0</v>
      </c>
    </row>
    <row r="137" ht="31.5">
      <c r="A137" s="96" t="s">
        <v>281</v>
      </c>
      <c r="B137" s="97" t="s">
        <v>282</v>
      </c>
      <c r="C137" s="466">
        <v>1</v>
      </c>
      <c r="D137" s="467">
        <v>0</v>
      </c>
    </row>
    <row r="138" ht="31.5">
      <c r="A138" s="96" t="s">
        <v>283</v>
      </c>
      <c r="B138" s="97" t="s">
        <v>284</v>
      </c>
      <c r="C138" s="467">
        <v>2</v>
      </c>
      <c r="D138" s="467">
        <v>0</v>
      </c>
    </row>
    <row r="139" ht="31.5">
      <c r="A139" s="96" t="s">
        <v>285</v>
      </c>
      <c r="B139" s="97" t="s">
        <v>286</v>
      </c>
      <c r="C139" s="466">
        <v>2</v>
      </c>
      <c r="D139" s="467">
        <v>0</v>
      </c>
    </row>
    <row r="140" ht="31.5">
      <c r="A140" s="96" t="s">
        <v>287</v>
      </c>
      <c r="B140" s="97" t="s">
        <v>288</v>
      </c>
      <c r="C140" s="467">
        <v>45</v>
      </c>
      <c r="D140" s="467">
        <v>0</v>
      </c>
    </row>
    <row r="141">
      <c r="A141" s="123" t="s">
        <v>289</v>
      </c>
      <c r="B141" s="87" t="s">
        <v>290</v>
      </c>
      <c r="C141" s="468"/>
      <c r="D141" s="116"/>
    </row>
    <row r="142" ht="31.5">
      <c r="A142" s="96" t="s">
        <v>291</v>
      </c>
      <c r="B142" s="97" t="s">
        <v>292</v>
      </c>
      <c r="C142" s="467">
        <v>0</v>
      </c>
      <c r="D142" s="467">
        <v>4</v>
      </c>
    </row>
    <row r="143">
      <c r="A143" s="123" t="s">
        <v>293</v>
      </c>
      <c r="B143" s="87" t="s">
        <v>294</v>
      </c>
      <c r="C143" s="468"/>
      <c r="D143" s="116"/>
    </row>
    <row r="144" ht="31.5">
      <c r="A144" s="96" t="s">
        <v>295</v>
      </c>
      <c r="B144" s="97" t="s">
        <v>296</v>
      </c>
      <c r="C144" s="467">
        <v>4</v>
      </c>
      <c r="D144" s="467">
        <v>0</v>
      </c>
    </row>
    <row r="145">
      <c r="A145" s="96" t="s">
        <v>297</v>
      </c>
      <c r="B145" s="97" t="s">
        <v>298</v>
      </c>
      <c r="C145" s="466">
        <v>12</v>
      </c>
      <c r="D145" s="467">
        <v>0</v>
      </c>
    </row>
    <row r="146" ht="63">
      <c r="A146" s="96" t="s">
        <v>299</v>
      </c>
      <c r="B146" s="97" t="s">
        <v>300</v>
      </c>
      <c r="C146" s="467">
        <v>20</v>
      </c>
      <c r="D146" s="467">
        <v>0</v>
      </c>
    </row>
    <row r="147" ht="31.5">
      <c r="A147" s="96" t="s">
        <v>301</v>
      </c>
      <c r="B147" s="97" t="s">
        <v>302</v>
      </c>
      <c r="C147" s="466">
        <v>7</v>
      </c>
      <c r="D147" s="467">
        <v>0</v>
      </c>
    </row>
    <row r="148" ht="31.5">
      <c r="A148" s="96" t="s">
        <v>303</v>
      </c>
      <c r="B148" s="97" t="s">
        <v>304</v>
      </c>
      <c r="C148" s="467">
        <v>1</v>
      </c>
      <c r="D148" s="467">
        <v>0</v>
      </c>
    </row>
    <row r="149" ht="31.5">
      <c r="A149" s="96" t="s">
        <v>305</v>
      </c>
      <c r="B149" s="97" t="s">
        <v>306</v>
      </c>
      <c r="C149" s="466">
        <v>1</v>
      </c>
      <c r="D149" s="467">
        <v>0</v>
      </c>
    </row>
    <row r="150" ht="31.5">
      <c r="A150" s="96" t="s">
        <v>307</v>
      </c>
      <c r="B150" s="97" t="s">
        <v>308</v>
      </c>
      <c r="C150" s="467">
        <v>2</v>
      </c>
      <c r="D150" s="467">
        <v>0</v>
      </c>
    </row>
    <row r="151" ht="31.5">
      <c r="A151" s="96" t="s">
        <v>309</v>
      </c>
      <c r="B151" s="97" t="s">
        <v>310</v>
      </c>
      <c r="C151" s="466">
        <v>3</v>
      </c>
      <c r="D151" s="467">
        <v>0</v>
      </c>
    </row>
    <row r="152" ht="31.5">
      <c r="A152" s="96" t="s">
        <v>311</v>
      </c>
      <c r="B152" s="97" t="s">
        <v>312</v>
      </c>
      <c r="C152" s="467">
        <v>15</v>
      </c>
      <c r="D152" s="467">
        <v>0</v>
      </c>
    </row>
    <row r="153" ht="31.5">
      <c r="A153" s="96" t="s">
        <v>313</v>
      </c>
      <c r="B153" s="97" t="s">
        <v>314</v>
      </c>
      <c r="C153" s="466">
        <v>4</v>
      </c>
      <c r="D153" s="467">
        <v>0</v>
      </c>
    </row>
    <row r="154" ht="31.5">
      <c r="A154" s="96" t="s">
        <v>315</v>
      </c>
      <c r="B154" s="97" t="s">
        <v>316</v>
      </c>
      <c r="C154" s="470">
        <v>5</v>
      </c>
      <c r="D154" s="470">
        <v>0</v>
      </c>
    </row>
    <row r="155" ht="31.5">
      <c r="A155" s="96" t="s">
        <v>317</v>
      </c>
      <c r="B155" s="97" t="s">
        <v>318</v>
      </c>
      <c r="C155" s="466">
        <v>0</v>
      </c>
      <c r="D155" s="467">
        <v>0</v>
      </c>
    </row>
    <row r="156" ht="31.5">
      <c r="A156" s="96" t="s">
        <v>319</v>
      </c>
      <c r="B156" s="97" t="s">
        <v>320</v>
      </c>
      <c r="C156" s="467">
        <v>5</v>
      </c>
      <c r="D156" s="467">
        <v>0</v>
      </c>
    </row>
    <row r="157" ht="31.5">
      <c r="A157" s="96" t="s">
        <v>321</v>
      </c>
      <c r="B157" s="97" t="s">
        <v>322</v>
      </c>
      <c r="C157" s="466">
        <v>6</v>
      </c>
      <c r="D157" s="467">
        <v>0</v>
      </c>
    </row>
    <row r="158" ht="47.25">
      <c r="A158" s="96" t="s">
        <v>323</v>
      </c>
      <c r="B158" s="154" t="s">
        <v>324</v>
      </c>
      <c r="C158" s="467">
        <v>1</v>
      </c>
      <c r="D158" s="467">
        <v>0</v>
      </c>
    </row>
    <row r="159" ht="47.25">
      <c r="A159" s="96" t="s">
        <v>325</v>
      </c>
      <c r="B159" s="154" t="s">
        <v>326</v>
      </c>
      <c r="C159" s="466">
        <v>0</v>
      </c>
      <c r="D159" s="467">
        <v>0</v>
      </c>
    </row>
    <row r="160">
      <c r="A160" s="123" t="s">
        <v>327</v>
      </c>
      <c r="B160" s="87" t="s">
        <v>328</v>
      </c>
      <c r="C160" s="116"/>
      <c r="D160" s="116"/>
    </row>
    <row r="161" ht="31.5">
      <c r="A161" s="96" t="s">
        <v>329</v>
      </c>
      <c r="B161" s="97" t="s">
        <v>330</v>
      </c>
      <c r="C161" s="466">
        <v>13</v>
      </c>
      <c r="D161" s="467">
        <v>0</v>
      </c>
    </row>
    <row r="162" ht="31.5">
      <c r="A162" s="96" t="s">
        <v>331</v>
      </c>
      <c r="B162" s="97" t="s">
        <v>332</v>
      </c>
      <c r="C162" s="467">
        <v>10</v>
      </c>
      <c r="D162" s="467">
        <v>0</v>
      </c>
    </row>
    <row r="163">
      <c r="A163" s="123" t="s">
        <v>333</v>
      </c>
      <c r="B163" s="87" t="s">
        <v>334</v>
      </c>
      <c r="C163" s="468"/>
      <c r="D163" s="116"/>
    </row>
    <row r="164" ht="31.5">
      <c r="A164" s="96" t="s">
        <v>335</v>
      </c>
      <c r="B164" s="97" t="s">
        <v>336</v>
      </c>
      <c r="C164" s="467">
        <v>3</v>
      </c>
      <c r="D164" s="467">
        <v>0</v>
      </c>
    </row>
    <row r="165" ht="63">
      <c r="A165" s="96" t="s">
        <v>337</v>
      </c>
      <c r="B165" s="97" t="s">
        <v>338</v>
      </c>
      <c r="C165" s="466">
        <v>20</v>
      </c>
      <c r="D165" s="467">
        <v>0</v>
      </c>
    </row>
    <row r="166" ht="31.5">
      <c r="A166" s="96" t="s">
        <v>339</v>
      </c>
      <c r="B166" s="97" t="s">
        <v>340</v>
      </c>
      <c r="C166" s="467">
        <v>2</v>
      </c>
      <c r="D166" s="467">
        <v>0</v>
      </c>
    </row>
    <row r="167" ht="31.5">
      <c r="A167" s="96" t="s">
        <v>341</v>
      </c>
      <c r="B167" s="97" t="s">
        <v>342</v>
      </c>
      <c r="C167" s="466">
        <v>15</v>
      </c>
      <c r="D167" s="467">
        <v>0</v>
      </c>
    </row>
    <row r="168" ht="31.5">
      <c r="A168" s="96" t="s">
        <v>343</v>
      </c>
      <c r="B168" s="97" t="s">
        <v>344</v>
      </c>
      <c r="C168" s="467">
        <v>42</v>
      </c>
      <c r="D168" s="467">
        <v>0</v>
      </c>
    </row>
    <row r="169" ht="47.25">
      <c r="A169" s="96" t="s">
        <v>345</v>
      </c>
      <c r="B169" s="97" t="s">
        <v>346</v>
      </c>
      <c r="C169" s="466">
        <v>30</v>
      </c>
      <c r="D169" s="467">
        <v>0</v>
      </c>
    </row>
    <row r="170">
      <c r="A170" s="123" t="s">
        <v>347</v>
      </c>
      <c r="B170" s="87" t="s">
        <v>348</v>
      </c>
      <c r="C170" s="116"/>
      <c r="D170" s="116"/>
    </row>
    <row r="171" ht="31.5">
      <c r="A171" s="96" t="s">
        <v>349</v>
      </c>
      <c r="B171" s="97" t="s">
        <v>350</v>
      </c>
      <c r="C171" s="466">
        <v>42</v>
      </c>
      <c r="D171" s="467">
        <v>5</v>
      </c>
    </row>
    <row r="172" ht="31.5">
      <c r="A172" s="96" t="s">
        <v>351</v>
      </c>
      <c r="B172" s="97" t="s">
        <v>352</v>
      </c>
      <c r="C172" s="467">
        <v>28</v>
      </c>
      <c r="D172" s="467">
        <v>0</v>
      </c>
    </row>
    <row r="173" ht="31.5">
      <c r="A173" s="96" t="s">
        <v>353</v>
      </c>
      <c r="B173" s="97" t="s">
        <v>354</v>
      </c>
      <c r="C173" s="466">
        <v>18</v>
      </c>
      <c r="D173" s="467">
        <v>0</v>
      </c>
    </row>
    <row r="174" ht="31.5">
      <c r="A174" s="96" t="s">
        <v>355</v>
      </c>
      <c r="B174" s="97" t="s">
        <v>120</v>
      </c>
      <c r="C174" s="467">
        <v>8</v>
      </c>
      <c r="D174" s="467">
        <v>0</v>
      </c>
    </row>
    <row r="175" ht="31.5">
      <c r="A175" s="96" t="s">
        <v>356</v>
      </c>
      <c r="B175" s="97" t="s">
        <v>357</v>
      </c>
      <c r="C175" s="466">
        <v>6</v>
      </c>
      <c r="D175" s="467">
        <v>0</v>
      </c>
    </row>
    <row r="176" ht="31.5">
      <c r="A176" s="96" t="s">
        <v>358</v>
      </c>
      <c r="B176" s="97" t="s">
        <v>359</v>
      </c>
      <c r="C176" s="467">
        <v>131</v>
      </c>
      <c r="D176" s="467">
        <v>0</v>
      </c>
    </row>
    <row r="177" ht="47.25">
      <c r="A177" s="96" t="s">
        <v>360</v>
      </c>
      <c r="B177" s="97" t="s">
        <v>361</v>
      </c>
      <c r="C177" s="466">
        <v>45</v>
      </c>
      <c r="D177" s="467">
        <v>10</v>
      </c>
    </row>
    <row r="178" ht="47.25">
      <c r="A178" s="155" t="s">
        <v>362</v>
      </c>
      <c r="B178" s="154" t="s">
        <v>363</v>
      </c>
      <c r="C178" s="470">
        <v>2</v>
      </c>
      <c r="D178" s="467">
        <v>0</v>
      </c>
    </row>
    <row r="179" ht="47.25">
      <c r="A179" s="155" t="s">
        <v>364</v>
      </c>
      <c r="B179" s="154" t="s">
        <v>365</v>
      </c>
      <c r="C179" s="466">
        <v>12</v>
      </c>
      <c r="D179" s="467">
        <v>0</v>
      </c>
    </row>
    <row r="180" ht="47.25">
      <c r="A180" s="155" t="s">
        <v>366</v>
      </c>
      <c r="B180" s="154" t="s">
        <v>367</v>
      </c>
      <c r="C180" s="467">
        <v>25</v>
      </c>
      <c r="D180" s="467">
        <v>0</v>
      </c>
    </row>
    <row r="181">
      <c r="A181" s="123" t="s">
        <v>368</v>
      </c>
      <c r="B181" s="87" t="s">
        <v>369</v>
      </c>
      <c r="C181" s="116"/>
      <c r="D181" s="116"/>
    </row>
    <row r="182" ht="31.5">
      <c r="A182" s="96" t="s">
        <v>370</v>
      </c>
      <c r="B182" s="97" t="s">
        <v>371</v>
      </c>
      <c r="C182" s="466">
        <v>120</v>
      </c>
      <c r="D182" s="467">
        <v>10</v>
      </c>
    </row>
    <row r="183" ht="47.25">
      <c r="A183" s="96" t="s">
        <v>372</v>
      </c>
      <c r="B183" s="97" t="s">
        <v>373</v>
      </c>
      <c r="C183" s="467">
        <v>3</v>
      </c>
      <c r="D183" s="467">
        <v>0</v>
      </c>
    </row>
    <row r="184" ht="47.25">
      <c r="A184" s="96" t="s">
        <v>374</v>
      </c>
      <c r="B184" s="97" t="s">
        <v>375</v>
      </c>
      <c r="C184" s="469">
        <v>1</v>
      </c>
      <c r="D184" s="467">
        <v>0</v>
      </c>
    </row>
    <row r="185" ht="47.25">
      <c r="A185" s="96" t="s">
        <v>376</v>
      </c>
      <c r="B185" s="97" t="s">
        <v>377</v>
      </c>
      <c r="C185" s="467">
        <v>2</v>
      </c>
      <c r="D185" s="467">
        <v>0</v>
      </c>
    </row>
    <row r="186" ht="47.25">
      <c r="A186" s="96" t="s">
        <v>378</v>
      </c>
      <c r="B186" s="97" t="s">
        <v>379</v>
      </c>
      <c r="C186" s="466">
        <v>2</v>
      </c>
      <c r="D186" s="467">
        <v>0</v>
      </c>
    </row>
    <row r="187" ht="63">
      <c r="A187" s="96" t="s">
        <v>380</v>
      </c>
      <c r="B187" s="97" t="s">
        <v>381</v>
      </c>
      <c r="C187" s="467">
        <v>1</v>
      </c>
      <c r="D187" s="467">
        <v>0</v>
      </c>
    </row>
    <row r="188" ht="47.25">
      <c r="A188" s="96" t="s">
        <v>382</v>
      </c>
      <c r="B188" s="97" t="s">
        <v>383</v>
      </c>
      <c r="C188" s="466">
        <v>1</v>
      </c>
      <c r="D188" s="467">
        <v>0</v>
      </c>
    </row>
    <row r="189" ht="47.25">
      <c r="A189" s="96" t="s">
        <v>384</v>
      </c>
      <c r="B189" s="97" t="s">
        <v>385</v>
      </c>
      <c r="C189" s="467">
        <v>1</v>
      </c>
      <c r="D189" s="467">
        <v>0</v>
      </c>
    </row>
    <row r="190" ht="63">
      <c r="A190" s="96" t="s">
        <v>386</v>
      </c>
      <c r="B190" s="97" t="s">
        <v>387</v>
      </c>
      <c r="C190" s="466">
        <v>2</v>
      </c>
      <c r="D190" s="467">
        <v>0</v>
      </c>
    </row>
    <row r="191" ht="47.25">
      <c r="A191" s="96" t="s">
        <v>388</v>
      </c>
      <c r="B191" s="97" t="s">
        <v>389</v>
      </c>
      <c r="C191" s="467">
        <v>2</v>
      </c>
      <c r="D191" s="467">
        <v>0</v>
      </c>
    </row>
    <row r="192" ht="47.25">
      <c r="A192" s="96" t="s">
        <v>390</v>
      </c>
      <c r="B192" s="97" t="s">
        <v>391</v>
      </c>
      <c r="C192" s="466">
        <v>2</v>
      </c>
      <c r="D192" s="467">
        <v>0</v>
      </c>
    </row>
    <row r="193" ht="47.25">
      <c r="A193" s="96" t="s">
        <v>392</v>
      </c>
      <c r="B193" s="97" t="s">
        <v>393</v>
      </c>
      <c r="C193" s="467">
        <v>2</v>
      </c>
      <c r="D193" s="467">
        <v>0</v>
      </c>
    </row>
    <row r="194" ht="47.25">
      <c r="A194" s="96" t="s">
        <v>394</v>
      </c>
      <c r="B194" s="97" t="s">
        <v>395</v>
      </c>
      <c r="C194" s="466">
        <v>1</v>
      </c>
      <c r="D194" s="467">
        <v>0</v>
      </c>
    </row>
    <row r="195">
      <c r="A195" s="123" t="s">
        <v>396</v>
      </c>
      <c r="B195" s="87" t="s">
        <v>397</v>
      </c>
      <c r="C195" s="116"/>
      <c r="D195" s="116"/>
    </row>
    <row r="196" ht="47.25">
      <c r="A196" s="96" t="s">
        <v>398</v>
      </c>
      <c r="B196" s="97" t="s">
        <v>399</v>
      </c>
      <c r="C196" s="466">
        <v>77</v>
      </c>
      <c r="D196" s="467">
        <v>45</v>
      </c>
    </row>
    <row r="197">
      <c r="A197" s="123" t="s">
        <v>400</v>
      </c>
      <c r="B197" s="87" t="s">
        <v>401</v>
      </c>
      <c r="C197" s="116"/>
      <c r="D197" s="116"/>
    </row>
    <row r="198" ht="31.5">
      <c r="A198" s="96" t="s">
        <v>402</v>
      </c>
      <c r="B198" s="97" t="s">
        <v>403</v>
      </c>
      <c r="C198" s="466">
        <v>12</v>
      </c>
      <c r="D198" s="467">
        <v>0</v>
      </c>
    </row>
    <row r="199" ht="31.5">
      <c r="A199" s="96" t="s">
        <v>404</v>
      </c>
      <c r="B199" s="97" t="s">
        <v>405</v>
      </c>
      <c r="C199" s="467">
        <v>60</v>
      </c>
      <c r="D199" s="467">
        <v>2</v>
      </c>
    </row>
    <row r="200" ht="31.5">
      <c r="A200" s="96" t="s">
        <v>406</v>
      </c>
      <c r="B200" s="97" t="s">
        <v>407</v>
      </c>
      <c r="C200" s="466">
        <v>34</v>
      </c>
      <c r="D200" s="467">
        <v>3</v>
      </c>
    </row>
    <row r="201" ht="31.5">
      <c r="A201" s="96" t="s">
        <v>408</v>
      </c>
      <c r="B201" s="97" t="s">
        <v>409</v>
      </c>
      <c r="C201" s="467">
        <v>35</v>
      </c>
      <c r="D201" s="467">
        <v>0</v>
      </c>
    </row>
    <row r="202" ht="31.5">
      <c r="A202" s="96" t="s">
        <v>410</v>
      </c>
      <c r="B202" s="97" t="s">
        <v>411</v>
      </c>
      <c r="C202" s="466">
        <v>12</v>
      </c>
      <c r="D202" s="467">
        <v>0</v>
      </c>
    </row>
    <row r="203" ht="47.25">
      <c r="A203" s="96" t="s">
        <v>412</v>
      </c>
      <c r="B203" s="97" t="s">
        <v>413</v>
      </c>
      <c r="C203" s="467">
        <v>45</v>
      </c>
      <c r="D203" s="467">
        <v>0</v>
      </c>
    </row>
    <row r="204" ht="31.5">
      <c r="A204" s="96" t="s">
        <v>414</v>
      </c>
      <c r="B204" s="97" t="s">
        <v>415</v>
      </c>
      <c r="C204" s="466">
        <v>0</v>
      </c>
      <c r="D204" s="467">
        <v>0</v>
      </c>
    </row>
    <row r="205" ht="31.5">
      <c r="A205" s="96" t="s">
        <v>416</v>
      </c>
      <c r="B205" s="97" t="s">
        <v>417</v>
      </c>
      <c r="C205" s="467">
        <v>13</v>
      </c>
      <c r="D205" s="467">
        <v>1</v>
      </c>
    </row>
    <row r="206" ht="31.5">
      <c r="A206" s="96" t="s">
        <v>418</v>
      </c>
      <c r="B206" s="97" t="s">
        <v>419</v>
      </c>
      <c r="C206" s="466">
        <v>4</v>
      </c>
      <c r="D206" s="467">
        <v>0</v>
      </c>
    </row>
    <row r="207" ht="31.5">
      <c r="A207" s="96" t="s">
        <v>420</v>
      </c>
      <c r="B207" s="97" t="s">
        <v>421</v>
      </c>
      <c r="C207" s="467">
        <v>7</v>
      </c>
      <c r="D207" s="467">
        <v>0</v>
      </c>
    </row>
    <row r="208" ht="31.5">
      <c r="A208" s="96" t="s">
        <v>422</v>
      </c>
      <c r="B208" s="97" t="s">
        <v>423</v>
      </c>
      <c r="C208" s="466">
        <v>1</v>
      </c>
      <c r="D208" s="467">
        <v>0</v>
      </c>
    </row>
    <row r="209" ht="31.5">
      <c r="A209" s="96" t="s">
        <v>424</v>
      </c>
      <c r="B209" s="97" t="s">
        <v>425</v>
      </c>
      <c r="C209" s="467">
        <v>2</v>
      </c>
      <c r="D209" s="467">
        <v>0</v>
      </c>
    </row>
    <row r="210" ht="31.5">
      <c r="A210" s="96" t="s">
        <v>426</v>
      </c>
      <c r="B210" s="97" t="s">
        <v>427</v>
      </c>
      <c r="C210" s="466">
        <v>1</v>
      </c>
      <c r="D210" s="467">
        <v>0</v>
      </c>
    </row>
    <row r="211" ht="31.5">
      <c r="A211" s="96" t="s">
        <v>428</v>
      </c>
      <c r="B211" s="97" t="s">
        <v>429</v>
      </c>
      <c r="C211" s="467">
        <v>9</v>
      </c>
      <c r="D211" s="467">
        <v>0</v>
      </c>
    </row>
    <row r="212" ht="31.5">
      <c r="A212" s="96" t="s">
        <v>430</v>
      </c>
      <c r="B212" s="97" t="s">
        <v>431</v>
      </c>
      <c r="C212" s="466">
        <v>2</v>
      </c>
      <c r="D212" s="467">
        <v>0</v>
      </c>
    </row>
    <row r="213" ht="31.5">
      <c r="A213" s="96" t="s">
        <v>432</v>
      </c>
      <c r="B213" s="97" t="s">
        <v>433</v>
      </c>
      <c r="C213" s="467">
        <v>6</v>
      </c>
      <c r="D213" s="467">
        <v>0</v>
      </c>
    </row>
    <row r="214" ht="31.5">
      <c r="A214" s="96" t="s">
        <v>434</v>
      </c>
      <c r="B214" s="97" t="s">
        <v>435</v>
      </c>
      <c r="C214" s="466">
        <v>7</v>
      </c>
      <c r="D214" s="467">
        <v>0</v>
      </c>
    </row>
    <row r="215" ht="31.5">
      <c r="A215" s="96" t="s">
        <v>436</v>
      </c>
      <c r="B215" s="97" t="s">
        <v>437</v>
      </c>
      <c r="C215" s="467">
        <v>6</v>
      </c>
      <c r="D215" s="467">
        <v>0</v>
      </c>
    </row>
    <row r="216" ht="31.5">
      <c r="A216" s="96" t="s">
        <v>438</v>
      </c>
      <c r="B216" s="97" t="s">
        <v>439</v>
      </c>
      <c r="C216" s="466">
        <v>6</v>
      </c>
      <c r="D216" s="467">
        <v>0</v>
      </c>
    </row>
    <row r="217">
      <c r="A217" s="123" t="s">
        <v>440</v>
      </c>
      <c r="B217" s="87" t="s">
        <v>441</v>
      </c>
      <c r="C217" s="116"/>
      <c r="D217" s="116"/>
    </row>
    <row r="218" ht="47.25">
      <c r="A218" s="96" t="s">
        <v>442</v>
      </c>
      <c r="B218" s="97" t="s">
        <v>443</v>
      </c>
      <c r="C218" s="466">
        <v>54</v>
      </c>
      <c r="D218" s="467">
        <v>0</v>
      </c>
    </row>
    <row r="219">
      <c r="A219" s="123" t="s">
        <v>444</v>
      </c>
      <c r="B219" s="87" t="s">
        <v>445</v>
      </c>
      <c r="C219" s="116"/>
      <c r="D219" s="116"/>
    </row>
    <row r="220" ht="31.5">
      <c r="A220" s="96" t="s">
        <v>446</v>
      </c>
      <c r="B220" s="97" t="s">
        <v>447</v>
      </c>
      <c r="C220" s="466">
        <v>73</v>
      </c>
      <c r="D220" s="467">
        <v>0</v>
      </c>
    </row>
    <row r="221" ht="31.5">
      <c r="A221" s="96" t="s">
        <v>448</v>
      </c>
      <c r="B221" s="97" t="s">
        <v>449</v>
      </c>
      <c r="C221" s="467">
        <v>37</v>
      </c>
      <c r="D221" s="467">
        <v>0</v>
      </c>
    </row>
    <row r="222" ht="47.25">
      <c r="A222" s="96" t="s">
        <v>450</v>
      </c>
      <c r="B222" s="97" t="s">
        <v>451</v>
      </c>
      <c r="C222" s="466">
        <v>4</v>
      </c>
      <c r="D222" s="467">
        <v>0</v>
      </c>
    </row>
    <row r="223">
      <c r="A223" s="123" t="s">
        <v>452</v>
      </c>
      <c r="B223" s="87" t="s">
        <v>453</v>
      </c>
      <c r="C223" s="116"/>
      <c r="D223" s="116"/>
    </row>
    <row r="224" ht="31.5">
      <c r="A224" s="96" t="s">
        <v>454</v>
      </c>
      <c r="B224" s="97" t="s">
        <v>455</v>
      </c>
      <c r="C224" s="471">
        <v>22</v>
      </c>
      <c r="D224" s="470">
        <v>0</v>
      </c>
    </row>
    <row r="225" ht="31.5">
      <c r="A225" s="96" t="s">
        <v>456</v>
      </c>
      <c r="B225" s="97" t="s">
        <v>457</v>
      </c>
      <c r="C225" s="467">
        <v>4</v>
      </c>
      <c r="D225" s="467">
        <v>0</v>
      </c>
    </row>
    <row r="226" ht="31.5">
      <c r="A226" s="96" t="s">
        <v>458</v>
      </c>
      <c r="B226" s="97" t="s">
        <v>459</v>
      </c>
      <c r="C226" s="466">
        <v>14</v>
      </c>
      <c r="D226" s="467">
        <v>0</v>
      </c>
    </row>
    <row r="227" ht="31.5">
      <c r="A227" s="96" t="s">
        <v>460</v>
      </c>
      <c r="B227" s="97" t="s">
        <v>461</v>
      </c>
      <c r="C227" s="467">
        <v>10</v>
      </c>
      <c r="D227" s="467">
        <v>0</v>
      </c>
    </row>
    <row r="228" ht="31.5">
      <c r="A228" s="96" t="s">
        <v>462</v>
      </c>
      <c r="B228" s="97" t="s">
        <v>463</v>
      </c>
      <c r="C228" s="466">
        <v>0</v>
      </c>
      <c r="D228" s="467">
        <v>0</v>
      </c>
    </row>
    <row r="229" ht="31.5">
      <c r="A229" s="96" t="s">
        <v>464</v>
      </c>
      <c r="B229" s="97" t="s">
        <v>465</v>
      </c>
      <c r="C229" s="467">
        <v>0</v>
      </c>
      <c r="D229" s="467">
        <v>10</v>
      </c>
    </row>
    <row r="230" ht="31.5">
      <c r="A230" s="96" t="s">
        <v>466</v>
      </c>
      <c r="B230" s="97" t="s">
        <v>467</v>
      </c>
      <c r="C230" s="466">
        <v>0</v>
      </c>
      <c r="D230" s="467">
        <v>0</v>
      </c>
    </row>
    <row r="231" ht="47.25">
      <c r="A231" s="96" t="s">
        <v>468</v>
      </c>
      <c r="B231" s="97" t="s">
        <v>469</v>
      </c>
      <c r="C231" s="467">
        <v>21</v>
      </c>
      <c r="D231" s="467">
        <v>17</v>
      </c>
    </row>
    <row r="232" ht="47.25">
      <c r="A232" s="96" t="s">
        <v>470</v>
      </c>
      <c r="B232" s="97" t="s">
        <v>471</v>
      </c>
      <c r="C232" s="466">
        <v>16</v>
      </c>
      <c r="D232" s="467">
        <v>11</v>
      </c>
    </row>
    <row r="233">
      <c r="A233" s="123" t="s">
        <v>472</v>
      </c>
      <c r="B233" s="87" t="s">
        <v>473</v>
      </c>
      <c r="C233" s="116"/>
      <c r="D233" s="116"/>
    </row>
    <row r="234" ht="31.5">
      <c r="A234" s="96" t="s">
        <v>474</v>
      </c>
      <c r="B234" s="97" t="s">
        <v>475</v>
      </c>
      <c r="C234" s="466">
        <v>7</v>
      </c>
      <c r="D234" s="467">
        <v>0</v>
      </c>
    </row>
    <row r="235" ht="31.5">
      <c r="A235" s="96" t="s">
        <v>476</v>
      </c>
      <c r="B235" s="97" t="s">
        <v>477</v>
      </c>
      <c r="C235" s="467">
        <v>24</v>
      </c>
      <c r="D235" s="467">
        <v>9</v>
      </c>
    </row>
    <row r="236" ht="31.5">
      <c r="A236" s="96" t="s">
        <v>478</v>
      </c>
      <c r="B236" s="97" t="s">
        <v>479</v>
      </c>
      <c r="C236" s="466">
        <v>42</v>
      </c>
      <c r="D236" s="467">
        <v>8</v>
      </c>
    </row>
    <row r="237" ht="31.5">
      <c r="A237" s="96" t="s">
        <v>480</v>
      </c>
      <c r="B237" s="97" t="s">
        <v>481</v>
      </c>
      <c r="C237" s="467">
        <v>2</v>
      </c>
      <c r="D237" s="467">
        <v>0</v>
      </c>
    </row>
    <row r="238" ht="31.5">
      <c r="A238" s="96" t="s">
        <v>482</v>
      </c>
      <c r="B238" s="97" t="s">
        <v>483</v>
      </c>
      <c r="C238" s="466">
        <v>3</v>
      </c>
      <c r="D238" s="467">
        <v>0</v>
      </c>
    </row>
    <row r="239" ht="47.25">
      <c r="A239" s="96" t="s">
        <v>484</v>
      </c>
      <c r="B239" s="97" t="s">
        <v>485</v>
      </c>
      <c r="C239" s="467">
        <v>15</v>
      </c>
      <c r="D239" s="467">
        <v>0</v>
      </c>
    </row>
    <row r="240" ht="31.5">
      <c r="A240" s="96" t="s">
        <v>486</v>
      </c>
      <c r="B240" s="97" t="s">
        <v>487</v>
      </c>
      <c r="C240" s="466">
        <v>14</v>
      </c>
      <c r="D240" s="467">
        <v>2</v>
      </c>
    </row>
    <row r="241" ht="31.5">
      <c r="A241" s="96" t="s">
        <v>488</v>
      </c>
      <c r="B241" s="97" t="s">
        <v>489</v>
      </c>
      <c r="C241" s="467">
        <v>21</v>
      </c>
      <c r="D241" s="467">
        <v>5</v>
      </c>
    </row>
    <row r="242" ht="31.5">
      <c r="A242" s="96" t="s">
        <v>490</v>
      </c>
      <c r="B242" s="97" t="s">
        <v>491</v>
      </c>
      <c r="C242" s="466">
        <v>9</v>
      </c>
      <c r="D242" s="467">
        <v>2</v>
      </c>
    </row>
    <row r="243" ht="31.5">
      <c r="A243" s="96" t="s">
        <v>492</v>
      </c>
      <c r="B243" s="97" t="s">
        <v>493</v>
      </c>
      <c r="C243" s="467">
        <v>7</v>
      </c>
      <c r="D243" s="467">
        <v>1</v>
      </c>
    </row>
    <row r="244" ht="31.5">
      <c r="A244" s="96" t="s">
        <v>494</v>
      </c>
      <c r="B244" s="97" t="s">
        <v>495</v>
      </c>
      <c r="C244" s="466">
        <v>7</v>
      </c>
      <c r="D244" s="467">
        <v>0</v>
      </c>
    </row>
    <row r="245">
      <c r="A245" s="123" t="s">
        <v>496</v>
      </c>
      <c r="B245" s="87" t="s">
        <v>497</v>
      </c>
      <c r="C245" s="116"/>
      <c r="D245" s="116"/>
    </row>
    <row r="246" ht="47.25">
      <c r="A246" s="96" t="s">
        <v>498</v>
      </c>
      <c r="B246" s="97" t="s">
        <v>499</v>
      </c>
      <c r="C246" s="466">
        <v>9</v>
      </c>
      <c r="D246" s="467">
        <v>0</v>
      </c>
    </row>
    <row r="247" ht="47.25">
      <c r="A247" s="96" t="s">
        <v>500</v>
      </c>
      <c r="B247" s="97" t="s">
        <v>501</v>
      </c>
      <c r="C247" s="467">
        <v>89</v>
      </c>
      <c r="D247" s="467">
        <v>5</v>
      </c>
    </row>
    <row r="248">
      <c r="A248" s="123" t="s">
        <v>502</v>
      </c>
      <c r="B248" s="87" t="s">
        <v>503</v>
      </c>
      <c r="C248" s="468"/>
      <c r="D248" s="116"/>
    </row>
    <row r="249" ht="47.25">
      <c r="A249" s="96" t="s">
        <v>504</v>
      </c>
      <c r="B249" s="97" t="s">
        <v>505</v>
      </c>
      <c r="C249" s="467">
        <v>5</v>
      </c>
      <c r="D249" s="467">
        <v>0</v>
      </c>
    </row>
    <row r="250" ht="31.5">
      <c r="A250" s="96" t="s">
        <v>506</v>
      </c>
      <c r="B250" s="97" t="s">
        <v>507</v>
      </c>
      <c r="C250" s="466">
        <v>0</v>
      </c>
      <c r="D250" s="467">
        <v>0</v>
      </c>
    </row>
    <row r="251" ht="31.5">
      <c r="A251" s="96" t="s">
        <v>508</v>
      </c>
      <c r="B251" s="97" t="s">
        <v>509</v>
      </c>
      <c r="C251" s="467">
        <v>0</v>
      </c>
      <c r="D251" s="467">
        <v>0</v>
      </c>
    </row>
    <row r="252" ht="31.5">
      <c r="A252" s="96" t="s">
        <v>510</v>
      </c>
      <c r="B252" s="97" t="s">
        <v>511</v>
      </c>
      <c r="C252" s="466">
        <v>1</v>
      </c>
      <c r="D252" s="467">
        <v>0</v>
      </c>
    </row>
    <row r="253" ht="31.5">
      <c r="A253" s="96" t="s">
        <v>512</v>
      </c>
      <c r="B253" s="97" t="s">
        <v>513</v>
      </c>
      <c r="C253" s="467">
        <v>2</v>
      </c>
      <c r="D253" s="467">
        <v>0</v>
      </c>
    </row>
    <row r="254" ht="47.25">
      <c r="A254" s="96" t="s">
        <v>514</v>
      </c>
      <c r="B254" s="97" t="s">
        <v>515</v>
      </c>
      <c r="C254" s="466">
        <v>0</v>
      </c>
      <c r="D254" s="467">
        <v>0</v>
      </c>
    </row>
    <row r="255">
      <c r="A255" s="96" t="s">
        <v>516</v>
      </c>
      <c r="B255" s="97" t="s">
        <v>517</v>
      </c>
      <c r="C255" s="467">
        <v>2</v>
      </c>
      <c r="D255" s="467">
        <v>0</v>
      </c>
    </row>
    <row r="256" ht="31.5">
      <c r="A256" s="96" t="s">
        <v>518</v>
      </c>
      <c r="B256" s="97" t="s">
        <v>519</v>
      </c>
      <c r="C256" s="466">
        <v>0</v>
      </c>
      <c r="D256" s="467">
        <v>0</v>
      </c>
    </row>
    <row r="257" ht="30">
      <c r="A257" s="96" t="s">
        <v>520</v>
      </c>
      <c r="B257" s="97" t="s">
        <v>521</v>
      </c>
      <c r="C257" s="467">
        <v>2</v>
      </c>
      <c r="D257" s="467">
        <v>2</v>
      </c>
    </row>
    <row r="258" ht="30">
      <c r="A258" s="96" t="s">
        <v>522</v>
      </c>
      <c r="B258" s="97" t="s">
        <v>523</v>
      </c>
      <c r="C258" s="466">
        <v>2</v>
      </c>
      <c r="D258" s="467">
        <v>3</v>
      </c>
    </row>
    <row r="259" ht="30">
      <c r="A259" s="96" t="s">
        <v>524</v>
      </c>
      <c r="B259" s="97" t="s">
        <v>525</v>
      </c>
      <c r="C259" s="467">
        <v>2</v>
      </c>
      <c r="D259" s="467">
        <v>0</v>
      </c>
    </row>
    <row r="260" ht="45">
      <c r="A260" s="99" t="s">
        <v>526</v>
      </c>
      <c r="B260" s="158" t="s">
        <v>527</v>
      </c>
      <c r="C260" s="466">
        <v>1</v>
      </c>
      <c r="D260" s="467">
        <v>0</v>
      </c>
    </row>
    <row r="261" ht="45">
      <c r="A261" s="96" t="s">
        <v>528</v>
      </c>
      <c r="B261" s="97" t="s">
        <v>529</v>
      </c>
      <c r="C261" s="467">
        <v>2</v>
      </c>
      <c r="D261" s="467">
        <v>0</v>
      </c>
    </row>
    <row r="262" ht="30">
      <c r="A262" s="96" t="s">
        <v>530</v>
      </c>
      <c r="B262" s="97" t="s">
        <v>531</v>
      </c>
      <c r="C262" s="466">
        <v>10</v>
      </c>
      <c r="D262" s="467">
        <v>9</v>
      </c>
    </row>
    <row r="263" ht="45">
      <c r="A263" s="96" t="s">
        <v>532</v>
      </c>
      <c r="B263" s="97" t="s">
        <v>533</v>
      </c>
      <c r="C263" s="467">
        <v>6</v>
      </c>
      <c r="D263" s="467">
        <v>2</v>
      </c>
    </row>
    <row r="264" ht="30">
      <c r="A264" s="96" t="s">
        <v>534</v>
      </c>
      <c r="B264" s="97" t="s">
        <v>535</v>
      </c>
      <c r="C264" s="466">
        <v>0</v>
      </c>
      <c r="D264" s="467">
        <v>0</v>
      </c>
    </row>
    <row r="265">
      <c r="A265" s="472"/>
      <c r="B265" s="351" t="s">
        <v>536</v>
      </c>
      <c r="C265" s="473">
        <f>SUM(C13:C264)</f>
        <v>3669</v>
      </c>
      <c r="D265" s="473">
        <f>SUM(D13:D264)</f>
        <v>476</v>
      </c>
    </row>
    <row r="266" ht="15.75">
      <c r="C266" s="466"/>
      <c r="D266" s="466"/>
    </row>
    <row r="267" ht="15.75">
      <c r="C267" s="466"/>
      <c r="D267" s="466"/>
    </row>
    <row r="269" ht="78.75" customHeight="1">
      <c r="C269" s="453" t="s">
        <v>553</v>
      </c>
      <c r="D269" s="453"/>
    </row>
    <row r="270" ht="191.25" customHeight="1">
      <c r="B270" s="474" t="s">
        <v>560</v>
      </c>
      <c r="C270" s="475"/>
      <c r="D270" s="475"/>
    </row>
    <row r="272" ht="15.75" customHeight="1">
      <c r="B272" s="52" t="s">
        <v>561</v>
      </c>
      <c r="C272" s="388" t="s">
        <v>558</v>
      </c>
      <c r="D272" s="378" t="s">
        <v>559</v>
      </c>
    </row>
    <row r="273" ht="30.75" customHeight="1">
      <c r="B273" s="64"/>
      <c r="C273" s="388"/>
      <c r="D273" s="461"/>
    </row>
    <row r="274" ht="18" customHeight="1">
      <c r="B274" s="64" t="s">
        <v>60</v>
      </c>
      <c r="C274" s="476">
        <v>0</v>
      </c>
      <c r="D274" s="461">
        <v>0</v>
      </c>
    </row>
    <row r="275">
      <c r="B275" s="64" t="s">
        <v>154</v>
      </c>
      <c r="C275" s="477">
        <f>'Медведь24-25'!AC77</f>
        <v>11</v>
      </c>
      <c r="D275" s="477">
        <v>0</v>
      </c>
    </row>
    <row r="276">
      <c r="B276" s="64" t="s">
        <v>164</v>
      </c>
      <c r="C276" s="372">
        <f>'Медведь24-25'!AC95+'Медведь24-25'!AC96+'Медведь24-25'!AC97</f>
        <v>143</v>
      </c>
      <c r="D276" s="64">
        <v>0</v>
      </c>
    </row>
    <row r="277">
      <c r="B277" s="64" t="s">
        <v>204</v>
      </c>
      <c r="C277" s="477">
        <f>'Медведь24-25'!AC108</f>
        <v>11</v>
      </c>
      <c r="D277" s="477">
        <v>0</v>
      </c>
    </row>
    <row r="278">
      <c r="B278" s="64" t="s">
        <v>226</v>
      </c>
      <c r="C278" s="372">
        <f>'Медведь24-25'!AC110+'Медведь24-25'!AC111+'Медведь24-25'!AC112+'Медведь24-25'!AC113+'Медведь24-25'!AC114+'Медведь24-25'!AC115</f>
        <v>1</v>
      </c>
      <c r="D278" s="64">
        <v>0</v>
      </c>
    </row>
    <row r="279">
      <c r="B279" s="64" t="s">
        <v>270</v>
      </c>
      <c r="C279" s="64">
        <f>'Медведь24-25'!AC140</f>
        <v>67</v>
      </c>
      <c r="D279" s="64">
        <v>0</v>
      </c>
    </row>
    <row r="280">
      <c r="B280" s="64" t="s">
        <v>441</v>
      </c>
      <c r="C280" s="476">
        <f>'Медведь24-25'!AC215</f>
        <v>0</v>
      </c>
      <c r="D280" s="477">
        <v>0</v>
      </c>
    </row>
    <row r="281">
      <c r="B281" s="478" t="s">
        <v>536</v>
      </c>
      <c r="C281" s="479">
        <f>SUM(C275:C280)</f>
        <v>233</v>
      </c>
      <c r="D281" s="480">
        <v>0</v>
      </c>
    </row>
    <row r="285" ht="46.5" customHeight="1">
      <c r="B285" s="175" t="s">
        <v>537</v>
      </c>
      <c r="C285" s="175"/>
      <c r="D285" s="481" t="s">
        <v>539</v>
      </c>
      <c r="E285" s="481"/>
      <c r="F285" s="481"/>
    </row>
    <row r="286">
      <c r="D286" s="179" t="s">
        <v>540</v>
      </c>
      <c r="E286" s="179"/>
      <c r="F286" s="179"/>
    </row>
    <row r="287">
      <c r="D287" s="179"/>
      <c r="E287" s="179"/>
    </row>
  </sheetData>
  <mergeCells count="16">
    <mergeCell ref="C4:D4"/>
    <mergeCell ref="B5:D5"/>
    <mergeCell ref="A6:A7"/>
    <mergeCell ref="B6:B8"/>
    <mergeCell ref="C6:D6"/>
    <mergeCell ref="C7:C8"/>
    <mergeCell ref="D7:D8"/>
    <mergeCell ref="C269:D269"/>
    <mergeCell ref="B270:D270"/>
    <mergeCell ref="B272:B273"/>
    <mergeCell ref="C272:C273"/>
    <mergeCell ref="D272:D273"/>
    <mergeCell ref="B285:C285"/>
    <mergeCell ref="D285:F285"/>
    <mergeCell ref="D286:F286"/>
    <mergeCell ref="D287:E287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" zoomScale="85" workbookViewId="0">
      <pane ySplit="11" topLeftCell="A12" activePane="bottomLeft" state="frozen"/>
      <selection activeCell="R173" activeCellId="0" sqref="R173"/>
    </sheetView>
  </sheetViews>
  <sheetFormatPr defaultColWidth="9" defaultRowHeight="15.75"/>
  <cols>
    <col bestFit="1" customWidth="1" min="1" max="1" width="5.75"/>
    <col bestFit="1" customWidth="1" min="2" max="2" width="35"/>
    <col customWidth="1" min="3" max="3" style="482" width="6.625"/>
    <col customWidth="1" min="4" max="5" width="6.625"/>
    <col customWidth="1" min="6" max="6" style="482" width="6.625"/>
    <col customWidth="1" min="7" max="9" width="6.625"/>
    <col customWidth="1" min="10" max="10" style="482" width="6.625"/>
    <col customWidth="1" min="11" max="12" width="6.625"/>
    <col customWidth="1" min="13" max="13" style="482" width="6.625"/>
    <col customWidth="1" min="14" max="14" width="6.625"/>
    <col customWidth="1" min="15" max="15" style="482" width="6.625"/>
    <col customWidth="1" min="16" max="20" width="6.625"/>
    <col bestFit="1" customWidth="1" min="21" max="31" width="6.75"/>
    <col bestFit="1" min="32" max="32" style="1" width="9"/>
    <col min="33" max="16384" style="1" width="9"/>
  </cols>
  <sheetData>
    <row r="1" ht="57" customHeight="1">
      <c r="A1" s="483"/>
      <c r="B1" s="452"/>
      <c r="C1" s="484"/>
      <c r="D1" s="485"/>
      <c r="E1" s="452"/>
      <c r="F1" s="486"/>
      <c r="G1" s="487"/>
      <c r="H1" s="488"/>
      <c r="I1" s="487"/>
      <c r="J1" s="489"/>
      <c r="K1" s="483"/>
      <c r="L1" s="490" t="s">
        <v>562</v>
      </c>
      <c r="M1" s="490"/>
      <c r="N1" s="490"/>
      <c r="O1" s="490"/>
      <c r="P1" s="490"/>
      <c r="Q1" s="490"/>
      <c r="R1" s="490"/>
    </row>
    <row r="2" ht="54.75" customHeight="1">
      <c r="A2" s="491"/>
      <c r="B2" s="455" t="s">
        <v>563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</row>
    <row r="3" ht="27.75">
      <c r="A3" s="492"/>
      <c r="B3" s="28" t="s">
        <v>556</v>
      </c>
      <c r="C3" s="120" t="s">
        <v>557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ht="45.75" customHeight="1">
      <c r="A4" s="493"/>
      <c r="B4" s="494"/>
      <c r="C4" s="495" t="s">
        <v>564</v>
      </c>
      <c r="D4" s="496"/>
      <c r="E4" s="497"/>
      <c r="F4" s="498" t="s">
        <v>565</v>
      </c>
      <c r="G4" s="498"/>
      <c r="H4" s="498"/>
      <c r="I4" s="498"/>
      <c r="J4" s="499" t="s">
        <v>566</v>
      </c>
      <c r="K4" s="499"/>
      <c r="L4" s="499"/>
      <c r="M4" s="499" t="s">
        <v>567</v>
      </c>
      <c r="N4" s="499"/>
      <c r="O4" s="499" t="s">
        <v>568</v>
      </c>
      <c r="P4" s="499"/>
      <c r="Q4" s="498" t="s">
        <v>569</v>
      </c>
      <c r="R4" s="498" t="s">
        <v>570</v>
      </c>
      <c r="S4" s="42" t="s">
        <v>571</v>
      </c>
      <c r="T4" s="42" t="s">
        <v>572</v>
      </c>
    </row>
    <row r="5" hidden="1">
      <c r="A5" s="493"/>
      <c r="B5" s="494"/>
      <c r="C5" s="498"/>
      <c r="D5" s="500"/>
      <c r="E5" s="500"/>
      <c r="F5" s="501"/>
      <c r="G5" s="502"/>
      <c r="H5" s="502"/>
      <c r="I5" s="502"/>
      <c r="J5" s="503"/>
      <c r="K5" s="504"/>
      <c r="L5" s="505"/>
      <c r="M5" s="506"/>
      <c r="N5" s="507"/>
      <c r="O5" s="508"/>
      <c r="P5" s="509"/>
      <c r="Q5" s="498"/>
      <c r="R5" s="498"/>
      <c r="S5" s="42"/>
      <c r="T5" s="42"/>
    </row>
    <row r="6" hidden="1">
      <c r="A6" s="493"/>
      <c r="B6" s="494"/>
      <c r="C6" s="498"/>
      <c r="D6" s="500"/>
      <c r="E6" s="500"/>
      <c r="F6" s="501"/>
      <c r="G6" s="502"/>
      <c r="H6" s="155"/>
      <c r="I6" s="155"/>
      <c r="J6" s="503"/>
      <c r="K6" s="504"/>
      <c r="L6" s="505"/>
      <c r="M6" s="506"/>
      <c r="N6" s="507"/>
      <c r="O6" s="508"/>
      <c r="P6" s="509"/>
      <c r="Q6" s="498"/>
      <c r="R6" s="498"/>
      <c r="S6" s="42"/>
      <c r="T6" s="42"/>
    </row>
    <row r="7" ht="63" customHeight="1">
      <c r="A7" s="510"/>
      <c r="B7" s="460"/>
      <c r="C7" s="511" t="s">
        <v>573</v>
      </c>
      <c r="D7" s="502" t="s">
        <v>574</v>
      </c>
      <c r="E7" s="502" t="s">
        <v>575</v>
      </c>
      <c r="F7" s="511" t="s">
        <v>573</v>
      </c>
      <c r="G7" s="502" t="s">
        <v>576</v>
      </c>
      <c r="H7" s="502" t="s">
        <v>577</v>
      </c>
      <c r="I7" s="502" t="s">
        <v>575</v>
      </c>
      <c r="J7" s="508" t="s">
        <v>573</v>
      </c>
      <c r="K7" s="507" t="s">
        <v>578</v>
      </c>
      <c r="L7" s="507" t="s">
        <v>575</v>
      </c>
      <c r="M7" s="508" t="s">
        <v>573</v>
      </c>
      <c r="N7" s="507" t="s">
        <v>575</v>
      </c>
      <c r="O7" s="508" t="s">
        <v>573</v>
      </c>
      <c r="P7" s="507" t="s">
        <v>579</v>
      </c>
      <c r="Q7" s="498"/>
      <c r="R7" s="498"/>
      <c r="S7" s="42"/>
      <c r="T7" s="42"/>
    </row>
    <row r="8" hidden="1">
      <c r="A8" s="512"/>
      <c r="B8" s="71"/>
      <c r="C8" s="513"/>
      <c r="D8" s="514"/>
      <c r="E8" s="514"/>
      <c r="F8" s="513"/>
      <c r="G8" s="514"/>
      <c r="H8" s="514"/>
      <c r="I8" s="514"/>
      <c r="J8" s="515"/>
      <c r="K8" s="516"/>
      <c r="L8" s="516"/>
      <c r="M8" s="515"/>
      <c r="N8" s="516"/>
      <c r="O8" s="515"/>
      <c r="P8" s="516"/>
      <c r="Q8" s="514"/>
      <c r="R8" s="514"/>
      <c r="S8" s="42"/>
      <c r="T8" s="42"/>
    </row>
    <row r="9" hidden="1">
      <c r="A9" s="517"/>
      <c r="B9" s="71"/>
      <c r="C9" s="518"/>
      <c r="D9" s="519"/>
      <c r="E9" s="519"/>
      <c r="F9" s="518"/>
      <c r="G9" s="519"/>
      <c r="H9" s="519"/>
      <c r="I9" s="519"/>
      <c r="J9" s="520"/>
      <c r="K9" s="521"/>
      <c r="L9" s="521"/>
      <c r="M9" s="520"/>
      <c r="N9" s="521"/>
      <c r="O9" s="520"/>
      <c r="P9" s="521"/>
      <c r="Q9" s="519"/>
      <c r="R9" s="519"/>
      <c r="S9" s="71"/>
      <c r="T9" s="215"/>
    </row>
    <row r="10" hidden="1">
      <c r="A10" s="517"/>
      <c r="B10" s="71"/>
      <c r="C10" s="518"/>
      <c r="D10" s="519"/>
      <c r="E10" s="519"/>
      <c r="F10" s="518"/>
      <c r="G10" s="519"/>
      <c r="H10" s="519"/>
      <c r="I10" s="519"/>
      <c r="J10" s="520"/>
      <c r="K10" s="521"/>
      <c r="L10" s="521"/>
      <c r="M10" s="520"/>
      <c r="N10" s="521"/>
      <c r="O10" s="520"/>
      <c r="P10" s="521"/>
      <c r="Q10" s="519"/>
      <c r="R10" s="519"/>
      <c r="S10" s="71"/>
      <c r="T10" s="215"/>
    </row>
    <row r="11" hidden="1">
      <c r="A11" s="522"/>
      <c r="B11" s="71"/>
      <c r="C11" s="518"/>
      <c r="D11" s="519"/>
      <c r="E11" s="519"/>
      <c r="F11" s="518"/>
      <c r="G11" s="519"/>
      <c r="H11" s="519"/>
      <c r="I11" s="519"/>
      <c r="J11" s="520"/>
      <c r="K11" s="521"/>
      <c r="L11" s="521"/>
      <c r="M11" s="520"/>
      <c r="N11" s="521"/>
      <c r="O11" s="520"/>
      <c r="P11" s="521"/>
      <c r="Q11" s="519"/>
      <c r="R11" s="519"/>
      <c r="S11" s="71"/>
      <c r="T11" s="215"/>
    </row>
    <row r="12">
      <c r="A12" s="86">
        <v>1</v>
      </c>
      <c r="B12" s="87" t="s">
        <v>32</v>
      </c>
      <c r="C12" s="449"/>
      <c r="D12" s="116"/>
      <c r="E12" s="116"/>
      <c r="F12" s="449"/>
      <c r="G12" s="116"/>
      <c r="H12" s="116"/>
      <c r="I12" s="116"/>
      <c r="J12" s="451"/>
      <c r="K12" s="88"/>
      <c r="L12" s="88"/>
      <c r="M12" s="451"/>
      <c r="N12" s="88"/>
      <c r="O12" s="451"/>
      <c r="P12" s="88"/>
      <c r="Q12" s="523"/>
      <c r="R12" s="465"/>
      <c r="S12" s="465"/>
      <c r="T12" s="465"/>
    </row>
    <row r="13" ht="30">
      <c r="A13" s="96" t="s">
        <v>33</v>
      </c>
      <c r="B13" s="97" t="s">
        <v>34</v>
      </c>
      <c r="C13" s="473">
        <v>0</v>
      </c>
      <c r="D13" s="467">
        <v>0</v>
      </c>
      <c r="E13" s="467">
        <v>0</v>
      </c>
      <c r="F13" s="473">
        <v>0</v>
      </c>
      <c r="G13" s="467">
        <v>0</v>
      </c>
      <c r="H13" s="467">
        <v>0</v>
      </c>
      <c r="I13" s="467">
        <v>0</v>
      </c>
      <c r="J13" s="524">
        <v>41</v>
      </c>
      <c r="K13" s="103">
        <v>5</v>
      </c>
      <c r="L13" s="103">
        <v>10</v>
      </c>
      <c r="M13" s="524">
        <v>0</v>
      </c>
      <c r="N13" s="103">
        <v>0</v>
      </c>
      <c r="O13" s="525">
        <v>0</v>
      </c>
      <c r="P13" s="355">
        <v>0</v>
      </c>
      <c r="Q13" s="467">
        <v>0</v>
      </c>
      <c r="R13" s="467">
        <v>0</v>
      </c>
      <c r="S13" s="467">
        <v>0</v>
      </c>
      <c r="T13" s="467">
        <v>0</v>
      </c>
    </row>
    <row r="14">
      <c r="A14" s="86" t="s">
        <v>35</v>
      </c>
      <c r="B14" s="87" t="s">
        <v>36</v>
      </c>
      <c r="C14" s="449"/>
      <c r="D14" s="116"/>
      <c r="E14" s="116"/>
      <c r="F14" s="449"/>
      <c r="G14" s="116"/>
      <c r="H14" s="116"/>
      <c r="I14" s="116"/>
      <c r="J14" s="451"/>
      <c r="K14" s="88"/>
      <c r="L14" s="88"/>
      <c r="M14" s="451"/>
      <c r="N14" s="88"/>
      <c r="O14" s="526"/>
      <c r="P14" s="136"/>
      <c r="Q14" s="465"/>
      <c r="R14" s="465"/>
      <c r="S14" s="465"/>
      <c r="T14" s="465"/>
    </row>
    <row r="15" ht="45">
      <c r="A15" s="96" t="s">
        <v>37</v>
      </c>
      <c r="B15" s="97" t="s">
        <v>38</v>
      </c>
      <c r="C15" s="473">
        <v>1</v>
      </c>
      <c r="D15" s="467">
        <v>0</v>
      </c>
      <c r="E15" s="467">
        <v>0</v>
      </c>
      <c r="F15" s="473">
        <v>6</v>
      </c>
      <c r="G15" s="467">
        <v>0</v>
      </c>
      <c r="H15" s="467">
        <v>0</v>
      </c>
      <c r="I15" s="467">
        <v>0</v>
      </c>
      <c r="J15" s="524">
        <v>225</v>
      </c>
      <c r="K15" s="103">
        <v>0</v>
      </c>
      <c r="L15" s="103">
        <v>0</v>
      </c>
      <c r="M15" s="524">
        <v>0</v>
      </c>
      <c r="N15" s="103">
        <v>0</v>
      </c>
      <c r="O15" s="525">
        <v>0</v>
      </c>
      <c r="P15" s="355">
        <v>0</v>
      </c>
      <c r="Q15" s="467">
        <v>20</v>
      </c>
      <c r="R15" s="467">
        <v>0</v>
      </c>
      <c r="S15" s="467">
        <v>4</v>
      </c>
      <c r="T15" s="467">
        <v>3</v>
      </c>
    </row>
    <row r="16" ht="30">
      <c r="A16" s="96" t="s">
        <v>39</v>
      </c>
      <c r="B16" s="97" t="s">
        <v>40</v>
      </c>
      <c r="C16" s="473">
        <v>1</v>
      </c>
      <c r="D16" s="467">
        <v>0</v>
      </c>
      <c r="E16" s="467">
        <v>1</v>
      </c>
      <c r="F16" s="473">
        <v>2</v>
      </c>
      <c r="G16" s="467">
        <v>0</v>
      </c>
      <c r="H16" s="467">
        <v>0</v>
      </c>
      <c r="I16" s="467">
        <v>1</v>
      </c>
      <c r="J16" s="524">
        <v>21</v>
      </c>
      <c r="K16" s="103">
        <v>2</v>
      </c>
      <c r="L16" s="103">
        <v>7</v>
      </c>
      <c r="M16" s="524">
        <v>0</v>
      </c>
      <c r="N16" s="103">
        <v>0</v>
      </c>
      <c r="O16" s="525">
        <v>0</v>
      </c>
      <c r="P16" s="355">
        <v>0</v>
      </c>
      <c r="Q16" s="467">
        <v>10</v>
      </c>
      <c r="R16" s="467">
        <v>0</v>
      </c>
      <c r="S16" s="467">
        <v>4</v>
      </c>
      <c r="T16" s="467">
        <v>0</v>
      </c>
    </row>
    <row r="17">
      <c r="A17" s="123" t="s">
        <v>41</v>
      </c>
      <c r="B17" s="87" t="s">
        <v>42</v>
      </c>
      <c r="C17" s="449"/>
      <c r="D17" s="116"/>
      <c r="E17" s="116"/>
      <c r="F17" s="449"/>
      <c r="G17" s="116"/>
      <c r="H17" s="116"/>
      <c r="I17" s="116"/>
      <c r="J17" s="451"/>
      <c r="K17" s="88"/>
      <c r="L17" s="88"/>
      <c r="M17" s="451"/>
      <c r="N17" s="88"/>
      <c r="O17" s="526"/>
      <c r="P17" s="136"/>
      <c r="Q17" s="116"/>
      <c r="R17" s="116"/>
      <c r="S17" s="116"/>
      <c r="T17" s="116"/>
    </row>
    <row r="18" ht="45">
      <c r="A18" s="96" t="s">
        <v>43</v>
      </c>
      <c r="B18" s="97" t="s">
        <v>44</v>
      </c>
      <c r="C18" s="473">
        <v>34</v>
      </c>
      <c r="D18" s="467">
        <v>0</v>
      </c>
      <c r="E18" s="467">
        <v>0</v>
      </c>
      <c r="F18" s="473">
        <v>50</v>
      </c>
      <c r="G18" s="467">
        <v>0</v>
      </c>
      <c r="H18" s="467">
        <v>0</v>
      </c>
      <c r="I18" s="467">
        <v>0</v>
      </c>
      <c r="J18" s="524">
        <v>48</v>
      </c>
      <c r="K18" s="103">
        <v>0</v>
      </c>
      <c r="L18" s="103">
        <v>0</v>
      </c>
      <c r="M18" s="524">
        <v>0</v>
      </c>
      <c r="N18" s="103">
        <v>0</v>
      </c>
      <c r="O18" s="525">
        <v>30</v>
      </c>
      <c r="P18" s="355">
        <v>22</v>
      </c>
      <c r="Q18" s="467">
        <v>46</v>
      </c>
      <c r="R18" s="467">
        <v>2</v>
      </c>
      <c r="S18" s="467">
        <v>21</v>
      </c>
      <c r="T18" s="467">
        <v>8</v>
      </c>
    </row>
    <row r="19" ht="30">
      <c r="A19" s="96" t="s">
        <v>45</v>
      </c>
      <c r="B19" s="97" t="s">
        <v>46</v>
      </c>
      <c r="C19" s="473">
        <v>9</v>
      </c>
      <c r="D19" s="467">
        <v>0</v>
      </c>
      <c r="E19" s="467">
        <v>2</v>
      </c>
      <c r="F19" s="473">
        <v>11</v>
      </c>
      <c r="G19" s="467">
        <v>0</v>
      </c>
      <c r="H19" s="467">
        <v>1</v>
      </c>
      <c r="I19" s="467">
        <v>3</v>
      </c>
      <c r="J19" s="524">
        <v>29</v>
      </c>
      <c r="K19" s="103">
        <v>2</v>
      </c>
      <c r="L19" s="103">
        <v>10</v>
      </c>
      <c r="M19" s="524">
        <v>0</v>
      </c>
      <c r="N19" s="103">
        <v>0</v>
      </c>
      <c r="O19" s="525">
        <v>0</v>
      </c>
      <c r="P19" s="355">
        <v>0</v>
      </c>
      <c r="Q19" s="467">
        <v>33</v>
      </c>
      <c r="R19" s="467">
        <v>0</v>
      </c>
      <c r="S19" s="467">
        <v>10</v>
      </c>
      <c r="T19" s="467">
        <v>0</v>
      </c>
    </row>
    <row r="20">
      <c r="A20" s="123" t="s">
        <v>47</v>
      </c>
      <c r="B20" s="87" t="s">
        <v>48</v>
      </c>
      <c r="C20" s="449"/>
      <c r="D20" s="116"/>
      <c r="E20" s="116"/>
      <c r="F20" s="449"/>
      <c r="G20" s="116"/>
      <c r="H20" s="116"/>
      <c r="I20" s="116"/>
      <c r="J20" s="451"/>
      <c r="K20" s="88"/>
      <c r="L20" s="88"/>
      <c r="M20" s="451"/>
      <c r="N20" s="88"/>
      <c r="O20" s="526"/>
      <c r="P20" s="136"/>
      <c r="Q20" s="116"/>
      <c r="R20" s="116"/>
      <c r="S20" s="116"/>
      <c r="T20" s="116"/>
    </row>
    <row r="21" ht="45">
      <c r="A21" s="96" t="s">
        <v>49</v>
      </c>
      <c r="B21" s="97" t="s">
        <v>50</v>
      </c>
      <c r="C21" s="473">
        <v>4</v>
      </c>
      <c r="D21" s="467">
        <v>0</v>
      </c>
      <c r="E21" s="467">
        <v>0</v>
      </c>
      <c r="F21" s="473">
        <v>12</v>
      </c>
      <c r="G21" s="467">
        <v>0</v>
      </c>
      <c r="H21" s="467">
        <v>0</v>
      </c>
      <c r="I21" s="467">
        <v>0</v>
      </c>
      <c r="J21" s="524">
        <v>64</v>
      </c>
      <c r="K21" s="103">
        <v>0</v>
      </c>
      <c r="L21" s="103">
        <v>0</v>
      </c>
      <c r="M21" s="524">
        <v>0</v>
      </c>
      <c r="N21" s="103">
        <v>0</v>
      </c>
      <c r="O21" s="525">
        <v>4</v>
      </c>
      <c r="P21" s="355">
        <v>3</v>
      </c>
      <c r="Q21" s="467">
        <v>29</v>
      </c>
      <c r="R21" s="467">
        <v>0</v>
      </c>
      <c r="S21" s="467">
        <v>3</v>
      </c>
      <c r="T21" s="467">
        <v>0</v>
      </c>
    </row>
    <row r="22" ht="30">
      <c r="A22" s="96" t="s">
        <v>51</v>
      </c>
      <c r="B22" s="97" t="s">
        <v>52</v>
      </c>
      <c r="C22" s="473">
        <v>2</v>
      </c>
      <c r="D22" s="467">
        <v>0</v>
      </c>
      <c r="E22" s="467">
        <v>0</v>
      </c>
      <c r="F22" s="473">
        <v>28</v>
      </c>
      <c r="G22" s="467">
        <v>0</v>
      </c>
      <c r="H22" s="467">
        <v>0</v>
      </c>
      <c r="I22" s="467">
        <v>0</v>
      </c>
      <c r="J22" s="524">
        <v>60</v>
      </c>
      <c r="K22" s="103">
        <v>0</v>
      </c>
      <c r="L22" s="103">
        <v>0</v>
      </c>
      <c r="M22" s="524">
        <v>0</v>
      </c>
      <c r="N22" s="103">
        <v>0</v>
      </c>
      <c r="O22" s="525">
        <v>0</v>
      </c>
      <c r="P22" s="355">
        <v>0</v>
      </c>
      <c r="Q22" s="467">
        <v>0</v>
      </c>
      <c r="R22" s="467">
        <v>0</v>
      </c>
      <c r="S22" s="467">
        <v>3</v>
      </c>
      <c r="T22" s="467">
        <v>0</v>
      </c>
    </row>
    <row r="23" ht="60">
      <c r="A23" s="96" t="s">
        <v>53</v>
      </c>
      <c r="B23" s="97" t="s">
        <v>54</v>
      </c>
      <c r="C23" s="473">
        <v>3</v>
      </c>
      <c r="D23" s="467">
        <v>0</v>
      </c>
      <c r="E23" s="467">
        <v>0</v>
      </c>
      <c r="F23" s="473">
        <v>21</v>
      </c>
      <c r="G23" s="467">
        <v>0</v>
      </c>
      <c r="H23" s="467">
        <v>0</v>
      </c>
      <c r="I23" s="467">
        <v>0</v>
      </c>
      <c r="J23" s="524">
        <v>59</v>
      </c>
      <c r="K23" s="103">
        <v>0</v>
      </c>
      <c r="L23" s="103">
        <v>0</v>
      </c>
      <c r="M23" s="524">
        <v>0</v>
      </c>
      <c r="N23" s="103">
        <v>0</v>
      </c>
      <c r="O23" s="525">
        <v>5</v>
      </c>
      <c r="P23" s="355">
        <v>3</v>
      </c>
      <c r="Q23" s="467">
        <v>8</v>
      </c>
      <c r="R23" s="467">
        <v>0</v>
      </c>
      <c r="S23" s="467">
        <v>3</v>
      </c>
      <c r="T23" s="467">
        <v>1</v>
      </c>
    </row>
    <row r="24" ht="60">
      <c r="A24" s="96" t="s">
        <v>55</v>
      </c>
      <c r="B24" s="97" t="s">
        <v>56</v>
      </c>
      <c r="C24" s="473">
        <v>5</v>
      </c>
      <c r="D24" s="467">
        <v>0</v>
      </c>
      <c r="E24" s="467">
        <v>0</v>
      </c>
      <c r="F24" s="473">
        <v>38</v>
      </c>
      <c r="G24" s="467">
        <v>0</v>
      </c>
      <c r="H24" s="467">
        <v>0</v>
      </c>
      <c r="I24" s="467">
        <v>0</v>
      </c>
      <c r="J24" s="524">
        <v>58</v>
      </c>
      <c r="K24" s="103">
        <v>0</v>
      </c>
      <c r="L24" s="103">
        <v>0</v>
      </c>
      <c r="M24" s="524">
        <v>0</v>
      </c>
      <c r="N24" s="103">
        <v>0</v>
      </c>
      <c r="O24" s="525">
        <v>4</v>
      </c>
      <c r="P24" s="355">
        <v>3</v>
      </c>
      <c r="Q24" s="466">
        <v>8</v>
      </c>
      <c r="R24" s="467">
        <v>0</v>
      </c>
      <c r="S24" s="466">
        <v>3</v>
      </c>
      <c r="T24" s="467">
        <v>1</v>
      </c>
    </row>
    <row r="25" ht="30">
      <c r="A25" s="96" t="s">
        <v>57</v>
      </c>
      <c r="B25" s="97" t="s">
        <v>58</v>
      </c>
      <c r="C25" s="473">
        <v>0</v>
      </c>
      <c r="D25" s="467">
        <v>0</v>
      </c>
      <c r="E25" s="467">
        <v>0</v>
      </c>
      <c r="F25" s="473">
        <v>12</v>
      </c>
      <c r="G25" s="467">
        <v>0</v>
      </c>
      <c r="H25" s="467">
        <v>1</v>
      </c>
      <c r="I25" s="467">
        <v>3</v>
      </c>
      <c r="J25" s="524">
        <v>152</v>
      </c>
      <c r="K25" s="103">
        <v>15</v>
      </c>
      <c r="L25" s="103">
        <v>46</v>
      </c>
      <c r="M25" s="524">
        <v>0</v>
      </c>
      <c r="N25" s="103">
        <v>0</v>
      </c>
      <c r="O25" s="525">
        <v>0</v>
      </c>
      <c r="P25" s="355">
        <v>0</v>
      </c>
      <c r="Q25" s="467">
        <v>16</v>
      </c>
      <c r="R25" s="467">
        <v>0</v>
      </c>
      <c r="S25" s="467">
        <v>9</v>
      </c>
      <c r="T25" s="467">
        <v>3</v>
      </c>
    </row>
    <row r="26">
      <c r="A26" s="123" t="s">
        <v>59</v>
      </c>
      <c r="B26" s="87" t="s">
        <v>60</v>
      </c>
      <c r="C26" s="449"/>
      <c r="D26" s="116"/>
      <c r="E26" s="116"/>
      <c r="F26" s="449"/>
      <c r="G26" s="116"/>
      <c r="H26" s="116"/>
      <c r="I26" s="116"/>
      <c r="J26" s="451"/>
      <c r="K26" s="88"/>
      <c r="L26" s="88"/>
      <c r="M26" s="451"/>
      <c r="N26" s="88"/>
      <c r="O26" s="526"/>
      <c r="P26" s="136"/>
      <c r="Q26" s="116"/>
      <c r="R26" s="116"/>
      <c r="S26" s="116"/>
      <c r="T26" s="116"/>
    </row>
    <row r="27" ht="30">
      <c r="A27" s="96" t="s">
        <v>580</v>
      </c>
      <c r="B27" s="97" t="s">
        <v>62</v>
      </c>
      <c r="C27" s="473">
        <v>75</v>
      </c>
      <c r="D27" s="467">
        <v>0</v>
      </c>
      <c r="E27" s="467">
        <v>0</v>
      </c>
      <c r="F27" s="473">
        <v>160</v>
      </c>
      <c r="G27" s="467">
        <v>0</v>
      </c>
      <c r="H27" s="467">
        <v>0</v>
      </c>
      <c r="I27" s="467">
        <v>0</v>
      </c>
      <c r="J27" s="524">
        <v>0</v>
      </c>
      <c r="K27" s="103">
        <v>0</v>
      </c>
      <c r="L27" s="103">
        <v>0</v>
      </c>
      <c r="M27" s="524">
        <v>100</v>
      </c>
      <c r="N27" s="103">
        <v>0</v>
      </c>
      <c r="O27" s="527">
        <v>810</v>
      </c>
      <c r="P27" s="367">
        <v>607</v>
      </c>
      <c r="Q27" s="467">
        <v>9349</v>
      </c>
      <c r="R27" s="467">
        <v>0</v>
      </c>
      <c r="S27" s="467">
        <v>85</v>
      </c>
      <c r="T27" s="467">
        <v>0</v>
      </c>
    </row>
    <row r="28">
      <c r="A28" s="123" t="s">
        <v>63</v>
      </c>
      <c r="B28" s="87" t="s">
        <v>64</v>
      </c>
      <c r="C28" s="449"/>
      <c r="D28" s="116"/>
      <c r="E28" s="116"/>
      <c r="F28" s="449"/>
      <c r="G28" s="116"/>
      <c r="H28" s="116"/>
      <c r="I28" s="116"/>
      <c r="J28" s="451"/>
      <c r="K28" s="88"/>
      <c r="L28" s="88"/>
      <c r="M28" s="451"/>
      <c r="N28" s="88"/>
      <c r="O28" s="526"/>
      <c r="P28" s="136"/>
      <c r="Q28" s="116"/>
      <c r="R28" s="116"/>
      <c r="S28" s="116"/>
      <c r="T28" s="116"/>
    </row>
    <row r="29" s="3" customFormat="1" ht="45">
      <c r="A29" s="96" t="s">
        <v>581</v>
      </c>
      <c r="B29" s="97" t="s">
        <v>66</v>
      </c>
      <c r="C29" s="473">
        <v>2</v>
      </c>
      <c r="D29" s="467">
        <v>0</v>
      </c>
      <c r="E29" s="467">
        <v>0</v>
      </c>
      <c r="F29" s="473">
        <v>7</v>
      </c>
      <c r="G29" s="467">
        <v>0</v>
      </c>
      <c r="H29" s="467">
        <v>0</v>
      </c>
      <c r="I29" s="467">
        <v>0</v>
      </c>
      <c r="J29" s="524">
        <v>24</v>
      </c>
      <c r="K29" s="103">
        <v>0</v>
      </c>
      <c r="L29" s="103">
        <v>0</v>
      </c>
      <c r="M29" s="524">
        <v>0</v>
      </c>
      <c r="N29" s="103">
        <v>0</v>
      </c>
      <c r="O29" s="527">
        <v>2</v>
      </c>
      <c r="P29" s="367">
        <v>1</v>
      </c>
      <c r="Q29" s="467">
        <v>12</v>
      </c>
      <c r="R29" s="467">
        <v>0</v>
      </c>
      <c r="S29" s="467">
        <v>2</v>
      </c>
      <c r="T29" s="467">
        <v>2</v>
      </c>
    </row>
    <row r="30" s="3" customFormat="1" ht="45">
      <c r="A30" s="96" t="s">
        <v>65</v>
      </c>
      <c r="B30" s="97" t="s">
        <v>68</v>
      </c>
      <c r="C30" s="473">
        <v>0</v>
      </c>
      <c r="D30" s="467">
        <v>0</v>
      </c>
      <c r="E30" s="467">
        <v>0</v>
      </c>
      <c r="F30" s="473">
        <v>0</v>
      </c>
      <c r="G30" s="467">
        <v>0</v>
      </c>
      <c r="H30" s="467">
        <v>0</v>
      </c>
      <c r="I30" s="467">
        <v>0</v>
      </c>
      <c r="J30" s="524">
        <v>13</v>
      </c>
      <c r="K30" s="103">
        <v>0</v>
      </c>
      <c r="L30" s="103">
        <v>0</v>
      </c>
      <c r="M30" s="524">
        <v>0</v>
      </c>
      <c r="N30" s="103">
        <v>0</v>
      </c>
      <c r="O30" s="527">
        <v>0</v>
      </c>
      <c r="P30" s="367">
        <v>0</v>
      </c>
      <c r="Q30" s="467">
        <v>4</v>
      </c>
      <c r="R30" s="467">
        <v>0</v>
      </c>
      <c r="S30" s="467">
        <v>1</v>
      </c>
      <c r="T30" s="467">
        <v>1</v>
      </c>
    </row>
    <row r="31" s="3" customFormat="1" ht="45">
      <c r="A31" s="96" t="s">
        <v>67</v>
      </c>
      <c r="B31" s="97" t="s">
        <v>70</v>
      </c>
      <c r="C31" s="473">
        <v>0</v>
      </c>
      <c r="D31" s="467">
        <v>0</v>
      </c>
      <c r="E31" s="467">
        <v>0</v>
      </c>
      <c r="F31" s="473">
        <v>0</v>
      </c>
      <c r="G31" s="467">
        <v>0</v>
      </c>
      <c r="H31" s="467">
        <v>0</v>
      </c>
      <c r="I31" s="467">
        <v>0</v>
      </c>
      <c r="J31" s="524">
        <v>10</v>
      </c>
      <c r="K31" s="103">
        <v>0</v>
      </c>
      <c r="L31" s="103">
        <v>0</v>
      </c>
      <c r="M31" s="524">
        <v>0</v>
      </c>
      <c r="N31" s="103">
        <v>0</v>
      </c>
      <c r="O31" s="527">
        <v>0</v>
      </c>
      <c r="P31" s="367">
        <v>0</v>
      </c>
      <c r="Q31" s="467">
        <v>3</v>
      </c>
      <c r="R31" s="467">
        <v>0</v>
      </c>
      <c r="S31" s="467">
        <v>1</v>
      </c>
      <c r="T31" s="467">
        <v>1</v>
      </c>
    </row>
    <row r="32" ht="30">
      <c r="A32" s="96" t="s">
        <v>69</v>
      </c>
      <c r="B32" s="97" t="s">
        <v>72</v>
      </c>
      <c r="C32" s="473">
        <v>0</v>
      </c>
      <c r="D32" s="467">
        <v>0</v>
      </c>
      <c r="E32" s="467">
        <v>0</v>
      </c>
      <c r="F32" s="473">
        <v>0</v>
      </c>
      <c r="G32" s="467">
        <v>0</v>
      </c>
      <c r="H32" s="467">
        <v>0</v>
      </c>
      <c r="I32" s="467">
        <v>0</v>
      </c>
      <c r="J32" s="524">
        <v>15</v>
      </c>
      <c r="K32" s="103">
        <v>0</v>
      </c>
      <c r="L32" s="103">
        <v>0</v>
      </c>
      <c r="M32" s="524">
        <v>0</v>
      </c>
      <c r="N32" s="103">
        <v>0</v>
      </c>
      <c r="O32" s="525">
        <v>0</v>
      </c>
      <c r="P32" s="355">
        <v>0</v>
      </c>
      <c r="Q32" s="467">
        <v>0</v>
      </c>
      <c r="R32" s="467">
        <v>0</v>
      </c>
      <c r="S32" s="467">
        <v>0</v>
      </c>
      <c r="T32" s="467">
        <v>0</v>
      </c>
    </row>
    <row r="33" ht="30">
      <c r="A33" s="96" t="s">
        <v>71</v>
      </c>
      <c r="B33" s="97" t="s">
        <v>74</v>
      </c>
      <c r="C33" s="473">
        <v>0</v>
      </c>
      <c r="D33" s="467">
        <v>0</v>
      </c>
      <c r="E33" s="467">
        <v>0</v>
      </c>
      <c r="F33" s="473">
        <v>1</v>
      </c>
      <c r="G33" s="467">
        <v>0</v>
      </c>
      <c r="H33" s="467">
        <v>0</v>
      </c>
      <c r="I33" s="467">
        <v>1</v>
      </c>
      <c r="J33" s="524">
        <v>63</v>
      </c>
      <c r="K33" s="103">
        <v>3</v>
      </c>
      <c r="L33" s="103">
        <v>20</v>
      </c>
      <c r="M33" s="524">
        <v>0</v>
      </c>
      <c r="N33" s="103">
        <v>0</v>
      </c>
      <c r="O33" s="525">
        <v>0</v>
      </c>
      <c r="P33" s="355">
        <v>0</v>
      </c>
      <c r="Q33" s="467">
        <v>7</v>
      </c>
      <c r="R33" s="467">
        <v>0</v>
      </c>
      <c r="S33" s="467">
        <v>0</v>
      </c>
      <c r="T33" s="467">
        <v>32</v>
      </c>
    </row>
    <row r="34" ht="30">
      <c r="A34" s="96" t="s">
        <v>73</v>
      </c>
      <c r="B34" s="97" t="s">
        <v>76</v>
      </c>
      <c r="C34" s="473">
        <v>0</v>
      </c>
      <c r="D34" s="467">
        <v>0</v>
      </c>
      <c r="E34" s="467">
        <v>0</v>
      </c>
      <c r="F34" s="473">
        <v>3</v>
      </c>
      <c r="G34" s="467">
        <v>0</v>
      </c>
      <c r="H34" s="467">
        <v>0</v>
      </c>
      <c r="I34" s="467">
        <v>0</v>
      </c>
      <c r="J34" s="524">
        <v>13</v>
      </c>
      <c r="K34" s="103">
        <v>0</v>
      </c>
      <c r="L34" s="103">
        <v>0</v>
      </c>
      <c r="M34" s="524">
        <v>0</v>
      </c>
      <c r="N34" s="103">
        <v>0</v>
      </c>
      <c r="O34" s="525">
        <v>0</v>
      </c>
      <c r="P34" s="355">
        <v>0</v>
      </c>
      <c r="Q34" s="467">
        <v>3</v>
      </c>
      <c r="R34" s="467">
        <v>0</v>
      </c>
      <c r="S34" s="467">
        <v>2</v>
      </c>
      <c r="T34" s="467">
        <v>0</v>
      </c>
    </row>
    <row r="35" ht="45">
      <c r="A35" s="96" t="s">
        <v>75</v>
      </c>
      <c r="B35" s="97" t="s">
        <v>78</v>
      </c>
      <c r="C35" s="473">
        <v>0</v>
      </c>
      <c r="D35" s="467">
        <v>0</v>
      </c>
      <c r="E35" s="467">
        <v>0</v>
      </c>
      <c r="F35" s="473">
        <v>2</v>
      </c>
      <c r="G35" s="467">
        <v>0</v>
      </c>
      <c r="H35" s="467">
        <v>0</v>
      </c>
      <c r="I35" s="467">
        <v>0</v>
      </c>
      <c r="J35" s="524">
        <v>15</v>
      </c>
      <c r="K35" s="103">
        <v>0</v>
      </c>
      <c r="L35" s="103">
        <v>0</v>
      </c>
      <c r="M35" s="524">
        <v>0</v>
      </c>
      <c r="N35" s="103">
        <v>0</v>
      </c>
      <c r="O35" s="525">
        <v>0</v>
      </c>
      <c r="P35" s="355">
        <v>0</v>
      </c>
      <c r="Q35" s="467">
        <v>0</v>
      </c>
      <c r="R35" s="467">
        <v>0</v>
      </c>
      <c r="S35" s="467">
        <v>0</v>
      </c>
      <c r="T35" s="467">
        <v>0</v>
      </c>
    </row>
    <row r="36">
      <c r="A36" s="123" t="s">
        <v>79</v>
      </c>
      <c r="B36" s="87" t="s">
        <v>80</v>
      </c>
      <c r="C36" s="449"/>
      <c r="D36" s="116"/>
      <c r="E36" s="116"/>
      <c r="F36" s="449"/>
      <c r="G36" s="116"/>
      <c r="H36" s="116"/>
      <c r="I36" s="116"/>
      <c r="J36" s="451"/>
      <c r="K36" s="88"/>
      <c r="L36" s="88"/>
      <c r="M36" s="451"/>
      <c r="N36" s="88"/>
      <c r="O36" s="526"/>
      <c r="P36" s="136"/>
      <c r="Q36" s="116"/>
      <c r="R36" s="116"/>
      <c r="S36" s="116"/>
      <c r="T36" s="116"/>
    </row>
    <row r="37" ht="45">
      <c r="A37" s="96" t="s">
        <v>81</v>
      </c>
      <c r="B37" s="97" t="s">
        <v>82</v>
      </c>
      <c r="C37" s="473">
        <v>27</v>
      </c>
      <c r="D37" s="467">
        <v>0</v>
      </c>
      <c r="E37" s="467">
        <v>0</v>
      </c>
      <c r="F37" s="473">
        <v>21</v>
      </c>
      <c r="G37" s="467">
        <v>0</v>
      </c>
      <c r="H37" s="467">
        <v>0</v>
      </c>
      <c r="I37" s="467">
        <v>0</v>
      </c>
      <c r="J37" s="524">
        <v>19</v>
      </c>
      <c r="K37" s="103">
        <v>0</v>
      </c>
      <c r="L37" s="103">
        <v>0</v>
      </c>
      <c r="M37" s="524">
        <v>0</v>
      </c>
      <c r="N37" s="103">
        <v>0</v>
      </c>
      <c r="O37" s="525">
        <v>0</v>
      </c>
      <c r="P37" s="355">
        <v>0</v>
      </c>
      <c r="Q37" s="467">
        <v>112</v>
      </c>
      <c r="R37" s="467">
        <v>1</v>
      </c>
      <c r="S37" s="467">
        <v>18</v>
      </c>
      <c r="T37" s="467">
        <v>0</v>
      </c>
    </row>
    <row r="38" ht="30">
      <c r="A38" s="96" t="s">
        <v>83</v>
      </c>
      <c r="B38" s="97" t="s">
        <v>84</v>
      </c>
      <c r="C38" s="473">
        <v>52</v>
      </c>
      <c r="D38" s="467">
        <v>0</v>
      </c>
      <c r="E38" s="467">
        <v>0</v>
      </c>
      <c r="F38" s="473">
        <v>54</v>
      </c>
      <c r="G38" s="467">
        <v>0</v>
      </c>
      <c r="H38" s="467">
        <v>0</v>
      </c>
      <c r="I38" s="467">
        <v>0</v>
      </c>
      <c r="J38" s="524">
        <v>16</v>
      </c>
      <c r="K38" s="103">
        <v>0</v>
      </c>
      <c r="L38" s="103">
        <v>0</v>
      </c>
      <c r="M38" s="524">
        <v>0</v>
      </c>
      <c r="N38" s="103">
        <v>0</v>
      </c>
      <c r="O38" s="525">
        <v>6</v>
      </c>
      <c r="P38" s="355">
        <v>4</v>
      </c>
      <c r="Q38" s="467">
        <v>262</v>
      </c>
      <c r="R38" s="467">
        <v>3</v>
      </c>
      <c r="S38" s="467">
        <v>33</v>
      </c>
      <c r="T38" s="467">
        <v>0</v>
      </c>
    </row>
    <row r="39" ht="45">
      <c r="A39" s="96" t="s">
        <v>85</v>
      </c>
      <c r="B39" s="97" t="s">
        <v>86</v>
      </c>
      <c r="C39" s="473">
        <v>7</v>
      </c>
      <c r="D39" s="467">
        <v>0</v>
      </c>
      <c r="E39" s="467">
        <v>0</v>
      </c>
      <c r="F39" s="473">
        <v>8</v>
      </c>
      <c r="G39" s="467">
        <v>0</v>
      </c>
      <c r="H39" s="467">
        <v>0</v>
      </c>
      <c r="I39" s="467">
        <v>0</v>
      </c>
      <c r="J39" s="524">
        <v>7</v>
      </c>
      <c r="K39" s="103">
        <v>0</v>
      </c>
      <c r="L39" s="103">
        <v>0</v>
      </c>
      <c r="M39" s="524">
        <v>0</v>
      </c>
      <c r="N39" s="103">
        <v>0</v>
      </c>
      <c r="O39" s="525">
        <v>0</v>
      </c>
      <c r="P39" s="355">
        <v>0</v>
      </c>
      <c r="Q39" s="467">
        <v>29</v>
      </c>
      <c r="R39" s="467">
        <v>0</v>
      </c>
      <c r="S39" s="467">
        <v>6</v>
      </c>
      <c r="T39" s="467">
        <v>1</v>
      </c>
    </row>
    <row r="40" ht="30">
      <c r="A40" s="96" t="s">
        <v>87</v>
      </c>
      <c r="B40" s="97" t="s">
        <v>88</v>
      </c>
      <c r="C40" s="473">
        <v>18</v>
      </c>
      <c r="D40" s="467">
        <v>0</v>
      </c>
      <c r="E40" s="467">
        <v>0</v>
      </c>
      <c r="F40" s="473">
        <v>8</v>
      </c>
      <c r="G40" s="467">
        <v>0</v>
      </c>
      <c r="H40" s="467">
        <v>0</v>
      </c>
      <c r="I40" s="467">
        <v>0</v>
      </c>
      <c r="J40" s="524">
        <v>10</v>
      </c>
      <c r="K40" s="103">
        <v>0</v>
      </c>
      <c r="L40" s="103">
        <v>0</v>
      </c>
      <c r="M40" s="524">
        <v>0</v>
      </c>
      <c r="N40" s="103">
        <v>0</v>
      </c>
      <c r="O40" s="525">
        <v>0</v>
      </c>
      <c r="P40" s="355">
        <v>0</v>
      </c>
      <c r="Q40" s="467">
        <v>35</v>
      </c>
      <c r="R40" s="467">
        <v>0</v>
      </c>
      <c r="S40" s="467">
        <v>3</v>
      </c>
      <c r="T40" s="467">
        <v>0</v>
      </c>
    </row>
    <row r="41" ht="45">
      <c r="A41" s="96" t="s">
        <v>89</v>
      </c>
      <c r="B41" s="97" t="s">
        <v>90</v>
      </c>
      <c r="C41" s="473">
        <v>60</v>
      </c>
      <c r="D41" s="467">
        <v>0</v>
      </c>
      <c r="E41" s="467">
        <v>0</v>
      </c>
      <c r="F41" s="473">
        <v>54</v>
      </c>
      <c r="G41" s="467">
        <v>0</v>
      </c>
      <c r="H41" s="467">
        <v>0</v>
      </c>
      <c r="I41" s="467">
        <v>0</v>
      </c>
      <c r="J41" s="524">
        <v>158</v>
      </c>
      <c r="K41" s="103">
        <v>0</v>
      </c>
      <c r="L41" s="103">
        <v>0</v>
      </c>
      <c r="M41" s="524">
        <v>0</v>
      </c>
      <c r="N41" s="103">
        <v>0</v>
      </c>
      <c r="O41" s="525">
        <v>0</v>
      </c>
      <c r="P41" s="355">
        <v>0</v>
      </c>
      <c r="Q41" s="467">
        <v>339</v>
      </c>
      <c r="R41" s="467">
        <v>2</v>
      </c>
      <c r="S41" s="467">
        <v>29</v>
      </c>
      <c r="T41" s="467">
        <v>0</v>
      </c>
    </row>
    <row r="42" ht="45">
      <c r="A42" s="96" t="s">
        <v>91</v>
      </c>
      <c r="B42" s="97" t="s">
        <v>92</v>
      </c>
      <c r="C42" s="473">
        <v>46</v>
      </c>
      <c r="D42" s="467">
        <v>0</v>
      </c>
      <c r="E42" s="467">
        <v>0</v>
      </c>
      <c r="F42" s="473">
        <v>40</v>
      </c>
      <c r="G42" s="467">
        <v>0</v>
      </c>
      <c r="H42" s="467">
        <v>0</v>
      </c>
      <c r="I42" s="467">
        <v>0</v>
      </c>
      <c r="J42" s="524">
        <v>17</v>
      </c>
      <c r="K42" s="103">
        <v>0</v>
      </c>
      <c r="L42" s="103">
        <v>0</v>
      </c>
      <c r="M42" s="524">
        <v>0</v>
      </c>
      <c r="N42" s="103">
        <v>0</v>
      </c>
      <c r="O42" s="525">
        <v>2</v>
      </c>
      <c r="P42" s="355">
        <v>1</v>
      </c>
      <c r="Q42" s="467">
        <v>231</v>
      </c>
      <c r="R42" s="467">
        <v>2</v>
      </c>
      <c r="S42" s="467">
        <v>32</v>
      </c>
      <c r="T42" s="467">
        <v>1</v>
      </c>
    </row>
    <row r="43" ht="45">
      <c r="A43" s="96" t="s">
        <v>93</v>
      </c>
      <c r="B43" s="97" t="s">
        <v>94</v>
      </c>
      <c r="C43" s="473">
        <v>25</v>
      </c>
      <c r="D43" s="467">
        <v>0</v>
      </c>
      <c r="E43" s="467">
        <v>0</v>
      </c>
      <c r="F43" s="473">
        <v>31</v>
      </c>
      <c r="G43" s="467">
        <v>0</v>
      </c>
      <c r="H43" s="467">
        <v>0</v>
      </c>
      <c r="I43" s="467">
        <v>0</v>
      </c>
      <c r="J43" s="524">
        <v>60</v>
      </c>
      <c r="K43" s="103">
        <v>0</v>
      </c>
      <c r="L43" s="103">
        <v>0</v>
      </c>
      <c r="M43" s="524">
        <v>0</v>
      </c>
      <c r="N43" s="103">
        <v>0</v>
      </c>
      <c r="O43" s="525">
        <v>0</v>
      </c>
      <c r="P43" s="355">
        <v>0</v>
      </c>
      <c r="Q43" s="467">
        <v>135</v>
      </c>
      <c r="R43" s="467">
        <v>2</v>
      </c>
      <c r="S43" s="467">
        <v>13</v>
      </c>
      <c r="T43" s="467">
        <v>4</v>
      </c>
    </row>
    <row r="44" ht="60">
      <c r="A44" s="96" t="s">
        <v>95</v>
      </c>
      <c r="B44" s="97" t="s">
        <v>96</v>
      </c>
      <c r="C44" s="473">
        <v>26</v>
      </c>
      <c r="D44" s="467">
        <v>0</v>
      </c>
      <c r="E44" s="467">
        <v>0</v>
      </c>
      <c r="F44" s="473">
        <v>23</v>
      </c>
      <c r="G44" s="467">
        <v>0</v>
      </c>
      <c r="H44" s="467">
        <v>0</v>
      </c>
      <c r="I44" s="467">
        <v>0</v>
      </c>
      <c r="J44" s="524">
        <v>7</v>
      </c>
      <c r="K44" s="103">
        <v>0</v>
      </c>
      <c r="L44" s="103">
        <v>0</v>
      </c>
      <c r="M44" s="524">
        <v>0</v>
      </c>
      <c r="N44" s="103">
        <v>0</v>
      </c>
      <c r="O44" s="525">
        <v>0</v>
      </c>
      <c r="P44" s="355">
        <v>0</v>
      </c>
      <c r="Q44" s="467">
        <v>137</v>
      </c>
      <c r="R44" s="467">
        <v>2</v>
      </c>
      <c r="S44" s="467">
        <v>26</v>
      </c>
      <c r="T44" s="467">
        <v>0</v>
      </c>
    </row>
    <row r="45" ht="60">
      <c r="A45" s="96" t="s">
        <v>97</v>
      </c>
      <c r="B45" s="97" t="s">
        <v>98</v>
      </c>
      <c r="C45" s="473">
        <v>33</v>
      </c>
      <c r="D45" s="467">
        <v>0</v>
      </c>
      <c r="E45" s="467">
        <v>0</v>
      </c>
      <c r="F45" s="473">
        <v>34</v>
      </c>
      <c r="G45" s="467">
        <v>0</v>
      </c>
      <c r="H45" s="467">
        <v>0</v>
      </c>
      <c r="I45" s="467">
        <v>0</v>
      </c>
      <c r="J45" s="524">
        <v>8</v>
      </c>
      <c r="K45" s="103">
        <v>0</v>
      </c>
      <c r="L45" s="103">
        <v>0</v>
      </c>
      <c r="M45" s="524">
        <v>0</v>
      </c>
      <c r="N45" s="103">
        <v>0</v>
      </c>
      <c r="O45" s="525">
        <v>2</v>
      </c>
      <c r="P45" s="355">
        <v>1</v>
      </c>
      <c r="Q45" s="467">
        <v>158</v>
      </c>
      <c r="R45" s="467">
        <v>2</v>
      </c>
      <c r="S45" s="467">
        <v>33</v>
      </c>
      <c r="T45" s="467">
        <v>2</v>
      </c>
    </row>
    <row r="46" ht="45">
      <c r="A46" s="96" t="s">
        <v>99</v>
      </c>
      <c r="B46" s="97" t="s">
        <v>100</v>
      </c>
      <c r="C46" s="473">
        <v>21</v>
      </c>
      <c r="D46" s="467">
        <v>2</v>
      </c>
      <c r="E46" s="467">
        <v>5</v>
      </c>
      <c r="F46" s="473">
        <v>20</v>
      </c>
      <c r="G46" s="467">
        <v>1</v>
      </c>
      <c r="H46" s="467">
        <v>2</v>
      </c>
      <c r="I46" s="467">
        <v>5</v>
      </c>
      <c r="J46" s="524">
        <v>36</v>
      </c>
      <c r="K46" s="103">
        <v>5</v>
      </c>
      <c r="L46" s="103">
        <v>12</v>
      </c>
      <c r="M46" s="524">
        <v>0</v>
      </c>
      <c r="N46" s="103">
        <v>0</v>
      </c>
      <c r="O46" s="525">
        <v>8</v>
      </c>
      <c r="P46" s="355">
        <v>6</v>
      </c>
      <c r="Q46" s="467">
        <v>183</v>
      </c>
      <c r="R46" s="467">
        <v>3</v>
      </c>
      <c r="S46" s="467">
        <v>12</v>
      </c>
      <c r="T46" s="467">
        <v>0</v>
      </c>
    </row>
    <row r="47" ht="30">
      <c r="A47" s="96" t="s">
        <v>101</v>
      </c>
      <c r="B47" s="97" t="s">
        <v>102</v>
      </c>
      <c r="C47" s="473">
        <v>16</v>
      </c>
      <c r="D47" s="467">
        <v>1</v>
      </c>
      <c r="E47" s="467">
        <v>4</v>
      </c>
      <c r="F47" s="473">
        <v>8</v>
      </c>
      <c r="G47" s="467">
        <v>0</v>
      </c>
      <c r="H47" s="467">
        <v>1</v>
      </c>
      <c r="I47" s="467">
        <v>2</v>
      </c>
      <c r="J47" s="524">
        <v>0</v>
      </c>
      <c r="K47" s="103">
        <v>0</v>
      </c>
      <c r="L47" s="103">
        <v>0</v>
      </c>
      <c r="M47" s="524">
        <v>0</v>
      </c>
      <c r="N47" s="103">
        <v>0</v>
      </c>
      <c r="O47" s="525">
        <v>0</v>
      </c>
      <c r="P47" s="355">
        <v>0</v>
      </c>
      <c r="Q47" s="467">
        <v>133</v>
      </c>
      <c r="R47" s="467">
        <v>0</v>
      </c>
      <c r="S47" s="467">
        <v>8</v>
      </c>
      <c r="T47" s="467">
        <v>0</v>
      </c>
    </row>
    <row r="48">
      <c r="A48" s="123" t="s">
        <v>103</v>
      </c>
      <c r="B48" s="87" t="s">
        <v>104</v>
      </c>
      <c r="C48" s="449"/>
      <c r="D48" s="116"/>
      <c r="E48" s="116"/>
      <c r="F48" s="449"/>
      <c r="G48" s="116"/>
      <c r="H48" s="116"/>
      <c r="I48" s="116"/>
      <c r="J48" s="451"/>
      <c r="K48" s="88"/>
      <c r="L48" s="88"/>
      <c r="M48" s="451"/>
      <c r="N48" s="88"/>
      <c r="O48" s="526"/>
      <c r="P48" s="136"/>
      <c r="Q48" s="116"/>
      <c r="R48" s="116"/>
      <c r="S48" s="116"/>
      <c r="T48" s="116"/>
    </row>
    <row r="49" ht="45">
      <c r="A49" s="96" t="s">
        <v>105</v>
      </c>
      <c r="B49" s="97" t="s">
        <v>106</v>
      </c>
      <c r="C49" s="473">
        <v>2</v>
      </c>
      <c r="D49" s="467">
        <v>0</v>
      </c>
      <c r="E49" s="467">
        <v>0</v>
      </c>
      <c r="F49" s="473">
        <v>22</v>
      </c>
      <c r="G49" s="467">
        <v>0</v>
      </c>
      <c r="H49" s="467">
        <v>0</v>
      </c>
      <c r="I49" s="467">
        <v>0</v>
      </c>
      <c r="J49" s="524">
        <v>80</v>
      </c>
      <c r="K49" s="103">
        <v>0</v>
      </c>
      <c r="L49" s="103">
        <v>0</v>
      </c>
      <c r="M49" s="524">
        <v>0</v>
      </c>
      <c r="N49" s="103">
        <v>0</v>
      </c>
      <c r="O49" s="525">
        <v>23</v>
      </c>
      <c r="P49" s="355">
        <v>17</v>
      </c>
      <c r="Q49" s="467">
        <v>96</v>
      </c>
      <c r="R49" s="467">
        <v>0</v>
      </c>
      <c r="S49" s="467">
        <v>11</v>
      </c>
      <c r="T49" s="467">
        <v>0</v>
      </c>
    </row>
    <row r="50" ht="30">
      <c r="A50" s="96" t="s">
        <v>107</v>
      </c>
      <c r="B50" s="97" t="s">
        <v>108</v>
      </c>
      <c r="C50" s="473">
        <v>146</v>
      </c>
      <c r="D50" s="467">
        <v>0</v>
      </c>
      <c r="E50" s="467">
        <v>0</v>
      </c>
      <c r="F50" s="473">
        <v>163</v>
      </c>
      <c r="G50" s="467">
        <v>0</v>
      </c>
      <c r="H50" s="467">
        <v>0</v>
      </c>
      <c r="I50" s="467">
        <v>0</v>
      </c>
      <c r="J50" s="524">
        <v>210</v>
      </c>
      <c r="K50" s="103">
        <v>0</v>
      </c>
      <c r="L50" s="103">
        <v>0</v>
      </c>
      <c r="M50" s="524">
        <v>60</v>
      </c>
      <c r="N50" s="103">
        <v>0</v>
      </c>
      <c r="O50" s="525">
        <v>307</v>
      </c>
      <c r="P50" s="355">
        <v>230</v>
      </c>
      <c r="Q50" s="467">
        <v>2084</v>
      </c>
      <c r="R50" s="467">
        <v>8</v>
      </c>
      <c r="S50" s="467">
        <v>65</v>
      </c>
      <c r="T50" s="467">
        <v>0</v>
      </c>
    </row>
    <row r="51" ht="30">
      <c r="A51" s="96" t="s">
        <v>109</v>
      </c>
      <c r="B51" s="97" t="s">
        <v>110</v>
      </c>
      <c r="C51" s="473">
        <v>15</v>
      </c>
      <c r="D51" s="467">
        <v>0</v>
      </c>
      <c r="E51" s="467">
        <v>0</v>
      </c>
      <c r="F51" s="473">
        <v>60</v>
      </c>
      <c r="G51" s="467">
        <v>0</v>
      </c>
      <c r="H51" s="467">
        <v>0</v>
      </c>
      <c r="I51" s="467">
        <v>0</v>
      </c>
      <c r="J51" s="524">
        <v>54</v>
      </c>
      <c r="K51" s="103">
        <v>0</v>
      </c>
      <c r="L51" s="103">
        <v>0</v>
      </c>
      <c r="M51" s="524">
        <v>0</v>
      </c>
      <c r="N51" s="103">
        <v>0</v>
      </c>
      <c r="O51" s="525">
        <v>33</v>
      </c>
      <c r="P51" s="355">
        <v>24</v>
      </c>
      <c r="Q51" s="467">
        <v>87</v>
      </c>
      <c r="R51" s="467">
        <v>3</v>
      </c>
      <c r="S51" s="467">
        <v>15</v>
      </c>
      <c r="T51" s="467">
        <v>0</v>
      </c>
    </row>
    <row r="52" ht="30">
      <c r="A52" s="96" t="s">
        <v>111</v>
      </c>
      <c r="B52" s="97" t="s">
        <v>112</v>
      </c>
      <c r="C52" s="473">
        <v>42</v>
      </c>
      <c r="D52" s="467">
        <v>4</v>
      </c>
      <c r="E52" s="467">
        <v>11</v>
      </c>
      <c r="F52" s="473">
        <v>68</v>
      </c>
      <c r="G52" s="467">
        <v>5</v>
      </c>
      <c r="H52" s="467">
        <v>5</v>
      </c>
      <c r="I52" s="467">
        <v>17</v>
      </c>
      <c r="J52" s="524">
        <v>145</v>
      </c>
      <c r="K52" s="103">
        <v>15</v>
      </c>
      <c r="L52" s="103">
        <v>51</v>
      </c>
      <c r="M52" s="524">
        <v>23</v>
      </c>
      <c r="N52" s="103">
        <v>6</v>
      </c>
      <c r="O52" s="525">
        <v>47</v>
      </c>
      <c r="P52" s="355">
        <v>35</v>
      </c>
      <c r="Q52" s="467">
        <v>305</v>
      </c>
      <c r="R52" s="467">
        <v>7</v>
      </c>
      <c r="S52" s="467">
        <v>51</v>
      </c>
      <c r="T52" s="467">
        <v>0</v>
      </c>
    </row>
    <row r="53">
      <c r="A53" s="123" t="s">
        <v>113</v>
      </c>
      <c r="B53" s="87" t="s">
        <v>114</v>
      </c>
      <c r="C53" s="449"/>
      <c r="D53" s="116"/>
      <c r="E53" s="116"/>
      <c r="F53" s="449"/>
      <c r="G53" s="116"/>
      <c r="H53" s="116"/>
      <c r="I53" s="116"/>
      <c r="J53" s="451"/>
      <c r="K53" s="88"/>
      <c r="L53" s="88"/>
      <c r="M53" s="451"/>
      <c r="N53" s="88"/>
      <c r="O53" s="526"/>
      <c r="P53" s="136"/>
      <c r="Q53" s="116"/>
      <c r="R53" s="116"/>
      <c r="S53" s="116"/>
      <c r="T53" s="116"/>
    </row>
    <row r="54" ht="45">
      <c r="A54" s="96" t="s">
        <v>115</v>
      </c>
      <c r="B54" s="97" t="s">
        <v>116</v>
      </c>
      <c r="C54" s="473">
        <v>10</v>
      </c>
      <c r="D54" s="467">
        <v>0</v>
      </c>
      <c r="E54" s="467">
        <v>0</v>
      </c>
      <c r="F54" s="473">
        <v>7</v>
      </c>
      <c r="G54" s="467">
        <v>0</v>
      </c>
      <c r="H54" s="467">
        <v>0</v>
      </c>
      <c r="I54" s="467">
        <v>0</v>
      </c>
      <c r="J54" s="524">
        <v>690</v>
      </c>
      <c r="K54" s="103">
        <v>0</v>
      </c>
      <c r="L54" s="103">
        <v>0</v>
      </c>
      <c r="M54" s="524">
        <v>0</v>
      </c>
      <c r="N54" s="103">
        <v>0</v>
      </c>
      <c r="O54" s="525">
        <v>12</v>
      </c>
      <c r="P54" s="355">
        <v>9</v>
      </c>
      <c r="Q54" s="467">
        <v>85</v>
      </c>
      <c r="R54" s="467">
        <v>0</v>
      </c>
      <c r="S54" s="467">
        <v>12</v>
      </c>
      <c r="T54" s="467">
        <v>50</v>
      </c>
    </row>
    <row r="55" ht="30">
      <c r="A55" s="96" t="s">
        <v>117</v>
      </c>
      <c r="B55" s="97" t="s">
        <v>118</v>
      </c>
      <c r="C55" s="473">
        <v>67</v>
      </c>
      <c r="D55" s="467">
        <v>0</v>
      </c>
      <c r="E55" s="467">
        <v>0</v>
      </c>
      <c r="F55" s="473">
        <v>229</v>
      </c>
      <c r="G55" s="467">
        <v>0</v>
      </c>
      <c r="H55" s="467">
        <v>0</v>
      </c>
      <c r="I55" s="467">
        <v>0</v>
      </c>
      <c r="J55" s="524">
        <v>204</v>
      </c>
      <c r="K55" s="103">
        <v>0</v>
      </c>
      <c r="L55" s="103">
        <v>0</v>
      </c>
      <c r="M55" s="524">
        <v>0</v>
      </c>
      <c r="N55" s="103">
        <v>0</v>
      </c>
      <c r="O55" s="528">
        <v>177</v>
      </c>
      <c r="P55" s="336">
        <v>132</v>
      </c>
      <c r="Q55" s="467">
        <v>525</v>
      </c>
      <c r="R55" s="467">
        <v>3</v>
      </c>
      <c r="S55" s="467">
        <v>81</v>
      </c>
      <c r="T55" s="467">
        <v>0</v>
      </c>
    </row>
    <row r="56" ht="30">
      <c r="A56" s="96" t="s">
        <v>119</v>
      </c>
      <c r="B56" s="97" t="s">
        <v>120</v>
      </c>
      <c r="C56" s="473">
        <v>9</v>
      </c>
      <c r="D56" s="467">
        <v>0</v>
      </c>
      <c r="E56" s="467">
        <v>0</v>
      </c>
      <c r="F56" s="473">
        <v>31</v>
      </c>
      <c r="G56" s="467">
        <v>0</v>
      </c>
      <c r="H56" s="467">
        <v>0</v>
      </c>
      <c r="I56" s="467">
        <v>0</v>
      </c>
      <c r="J56" s="524">
        <v>58</v>
      </c>
      <c r="K56" s="103">
        <v>0</v>
      </c>
      <c r="L56" s="103">
        <v>0</v>
      </c>
      <c r="M56" s="524">
        <v>0</v>
      </c>
      <c r="N56" s="103">
        <v>0</v>
      </c>
      <c r="O56" s="525">
        <v>15</v>
      </c>
      <c r="P56" s="355">
        <v>11</v>
      </c>
      <c r="Q56" s="467">
        <v>44</v>
      </c>
      <c r="R56" s="467">
        <v>0</v>
      </c>
      <c r="S56" s="467">
        <v>11</v>
      </c>
      <c r="T56" s="467">
        <v>0</v>
      </c>
    </row>
    <row r="57">
      <c r="A57" s="123" t="s">
        <v>121</v>
      </c>
      <c r="B57" s="87" t="s">
        <v>122</v>
      </c>
      <c r="C57" s="449"/>
      <c r="D57" s="116"/>
      <c r="E57" s="116"/>
      <c r="F57" s="449"/>
      <c r="G57" s="116"/>
      <c r="H57" s="116"/>
      <c r="I57" s="116"/>
      <c r="J57" s="451"/>
      <c r="K57" s="88"/>
      <c r="L57" s="88"/>
      <c r="M57" s="451"/>
      <c r="N57" s="88"/>
      <c r="O57" s="526"/>
      <c r="P57" s="136"/>
      <c r="Q57" s="116"/>
      <c r="R57" s="116"/>
      <c r="S57" s="116"/>
      <c r="T57" s="116"/>
    </row>
    <row r="58" ht="45">
      <c r="A58" s="96" t="s">
        <v>123</v>
      </c>
      <c r="B58" s="97" t="s">
        <v>124</v>
      </c>
      <c r="C58" s="473">
        <v>11</v>
      </c>
      <c r="D58" s="467">
        <v>0</v>
      </c>
      <c r="E58" s="467">
        <v>0</v>
      </c>
      <c r="F58" s="473">
        <v>4</v>
      </c>
      <c r="G58" s="467">
        <v>0</v>
      </c>
      <c r="H58" s="467">
        <v>0</v>
      </c>
      <c r="I58" s="467">
        <v>0</v>
      </c>
      <c r="J58" s="524">
        <v>224</v>
      </c>
      <c r="K58" s="103">
        <v>0</v>
      </c>
      <c r="L58" s="103">
        <v>0</v>
      </c>
      <c r="M58" s="524">
        <v>0</v>
      </c>
      <c r="N58" s="103">
        <v>0</v>
      </c>
      <c r="O58" s="525">
        <v>0</v>
      </c>
      <c r="P58" s="355">
        <v>0</v>
      </c>
      <c r="Q58" s="467">
        <v>26</v>
      </c>
      <c r="R58" s="467">
        <v>1</v>
      </c>
      <c r="S58" s="467">
        <v>10</v>
      </c>
      <c r="T58" s="467">
        <v>23</v>
      </c>
    </row>
    <row r="59" ht="30">
      <c r="A59" s="96" t="s">
        <v>125</v>
      </c>
      <c r="B59" s="97" t="s">
        <v>126</v>
      </c>
      <c r="C59" s="473">
        <v>10</v>
      </c>
      <c r="D59" s="467">
        <v>0</v>
      </c>
      <c r="E59" s="467">
        <v>0</v>
      </c>
      <c r="F59" s="473">
        <v>25</v>
      </c>
      <c r="G59" s="467">
        <v>0</v>
      </c>
      <c r="H59" s="467">
        <v>0</v>
      </c>
      <c r="I59" s="467">
        <v>0</v>
      </c>
      <c r="J59" s="524">
        <v>40</v>
      </c>
      <c r="K59" s="103">
        <v>0</v>
      </c>
      <c r="L59" s="103">
        <v>0</v>
      </c>
      <c r="M59" s="524">
        <v>0</v>
      </c>
      <c r="N59" s="103">
        <v>0</v>
      </c>
      <c r="O59" s="525">
        <v>32</v>
      </c>
      <c r="P59" s="355">
        <v>24</v>
      </c>
      <c r="Q59" s="467">
        <v>100</v>
      </c>
      <c r="R59" s="467">
        <v>1</v>
      </c>
      <c r="S59" s="467">
        <v>8</v>
      </c>
      <c r="T59" s="467">
        <v>0</v>
      </c>
    </row>
    <row r="60">
      <c r="A60" s="123" t="s">
        <v>127</v>
      </c>
      <c r="B60" s="87" t="s">
        <v>128</v>
      </c>
      <c r="C60" s="449"/>
      <c r="D60" s="116"/>
      <c r="E60" s="116"/>
      <c r="F60" s="449"/>
      <c r="G60" s="116"/>
      <c r="H60" s="116"/>
      <c r="I60" s="116"/>
      <c r="J60" s="451"/>
      <c r="K60" s="88"/>
      <c r="L60" s="88"/>
      <c r="M60" s="451"/>
      <c r="N60" s="88"/>
      <c r="O60" s="526"/>
      <c r="P60" s="136"/>
      <c r="Q60" s="116"/>
      <c r="R60" s="116"/>
      <c r="S60" s="116"/>
      <c r="T60" s="116"/>
    </row>
    <row r="61" ht="75">
      <c r="A61" s="96" t="s">
        <v>129</v>
      </c>
      <c r="B61" s="97" t="s">
        <v>130</v>
      </c>
      <c r="C61" s="473">
        <v>11</v>
      </c>
      <c r="D61" s="467">
        <v>0</v>
      </c>
      <c r="E61" s="467">
        <v>0</v>
      </c>
      <c r="F61" s="473">
        <v>4</v>
      </c>
      <c r="G61" s="467">
        <v>0</v>
      </c>
      <c r="H61" s="467">
        <v>0</v>
      </c>
      <c r="I61" s="467">
        <v>0</v>
      </c>
      <c r="J61" s="524">
        <v>86</v>
      </c>
      <c r="K61" s="103">
        <v>0</v>
      </c>
      <c r="L61" s="103">
        <v>0</v>
      </c>
      <c r="M61" s="524">
        <v>0</v>
      </c>
      <c r="N61" s="103">
        <v>0</v>
      </c>
      <c r="O61" s="525">
        <v>0</v>
      </c>
      <c r="P61" s="355">
        <v>0</v>
      </c>
      <c r="Q61" s="467">
        <v>22</v>
      </c>
      <c r="R61" s="467">
        <v>1</v>
      </c>
      <c r="S61" s="467">
        <v>12</v>
      </c>
      <c r="T61" s="467">
        <v>0</v>
      </c>
    </row>
    <row r="62" ht="45">
      <c r="A62" s="96" t="s">
        <v>131</v>
      </c>
      <c r="B62" s="97" t="s">
        <v>132</v>
      </c>
      <c r="C62" s="473">
        <v>13</v>
      </c>
      <c r="D62" s="467">
        <v>0</v>
      </c>
      <c r="E62" s="467">
        <v>0</v>
      </c>
      <c r="F62" s="473">
        <v>15</v>
      </c>
      <c r="G62" s="467">
        <v>0</v>
      </c>
      <c r="H62" s="467">
        <v>0</v>
      </c>
      <c r="I62" s="467">
        <v>0</v>
      </c>
      <c r="J62" s="524">
        <v>75</v>
      </c>
      <c r="K62" s="103">
        <v>0</v>
      </c>
      <c r="L62" s="103">
        <v>0</v>
      </c>
      <c r="M62" s="524">
        <v>0</v>
      </c>
      <c r="N62" s="103">
        <v>0</v>
      </c>
      <c r="O62" s="525">
        <v>4</v>
      </c>
      <c r="P62" s="355">
        <v>3</v>
      </c>
      <c r="Q62" s="467">
        <v>71</v>
      </c>
      <c r="R62" s="467">
        <v>0</v>
      </c>
      <c r="S62" s="467">
        <v>15</v>
      </c>
      <c r="T62" s="467">
        <v>0</v>
      </c>
    </row>
    <row r="63" ht="45">
      <c r="A63" s="96" t="s">
        <v>133</v>
      </c>
      <c r="B63" s="97" t="s">
        <v>134</v>
      </c>
      <c r="C63" s="473">
        <v>3</v>
      </c>
      <c r="D63" s="467">
        <v>0</v>
      </c>
      <c r="E63" s="467">
        <v>0</v>
      </c>
      <c r="F63" s="473">
        <v>7</v>
      </c>
      <c r="G63" s="467">
        <v>0</v>
      </c>
      <c r="H63" s="467">
        <v>0</v>
      </c>
      <c r="I63" s="467">
        <v>0</v>
      </c>
      <c r="J63" s="524">
        <v>300</v>
      </c>
      <c r="K63" s="103">
        <v>0</v>
      </c>
      <c r="L63" s="103">
        <v>0</v>
      </c>
      <c r="M63" s="524">
        <v>0</v>
      </c>
      <c r="N63" s="103">
        <v>0</v>
      </c>
      <c r="O63" s="525">
        <v>1</v>
      </c>
      <c r="P63" s="355">
        <v>0</v>
      </c>
      <c r="Q63" s="467">
        <v>10</v>
      </c>
      <c r="R63" s="467">
        <v>1</v>
      </c>
      <c r="S63" s="467">
        <v>2</v>
      </c>
      <c r="T63" s="467">
        <v>16</v>
      </c>
    </row>
    <row r="64" ht="30">
      <c r="A64" s="96" t="s">
        <v>135</v>
      </c>
      <c r="B64" s="97" t="s">
        <v>136</v>
      </c>
      <c r="C64" s="473">
        <v>5</v>
      </c>
      <c r="D64" s="467">
        <v>0</v>
      </c>
      <c r="E64" s="467">
        <v>0</v>
      </c>
      <c r="F64" s="473">
        <v>10</v>
      </c>
      <c r="G64" s="467">
        <v>0</v>
      </c>
      <c r="H64" s="467">
        <v>0</v>
      </c>
      <c r="I64" s="467">
        <v>0</v>
      </c>
      <c r="J64" s="524">
        <v>5</v>
      </c>
      <c r="K64" s="103">
        <v>0</v>
      </c>
      <c r="L64" s="103">
        <v>0</v>
      </c>
      <c r="M64" s="524">
        <v>0</v>
      </c>
      <c r="N64" s="103">
        <v>0</v>
      </c>
      <c r="O64" s="525">
        <v>1</v>
      </c>
      <c r="P64" s="355">
        <v>0</v>
      </c>
      <c r="Q64" s="467">
        <v>3</v>
      </c>
      <c r="R64" s="467">
        <v>0</v>
      </c>
      <c r="S64" s="467">
        <v>3</v>
      </c>
      <c r="T64" s="467">
        <v>0</v>
      </c>
    </row>
    <row r="65" ht="31.5">
      <c r="A65" s="96" t="s">
        <v>137</v>
      </c>
      <c r="B65" s="97" t="s">
        <v>138</v>
      </c>
      <c r="C65" s="473">
        <v>8</v>
      </c>
      <c r="D65" s="467">
        <v>0</v>
      </c>
      <c r="E65" s="467">
        <v>0</v>
      </c>
      <c r="F65" s="473">
        <v>17</v>
      </c>
      <c r="G65" s="467">
        <v>0</v>
      </c>
      <c r="H65" s="467">
        <v>0</v>
      </c>
      <c r="I65" s="467">
        <v>0</v>
      </c>
      <c r="J65" s="524">
        <v>20</v>
      </c>
      <c r="K65" s="103">
        <v>0</v>
      </c>
      <c r="L65" s="103">
        <v>0</v>
      </c>
      <c r="M65" s="524">
        <v>0</v>
      </c>
      <c r="N65" s="103">
        <v>0</v>
      </c>
      <c r="O65" s="525">
        <v>3</v>
      </c>
      <c r="P65" s="355">
        <v>2</v>
      </c>
      <c r="Q65" s="467">
        <v>19</v>
      </c>
      <c r="R65" s="467">
        <v>0</v>
      </c>
      <c r="S65" s="467">
        <v>2</v>
      </c>
      <c r="T65" s="467">
        <v>0</v>
      </c>
    </row>
    <row r="66" ht="31.5">
      <c r="A66" s="96" t="s">
        <v>139</v>
      </c>
      <c r="B66" s="97" t="s">
        <v>140</v>
      </c>
      <c r="C66" s="473">
        <v>5</v>
      </c>
      <c r="D66" s="467">
        <v>0</v>
      </c>
      <c r="E66" s="467">
        <v>0</v>
      </c>
      <c r="F66" s="473">
        <v>11</v>
      </c>
      <c r="G66" s="467">
        <v>0</v>
      </c>
      <c r="H66" s="467">
        <v>0</v>
      </c>
      <c r="I66" s="467">
        <v>0</v>
      </c>
      <c r="J66" s="524">
        <v>13</v>
      </c>
      <c r="K66" s="103">
        <v>0</v>
      </c>
      <c r="L66" s="103">
        <v>0</v>
      </c>
      <c r="M66" s="524">
        <v>0</v>
      </c>
      <c r="N66" s="103">
        <v>0</v>
      </c>
      <c r="O66" s="525">
        <v>0</v>
      </c>
      <c r="P66" s="355">
        <v>0</v>
      </c>
      <c r="Q66" s="467">
        <v>0</v>
      </c>
      <c r="R66" s="467">
        <v>0</v>
      </c>
      <c r="S66" s="467">
        <v>4</v>
      </c>
      <c r="T66" s="467">
        <v>0</v>
      </c>
    </row>
    <row r="67" ht="31.5">
      <c r="A67" s="96" t="s">
        <v>141</v>
      </c>
      <c r="B67" s="97" t="s">
        <v>142</v>
      </c>
      <c r="C67" s="529">
        <v>0</v>
      </c>
      <c r="D67" s="470">
        <v>0</v>
      </c>
      <c r="E67" s="470">
        <v>0</v>
      </c>
      <c r="F67" s="529">
        <v>5</v>
      </c>
      <c r="G67" s="470">
        <v>0</v>
      </c>
      <c r="H67" s="470">
        <v>0</v>
      </c>
      <c r="I67" s="470">
        <v>0</v>
      </c>
      <c r="J67" s="530">
        <v>6</v>
      </c>
      <c r="K67" s="103">
        <v>0</v>
      </c>
      <c r="L67" s="103">
        <v>0</v>
      </c>
      <c r="M67" s="524">
        <v>0</v>
      </c>
      <c r="N67" s="103">
        <v>0</v>
      </c>
      <c r="O67" s="525">
        <v>0</v>
      </c>
      <c r="P67" s="355">
        <v>0</v>
      </c>
      <c r="Q67" s="467">
        <v>0</v>
      </c>
      <c r="R67" s="467">
        <v>0</v>
      </c>
      <c r="S67" s="467">
        <v>3</v>
      </c>
      <c r="T67" s="467">
        <v>0</v>
      </c>
    </row>
    <row r="68" ht="31.5">
      <c r="A68" s="96" t="s">
        <v>143</v>
      </c>
      <c r="B68" s="97" t="s">
        <v>144</v>
      </c>
      <c r="C68" s="531">
        <v>0</v>
      </c>
      <c r="D68" s="471">
        <v>0</v>
      </c>
      <c r="E68" s="532">
        <v>0</v>
      </c>
      <c r="F68" s="533">
        <v>0</v>
      </c>
      <c r="G68" s="532">
        <v>0</v>
      </c>
      <c r="H68" s="471">
        <v>0</v>
      </c>
      <c r="I68" s="532">
        <v>0</v>
      </c>
      <c r="J68" s="534">
        <v>8</v>
      </c>
      <c r="K68" s="444">
        <v>0</v>
      </c>
      <c r="L68" s="103">
        <v>3</v>
      </c>
      <c r="M68" s="524">
        <v>0</v>
      </c>
      <c r="N68" s="103">
        <v>0</v>
      </c>
      <c r="O68" s="525">
        <v>0</v>
      </c>
      <c r="P68" s="355">
        <v>0</v>
      </c>
      <c r="Q68" s="467">
        <v>0</v>
      </c>
      <c r="R68" s="467">
        <v>0</v>
      </c>
      <c r="S68" s="467">
        <v>2</v>
      </c>
      <c r="T68" s="467">
        <v>0</v>
      </c>
    </row>
    <row r="69" ht="31.5">
      <c r="A69" s="96" t="s">
        <v>145</v>
      </c>
      <c r="B69" s="97" t="s">
        <v>146</v>
      </c>
      <c r="C69" s="473">
        <v>3</v>
      </c>
      <c r="D69" s="467">
        <v>0</v>
      </c>
      <c r="E69" s="467">
        <v>1</v>
      </c>
      <c r="F69" s="473">
        <v>4</v>
      </c>
      <c r="G69" s="467">
        <v>0</v>
      </c>
      <c r="H69" s="467">
        <v>0</v>
      </c>
      <c r="I69" s="467">
        <v>1</v>
      </c>
      <c r="J69" s="524">
        <v>25</v>
      </c>
      <c r="K69" s="103">
        <v>1</v>
      </c>
      <c r="L69" s="103">
        <v>8</v>
      </c>
      <c r="M69" s="524">
        <v>0</v>
      </c>
      <c r="N69" s="103">
        <v>0</v>
      </c>
      <c r="O69" s="525">
        <v>0</v>
      </c>
      <c r="P69" s="355">
        <v>0</v>
      </c>
      <c r="Q69" s="467">
        <v>18</v>
      </c>
      <c r="R69" s="467">
        <v>0</v>
      </c>
      <c r="S69" s="467">
        <v>4</v>
      </c>
      <c r="T69" s="467">
        <v>0</v>
      </c>
    </row>
    <row r="70" ht="31.5">
      <c r="A70" s="96" t="s">
        <v>147</v>
      </c>
      <c r="B70" s="97" t="s">
        <v>148</v>
      </c>
      <c r="C70" s="473">
        <v>0</v>
      </c>
      <c r="D70" s="467">
        <v>0</v>
      </c>
      <c r="E70" s="467">
        <v>0</v>
      </c>
      <c r="F70" s="473">
        <v>0</v>
      </c>
      <c r="G70" s="467">
        <v>0</v>
      </c>
      <c r="H70" s="467">
        <v>0</v>
      </c>
      <c r="I70" s="467">
        <v>0</v>
      </c>
      <c r="J70" s="524">
        <v>5</v>
      </c>
      <c r="K70" s="103">
        <v>0</v>
      </c>
      <c r="L70" s="103">
        <v>2</v>
      </c>
      <c r="M70" s="524">
        <v>0</v>
      </c>
      <c r="N70" s="103">
        <v>0</v>
      </c>
      <c r="O70" s="525">
        <v>0</v>
      </c>
      <c r="P70" s="355">
        <v>0</v>
      </c>
      <c r="Q70" s="467">
        <v>0</v>
      </c>
      <c r="R70" s="467">
        <v>0</v>
      </c>
      <c r="S70" s="467">
        <v>0</v>
      </c>
      <c r="T70" s="467">
        <v>0</v>
      </c>
    </row>
    <row r="71" ht="110.25">
      <c r="A71" s="96" t="s">
        <v>149</v>
      </c>
      <c r="B71" s="97" t="s">
        <v>150</v>
      </c>
      <c r="C71" s="473">
        <v>14</v>
      </c>
      <c r="D71" s="467">
        <v>0</v>
      </c>
      <c r="E71" s="467">
        <v>0</v>
      </c>
      <c r="F71" s="473">
        <v>47</v>
      </c>
      <c r="G71" s="467">
        <v>0</v>
      </c>
      <c r="H71" s="467">
        <v>0</v>
      </c>
      <c r="I71" s="467">
        <v>0</v>
      </c>
      <c r="J71" s="524">
        <v>133</v>
      </c>
      <c r="K71" s="103">
        <v>0</v>
      </c>
      <c r="L71" s="103">
        <v>0</v>
      </c>
      <c r="M71" s="524">
        <v>0</v>
      </c>
      <c r="N71" s="103">
        <v>0</v>
      </c>
      <c r="O71" s="525">
        <v>16</v>
      </c>
      <c r="P71" s="355">
        <v>12</v>
      </c>
      <c r="Q71" s="467">
        <v>60</v>
      </c>
      <c r="R71" s="467">
        <v>3</v>
      </c>
      <c r="S71" s="467">
        <v>14</v>
      </c>
      <c r="T71" s="467">
        <v>1</v>
      </c>
    </row>
    <row r="72" ht="31.5">
      <c r="A72" s="96" t="s">
        <v>151</v>
      </c>
      <c r="B72" s="97" t="s">
        <v>152</v>
      </c>
      <c r="C72" s="473">
        <v>2</v>
      </c>
      <c r="D72" s="467">
        <v>0</v>
      </c>
      <c r="E72" s="467">
        <v>0</v>
      </c>
      <c r="F72" s="473">
        <v>5</v>
      </c>
      <c r="G72" s="467">
        <v>0</v>
      </c>
      <c r="H72" s="467">
        <v>0</v>
      </c>
      <c r="I72" s="467">
        <v>0</v>
      </c>
      <c r="J72" s="524">
        <v>10</v>
      </c>
      <c r="K72" s="103">
        <v>0</v>
      </c>
      <c r="L72" s="103">
        <v>0</v>
      </c>
      <c r="M72" s="524">
        <v>0</v>
      </c>
      <c r="N72" s="103">
        <v>0</v>
      </c>
      <c r="O72" s="525">
        <v>3</v>
      </c>
      <c r="P72" s="355">
        <v>2</v>
      </c>
      <c r="Q72" s="467">
        <v>9</v>
      </c>
      <c r="R72" s="467">
        <v>0</v>
      </c>
      <c r="S72" s="467">
        <v>2</v>
      </c>
      <c r="T72" s="467">
        <v>0</v>
      </c>
    </row>
    <row r="73">
      <c r="A73" s="123" t="s">
        <v>153</v>
      </c>
      <c r="B73" s="87" t="s">
        <v>154</v>
      </c>
      <c r="C73" s="449"/>
      <c r="D73" s="116"/>
      <c r="E73" s="116"/>
      <c r="F73" s="449"/>
      <c r="G73" s="116"/>
      <c r="H73" s="116"/>
      <c r="I73" s="116"/>
      <c r="J73" s="451"/>
      <c r="K73" s="88"/>
      <c r="L73" s="88"/>
      <c r="M73" s="451"/>
      <c r="N73" s="88"/>
      <c r="O73" s="526"/>
      <c r="P73" s="136"/>
      <c r="Q73" s="116"/>
      <c r="R73" s="116"/>
      <c r="S73" s="116"/>
      <c r="T73" s="116"/>
    </row>
    <row r="74" ht="63">
      <c r="A74" s="96" t="s">
        <v>155</v>
      </c>
      <c r="B74" s="97" t="s">
        <v>156</v>
      </c>
      <c r="C74" s="473">
        <v>56</v>
      </c>
      <c r="D74" s="467">
        <v>0</v>
      </c>
      <c r="E74" s="467">
        <v>0</v>
      </c>
      <c r="F74" s="473">
        <v>64</v>
      </c>
      <c r="G74" s="467">
        <v>0</v>
      </c>
      <c r="H74" s="467">
        <v>0</v>
      </c>
      <c r="I74" s="467">
        <v>0</v>
      </c>
      <c r="J74" s="524">
        <v>26</v>
      </c>
      <c r="K74" s="103">
        <v>0</v>
      </c>
      <c r="L74" s="103">
        <v>0</v>
      </c>
      <c r="M74" s="524">
        <v>4</v>
      </c>
      <c r="N74" s="103">
        <v>0</v>
      </c>
      <c r="O74" s="525">
        <v>95</v>
      </c>
      <c r="P74" s="355">
        <v>71</v>
      </c>
      <c r="Q74" s="467">
        <v>822</v>
      </c>
      <c r="R74" s="467">
        <v>3</v>
      </c>
      <c r="S74" s="467">
        <v>62</v>
      </c>
      <c r="T74" s="467">
        <v>0</v>
      </c>
    </row>
    <row r="75" ht="47.25">
      <c r="A75" s="96" t="s">
        <v>157</v>
      </c>
      <c r="B75" s="97" t="s">
        <v>158</v>
      </c>
      <c r="C75" s="473">
        <v>10</v>
      </c>
      <c r="D75" s="467">
        <v>0</v>
      </c>
      <c r="E75" s="467">
        <v>0</v>
      </c>
      <c r="F75" s="473">
        <v>13</v>
      </c>
      <c r="G75" s="467">
        <v>0</v>
      </c>
      <c r="H75" s="467">
        <v>0</v>
      </c>
      <c r="I75" s="467">
        <v>0</v>
      </c>
      <c r="J75" s="524">
        <v>10</v>
      </c>
      <c r="K75" s="103">
        <v>0</v>
      </c>
      <c r="L75" s="103">
        <v>0</v>
      </c>
      <c r="M75" s="524">
        <v>18</v>
      </c>
      <c r="N75" s="103">
        <v>0</v>
      </c>
      <c r="O75" s="525">
        <v>42</v>
      </c>
      <c r="P75" s="355">
        <v>31</v>
      </c>
      <c r="Q75" s="467">
        <v>316</v>
      </c>
      <c r="R75" s="467">
        <v>1</v>
      </c>
      <c r="S75" s="467">
        <v>22</v>
      </c>
      <c r="T75" s="467">
        <v>0</v>
      </c>
    </row>
    <row r="76" ht="31.5">
      <c r="A76" s="96" t="s">
        <v>159</v>
      </c>
      <c r="B76" s="97" t="s">
        <v>160</v>
      </c>
      <c r="C76" s="473">
        <v>21</v>
      </c>
      <c r="D76" s="467">
        <v>0</v>
      </c>
      <c r="E76" s="467">
        <v>0</v>
      </c>
      <c r="F76" s="473">
        <v>24</v>
      </c>
      <c r="G76" s="467">
        <v>0</v>
      </c>
      <c r="H76" s="467">
        <v>0</v>
      </c>
      <c r="I76" s="467">
        <v>0</v>
      </c>
      <c r="J76" s="524">
        <v>14</v>
      </c>
      <c r="K76" s="103">
        <v>0</v>
      </c>
      <c r="L76" s="103">
        <v>0</v>
      </c>
      <c r="M76" s="524">
        <v>16</v>
      </c>
      <c r="N76" s="103">
        <v>0</v>
      </c>
      <c r="O76" s="525">
        <v>75</v>
      </c>
      <c r="P76" s="355">
        <v>56</v>
      </c>
      <c r="Q76" s="467">
        <v>408</v>
      </c>
      <c r="R76" s="467">
        <v>1</v>
      </c>
      <c r="S76" s="467">
        <v>14</v>
      </c>
      <c r="T76" s="467">
        <v>0</v>
      </c>
    </row>
    <row r="77" ht="31.5">
      <c r="A77" s="96" t="s">
        <v>161</v>
      </c>
      <c r="B77" s="97" t="s">
        <v>162</v>
      </c>
      <c r="C77" s="473">
        <v>18</v>
      </c>
      <c r="D77" s="467">
        <v>2</v>
      </c>
      <c r="E77" s="467">
        <v>5</v>
      </c>
      <c r="F77" s="473">
        <v>20</v>
      </c>
      <c r="G77" s="467">
        <v>1</v>
      </c>
      <c r="H77" s="467">
        <v>2</v>
      </c>
      <c r="I77" s="467">
        <v>6</v>
      </c>
      <c r="J77" s="524">
        <v>9</v>
      </c>
      <c r="K77" s="103">
        <v>1</v>
      </c>
      <c r="L77" s="103">
        <v>5</v>
      </c>
      <c r="M77" s="524">
        <v>7</v>
      </c>
      <c r="N77" s="103">
        <v>3</v>
      </c>
      <c r="O77" s="525">
        <v>115</v>
      </c>
      <c r="P77" s="355">
        <v>86</v>
      </c>
      <c r="Q77" s="467">
        <v>1488</v>
      </c>
      <c r="R77" s="467">
        <v>2</v>
      </c>
      <c r="S77" s="467">
        <v>45</v>
      </c>
      <c r="T77" s="467">
        <v>0</v>
      </c>
    </row>
    <row r="78">
      <c r="A78" s="123" t="s">
        <v>163</v>
      </c>
      <c r="B78" s="87" t="s">
        <v>164</v>
      </c>
      <c r="C78" s="449"/>
      <c r="D78" s="116"/>
      <c r="E78" s="116"/>
      <c r="F78" s="449"/>
      <c r="G78" s="116"/>
      <c r="H78" s="116"/>
      <c r="I78" s="116"/>
      <c r="J78" s="451"/>
      <c r="K78" s="88"/>
      <c r="L78" s="88"/>
      <c r="M78" s="451"/>
      <c r="N78" s="88"/>
      <c r="O78" s="526"/>
      <c r="P78" s="136"/>
      <c r="Q78" s="116"/>
      <c r="R78" s="116"/>
      <c r="S78" s="116"/>
      <c r="T78" s="116"/>
    </row>
    <row r="79" ht="47.25">
      <c r="A79" s="96" t="s">
        <v>165</v>
      </c>
      <c r="B79" s="97" t="s">
        <v>166</v>
      </c>
      <c r="C79" s="473">
        <v>14</v>
      </c>
      <c r="D79" s="467">
        <v>0</v>
      </c>
      <c r="E79" s="467">
        <v>0</v>
      </c>
      <c r="F79" s="473">
        <v>0</v>
      </c>
      <c r="G79" s="467">
        <v>0</v>
      </c>
      <c r="H79" s="467">
        <v>0</v>
      </c>
      <c r="I79" s="467">
        <v>0</v>
      </c>
      <c r="J79" s="524">
        <v>0</v>
      </c>
      <c r="K79" s="103">
        <v>0</v>
      </c>
      <c r="L79" s="103">
        <v>0</v>
      </c>
      <c r="M79" s="524">
        <v>10</v>
      </c>
      <c r="N79" s="103">
        <v>0</v>
      </c>
      <c r="O79" s="525">
        <v>0</v>
      </c>
      <c r="P79" s="355">
        <v>0</v>
      </c>
      <c r="Q79" s="467">
        <v>1100</v>
      </c>
      <c r="R79" s="467">
        <v>0</v>
      </c>
      <c r="S79" s="467">
        <v>0</v>
      </c>
      <c r="T79" s="467">
        <v>0</v>
      </c>
    </row>
    <row r="80" ht="63">
      <c r="A80" s="96" t="s">
        <v>167</v>
      </c>
      <c r="B80" s="97" t="s">
        <v>168</v>
      </c>
      <c r="C80" s="473">
        <v>193</v>
      </c>
      <c r="D80" s="467">
        <v>0</v>
      </c>
      <c r="E80" s="467">
        <v>0</v>
      </c>
      <c r="F80" s="473">
        <v>0</v>
      </c>
      <c r="G80" s="467">
        <v>0</v>
      </c>
      <c r="H80" s="467">
        <v>0</v>
      </c>
      <c r="I80" s="467">
        <v>0</v>
      </c>
      <c r="J80" s="524">
        <v>0</v>
      </c>
      <c r="K80" s="103">
        <v>0</v>
      </c>
      <c r="L80" s="103">
        <v>0</v>
      </c>
      <c r="M80" s="524">
        <v>106</v>
      </c>
      <c r="N80" s="103">
        <v>0</v>
      </c>
      <c r="O80" s="525">
        <v>0</v>
      </c>
      <c r="P80" s="355">
        <v>0</v>
      </c>
      <c r="Q80" s="467">
        <v>3462</v>
      </c>
      <c r="R80" s="467">
        <v>0</v>
      </c>
      <c r="S80" s="467">
        <v>0</v>
      </c>
      <c r="T80" s="467">
        <v>0</v>
      </c>
    </row>
    <row r="81" ht="47.25">
      <c r="A81" s="96" t="s">
        <v>169</v>
      </c>
      <c r="B81" s="97" t="s">
        <v>170</v>
      </c>
      <c r="C81" s="473">
        <v>3</v>
      </c>
      <c r="D81" s="467">
        <v>0</v>
      </c>
      <c r="E81" s="467">
        <v>0</v>
      </c>
      <c r="F81" s="473">
        <v>0</v>
      </c>
      <c r="G81" s="467">
        <v>0</v>
      </c>
      <c r="H81" s="467">
        <v>0</v>
      </c>
      <c r="I81" s="467">
        <v>0</v>
      </c>
      <c r="J81" s="524">
        <v>0</v>
      </c>
      <c r="K81" s="103">
        <v>0</v>
      </c>
      <c r="L81" s="103">
        <v>0</v>
      </c>
      <c r="M81" s="524">
        <v>3</v>
      </c>
      <c r="N81" s="103">
        <v>0</v>
      </c>
      <c r="O81" s="525">
        <v>0</v>
      </c>
      <c r="P81" s="355">
        <v>0</v>
      </c>
      <c r="Q81" s="467">
        <v>74</v>
      </c>
      <c r="R81" s="467">
        <v>0</v>
      </c>
      <c r="S81" s="467">
        <v>0</v>
      </c>
      <c r="T81" s="467">
        <v>0</v>
      </c>
    </row>
    <row r="82" ht="47.25">
      <c r="A82" s="96" t="s">
        <v>171</v>
      </c>
      <c r="B82" s="97" t="s">
        <v>172</v>
      </c>
      <c r="C82" s="473">
        <v>6</v>
      </c>
      <c r="D82" s="467">
        <v>0</v>
      </c>
      <c r="E82" s="467">
        <v>0</v>
      </c>
      <c r="F82" s="473">
        <v>0</v>
      </c>
      <c r="G82" s="467">
        <v>0</v>
      </c>
      <c r="H82" s="467">
        <v>0</v>
      </c>
      <c r="I82" s="467">
        <v>0</v>
      </c>
      <c r="J82" s="524">
        <v>0</v>
      </c>
      <c r="K82" s="103">
        <v>0</v>
      </c>
      <c r="L82" s="103">
        <v>0</v>
      </c>
      <c r="M82" s="524">
        <v>3</v>
      </c>
      <c r="N82" s="103">
        <v>0</v>
      </c>
      <c r="O82" s="525">
        <v>0</v>
      </c>
      <c r="P82" s="355">
        <v>0</v>
      </c>
      <c r="Q82" s="467">
        <v>129</v>
      </c>
      <c r="R82" s="467">
        <v>0</v>
      </c>
      <c r="S82" s="467">
        <v>0</v>
      </c>
      <c r="T82" s="467">
        <v>0</v>
      </c>
    </row>
    <row r="83" ht="47.25">
      <c r="A83" s="96" t="s">
        <v>173</v>
      </c>
      <c r="B83" s="97" t="s">
        <v>174</v>
      </c>
      <c r="C83" s="473">
        <v>17</v>
      </c>
      <c r="D83" s="467">
        <v>0</v>
      </c>
      <c r="E83" s="467">
        <v>0</v>
      </c>
      <c r="F83" s="473">
        <v>0</v>
      </c>
      <c r="G83" s="467">
        <v>0</v>
      </c>
      <c r="H83" s="467">
        <v>0</v>
      </c>
      <c r="I83" s="467">
        <v>0</v>
      </c>
      <c r="J83" s="524">
        <v>0</v>
      </c>
      <c r="K83" s="103">
        <v>0</v>
      </c>
      <c r="L83" s="103">
        <v>0</v>
      </c>
      <c r="M83" s="524">
        <v>18</v>
      </c>
      <c r="N83" s="103">
        <v>0</v>
      </c>
      <c r="O83" s="525">
        <v>0</v>
      </c>
      <c r="P83" s="355">
        <v>0</v>
      </c>
      <c r="Q83" s="467">
        <v>415</v>
      </c>
      <c r="R83" s="467">
        <v>0</v>
      </c>
      <c r="S83" s="467">
        <v>0</v>
      </c>
      <c r="T83" s="467">
        <v>0</v>
      </c>
    </row>
    <row r="84" ht="47.25">
      <c r="A84" s="96" t="s">
        <v>175</v>
      </c>
      <c r="B84" s="97" t="s">
        <v>176</v>
      </c>
      <c r="C84" s="473">
        <v>2</v>
      </c>
      <c r="D84" s="467">
        <v>0</v>
      </c>
      <c r="E84" s="467">
        <v>0</v>
      </c>
      <c r="F84" s="473">
        <v>0</v>
      </c>
      <c r="G84" s="467">
        <v>0</v>
      </c>
      <c r="H84" s="467">
        <v>0</v>
      </c>
      <c r="I84" s="467">
        <v>0</v>
      </c>
      <c r="J84" s="524">
        <v>0</v>
      </c>
      <c r="K84" s="103">
        <v>0</v>
      </c>
      <c r="L84" s="103">
        <v>0</v>
      </c>
      <c r="M84" s="524">
        <v>2</v>
      </c>
      <c r="N84" s="103">
        <v>0</v>
      </c>
      <c r="O84" s="525">
        <v>0</v>
      </c>
      <c r="P84" s="355">
        <v>0</v>
      </c>
      <c r="Q84" s="467">
        <v>50</v>
      </c>
      <c r="R84" s="467">
        <v>0</v>
      </c>
      <c r="S84" s="467">
        <v>0</v>
      </c>
      <c r="T84" s="467">
        <v>0</v>
      </c>
    </row>
    <row r="85" ht="47.25">
      <c r="A85" s="96" t="s">
        <v>177</v>
      </c>
      <c r="B85" s="97" t="s">
        <v>178</v>
      </c>
      <c r="C85" s="473">
        <v>7</v>
      </c>
      <c r="D85" s="467">
        <v>0</v>
      </c>
      <c r="E85" s="467">
        <v>0</v>
      </c>
      <c r="F85" s="473">
        <v>0</v>
      </c>
      <c r="G85" s="467">
        <v>0</v>
      </c>
      <c r="H85" s="467">
        <v>0</v>
      </c>
      <c r="I85" s="467">
        <v>0</v>
      </c>
      <c r="J85" s="524">
        <v>0</v>
      </c>
      <c r="K85" s="103">
        <v>0</v>
      </c>
      <c r="L85" s="103">
        <v>0</v>
      </c>
      <c r="M85" s="524">
        <v>5</v>
      </c>
      <c r="N85" s="103">
        <v>0</v>
      </c>
      <c r="O85" s="525">
        <v>0</v>
      </c>
      <c r="P85" s="355">
        <v>0</v>
      </c>
      <c r="Q85" s="467">
        <v>178</v>
      </c>
      <c r="R85" s="467">
        <v>0</v>
      </c>
      <c r="S85" s="467">
        <v>0</v>
      </c>
      <c r="T85" s="467">
        <v>0</v>
      </c>
    </row>
    <row r="86" ht="47.25">
      <c r="A86" s="96" t="s">
        <v>179</v>
      </c>
      <c r="B86" s="97" t="s">
        <v>180</v>
      </c>
      <c r="C86" s="473">
        <v>2</v>
      </c>
      <c r="D86" s="467">
        <v>0</v>
      </c>
      <c r="E86" s="467">
        <v>0</v>
      </c>
      <c r="F86" s="473">
        <v>0</v>
      </c>
      <c r="G86" s="467">
        <v>0</v>
      </c>
      <c r="H86" s="467">
        <v>0</v>
      </c>
      <c r="I86" s="467">
        <v>0</v>
      </c>
      <c r="J86" s="524">
        <v>0</v>
      </c>
      <c r="K86" s="103">
        <v>0</v>
      </c>
      <c r="L86" s="103">
        <v>0</v>
      </c>
      <c r="M86" s="524">
        <v>3</v>
      </c>
      <c r="N86" s="103">
        <v>0</v>
      </c>
      <c r="O86" s="525">
        <v>0</v>
      </c>
      <c r="P86" s="355">
        <v>0</v>
      </c>
      <c r="Q86" s="467">
        <v>77</v>
      </c>
      <c r="R86" s="467">
        <v>0</v>
      </c>
      <c r="S86" s="467">
        <v>0</v>
      </c>
      <c r="T86" s="467">
        <v>0</v>
      </c>
    </row>
    <row r="87" ht="47.25">
      <c r="A87" s="96" t="s">
        <v>181</v>
      </c>
      <c r="B87" s="97" t="s">
        <v>182</v>
      </c>
      <c r="C87" s="473">
        <v>7</v>
      </c>
      <c r="D87" s="467">
        <v>0</v>
      </c>
      <c r="E87" s="467">
        <v>0</v>
      </c>
      <c r="F87" s="473">
        <v>0</v>
      </c>
      <c r="G87" s="467">
        <v>0</v>
      </c>
      <c r="H87" s="467">
        <v>0</v>
      </c>
      <c r="I87" s="467">
        <v>0</v>
      </c>
      <c r="J87" s="524">
        <v>0</v>
      </c>
      <c r="K87" s="103">
        <v>0</v>
      </c>
      <c r="L87" s="103">
        <v>0</v>
      </c>
      <c r="M87" s="524">
        <v>7</v>
      </c>
      <c r="N87" s="103">
        <v>0</v>
      </c>
      <c r="O87" s="525">
        <v>0</v>
      </c>
      <c r="P87" s="355">
        <v>0</v>
      </c>
      <c r="Q87" s="467">
        <v>182</v>
      </c>
      <c r="R87" s="467">
        <v>0</v>
      </c>
      <c r="S87" s="467">
        <v>0</v>
      </c>
      <c r="T87" s="467">
        <v>0</v>
      </c>
    </row>
    <row r="88" ht="47.25">
      <c r="A88" s="96" t="s">
        <v>183</v>
      </c>
      <c r="B88" s="97" t="s">
        <v>184</v>
      </c>
      <c r="C88" s="473">
        <v>10</v>
      </c>
      <c r="D88" s="467">
        <v>0</v>
      </c>
      <c r="E88" s="467">
        <v>0</v>
      </c>
      <c r="F88" s="473">
        <v>0</v>
      </c>
      <c r="G88" s="467">
        <v>0</v>
      </c>
      <c r="H88" s="467">
        <v>0</v>
      </c>
      <c r="I88" s="467">
        <v>0</v>
      </c>
      <c r="J88" s="524">
        <v>0</v>
      </c>
      <c r="K88" s="103">
        <v>0</v>
      </c>
      <c r="L88" s="103">
        <v>0</v>
      </c>
      <c r="M88" s="524">
        <v>8</v>
      </c>
      <c r="N88" s="103">
        <v>0</v>
      </c>
      <c r="O88" s="525">
        <v>0</v>
      </c>
      <c r="P88" s="355">
        <v>0</v>
      </c>
      <c r="Q88" s="467">
        <v>297</v>
      </c>
      <c r="R88" s="467">
        <v>0</v>
      </c>
      <c r="S88" s="467">
        <v>0</v>
      </c>
      <c r="T88" s="467">
        <v>0</v>
      </c>
    </row>
    <row r="89" ht="47.25">
      <c r="A89" s="96" t="s">
        <v>185</v>
      </c>
      <c r="B89" s="97" t="s">
        <v>186</v>
      </c>
      <c r="C89" s="473">
        <v>17</v>
      </c>
      <c r="D89" s="467">
        <v>0</v>
      </c>
      <c r="E89" s="467">
        <v>0</v>
      </c>
      <c r="F89" s="473">
        <v>0</v>
      </c>
      <c r="G89" s="467">
        <v>0</v>
      </c>
      <c r="H89" s="467">
        <v>0</v>
      </c>
      <c r="I89" s="467">
        <v>0</v>
      </c>
      <c r="J89" s="524">
        <v>0</v>
      </c>
      <c r="K89" s="103">
        <v>0</v>
      </c>
      <c r="L89" s="103">
        <v>0</v>
      </c>
      <c r="M89" s="524">
        <v>13</v>
      </c>
      <c r="N89" s="103">
        <v>0</v>
      </c>
      <c r="O89" s="525">
        <v>0</v>
      </c>
      <c r="P89" s="355">
        <v>0</v>
      </c>
      <c r="Q89" s="467">
        <v>392</v>
      </c>
      <c r="R89" s="467">
        <v>0</v>
      </c>
      <c r="S89" s="467">
        <v>0</v>
      </c>
      <c r="T89" s="467">
        <v>0</v>
      </c>
    </row>
    <row r="90" ht="47.25">
      <c r="A90" s="96" t="s">
        <v>187</v>
      </c>
      <c r="B90" s="97" t="s">
        <v>188</v>
      </c>
      <c r="C90" s="473">
        <v>18</v>
      </c>
      <c r="D90" s="467">
        <v>0</v>
      </c>
      <c r="E90" s="467">
        <v>0</v>
      </c>
      <c r="F90" s="473">
        <v>0</v>
      </c>
      <c r="G90" s="467">
        <v>0</v>
      </c>
      <c r="H90" s="467">
        <v>0</v>
      </c>
      <c r="I90" s="467">
        <v>0</v>
      </c>
      <c r="J90" s="524">
        <v>0</v>
      </c>
      <c r="K90" s="103">
        <v>0</v>
      </c>
      <c r="L90" s="103">
        <v>0</v>
      </c>
      <c r="M90" s="524">
        <v>15</v>
      </c>
      <c r="N90" s="103">
        <v>0</v>
      </c>
      <c r="O90" s="525">
        <v>0</v>
      </c>
      <c r="P90" s="355">
        <v>0</v>
      </c>
      <c r="Q90" s="467">
        <v>396</v>
      </c>
      <c r="R90" s="467">
        <v>0</v>
      </c>
      <c r="S90" s="467">
        <v>0</v>
      </c>
      <c r="T90" s="467">
        <v>0</v>
      </c>
    </row>
    <row r="91" ht="47.25">
      <c r="A91" s="96" t="s">
        <v>189</v>
      </c>
      <c r="B91" s="97" t="s">
        <v>190</v>
      </c>
      <c r="C91" s="473">
        <v>6</v>
      </c>
      <c r="D91" s="467">
        <v>0</v>
      </c>
      <c r="E91" s="467">
        <v>0</v>
      </c>
      <c r="F91" s="473">
        <v>0</v>
      </c>
      <c r="G91" s="467">
        <v>0</v>
      </c>
      <c r="H91" s="467">
        <v>0</v>
      </c>
      <c r="I91" s="467">
        <v>0</v>
      </c>
      <c r="J91" s="524">
        <v>0</v>
      </c>
      <c r="K91" s="103">
        <v>0</v>
      </c>
      <c r="L91" s="103">
        <v>0</v>
      </c>
      <c r="M91" s="524">
        <v>4</v>
      </c>
      <c r="N91" s="103">
        <v>0</v>
      </c>
      <c r="O91" s="525">
        <v>0</v>
      </c>
      <c r="P91" s="355">
        <v>0</v>
      </c>
      <c r="Q91" s="467">
        <v>136</v>
      </c>
      <c r="R91" s="467">
        <v>0</v>
      </c>
      <c r="S91" s="467">
        <v>0</v>
      </c>
      <c r="T91" s="467">
        <v>0</v>
      </c>
    </row>
    <row r="92" ht="47.25">
      <c r="A92" s="96" t="s">
        <v>191</v>
      </c>
      <c r="B92" s="97" t="s">
        <v>192</v>
      </c>
      <c r="C92" s="473">
        <v>4</v>
      </c>
      <c r="D92" s="467">
        <v>0</v>
      </c>
      <c r="E92" s="467">
        <v>0</v>
      </c>
      <c r="F92" s="473">
        <v>0</v>
      </c>
      <c r="G92" s="467">
        <v>0</v>
      </c>
      <c r="H92" s="467">
        <v>0</v>
      </c>
      <c r="I92" s="467">
        <v>0</v>
      </c>
      <c r="J92" s="524">
        <v>0</v>
      </c>
      <c r="K92" s="103">
        <v>0</v>
      </c>
      <c r="L92" s="103">
        <v>0</v>
      </c>
      <c r="M92" s="524">
        <v>2</v>
      </c>
      <c r="N92" s="103">
        <v>0</v>
      </c>
      <c r="O92" s="525">
        <v>0</v>
      </c>
      <c r="P92" s="355">
        <v>0</v>
      </c>
      <c r="Q92" s="467">
        <v>72</v>
      </c>
      <c r="R92" s="467">
        <v>0</v>
      </c>
      <c r="S92" s="467">
        <v>0</v>
      </c>
      <c r="T92" s="467">
        <v>0</v>
      </c>
    </row>
    <row r="93" ht="47.25">
      <c r="A93" s="96" t="s">
        <v>193</v>
      </c>
      <c r="B93" s="97" t="s">
        <v>194</v>
      </c>
      <c r="C93" s="473">
        <v>5</v>
      </c>
      <c r="D93" s="467">
        <v>0</v>
      </c>
      <c r="E93" s="467">
        <v>0</v>
      </c>
      <c r="F93" s="473">
        <v>0</v>
      </c>
      <c r="G93" s="467">
        <v>0</v>
      </c>
      <c r="H93" s="467">
        <v>0</v>
      </c>
      <c r="I93" s="467">
        <v>0</v>
      </c>
      <c r="J93" s="524">
        <v>0</v>
      </c>
      <c r="K93" s="103">
        <v>0</v>
      </c>
      <c r="L93" s="103">
        <v>0</v>
      </c>
      <c r="M93" s="524">
        <v>3</v>
      </c>
      <c r="N93" s="103">
        <v>0</v>
      </c>
      <c r="O93" s="525">
        <v>0</v>
      </c>
      <c r="P93" s="355">
        <v>0</v>
      </c>
      <c r="Q93" s="467">
        <v>126</v>
      </c>
      <c r="R93" s="467">
        <v>0</v>
      </c>
      <c r="S93" s="467">
        <v>0</v>
      </c>
      <c r="T93" s="467">
        <v>0</v>
      </c>
    </row>
    <row r="94" ht="47.25">
      <c r="A94" s="96" t="s">
        <v>195</v>
      </c>
      <c r="B94" s="97" t="s">
        <v>196</v>
      </c>
      <c r="C94" s="473">
        <v>41</v>
      </c>
      <c r="D94" s="467">
        <v>0</v>
      </c>
      <c r="E94" s="467">
        <v>0</v>
      </c>
      <c r="F94" s="473">
        <v>0</v>
      </c>
      <c r="G94" s="467">
        <v>0</v>
      </c>
      <c r="H94" s="467">
        <v>0</v>
      </c>
      <c r="I94" s="467">
        <v>0</v>
      </c>
      <c r="J94" s="524">
        <v>0</v>
      </c>
      <c r="K94" s="103">
        <v>0</v>
      </c>
      <c r="L94" s="103">
        <v>0</v>
      </c>
      <c r="M94" s="524">
        <v>45</v>
      </c>
      <c r="N94" s="103">
        <v>0</v>
      </c>
      <c r="O94" s="525">
        <v>0</v>
      </c>
      <c r="P94" s="355">
        <v>0</v>
      </c>
      <c r="Q94" s="467">
        <v>1017</v>
      </c>
      <c r="R94" s="467">
        <v>0</v>
      </c>
      <c r="S94" s="467">
        <v>0</v>
      </c>
      <c r="T94" s="467">
        <v>0</v>
      </c>
    </row>
    <row r="95" ht="31.5">
      <c r="A95" s="96" t="s">
        <v>197</v>
      </c>
      <c r="B95" s="97" t="s">
        <v>198</v>
      </c>
      <c r="C95" s="473">
        <v>52</v>
      </c>
      <c r="D95" s="467">
        <v>5</v>
      </c>
      <c r="E95" s="467">
        <v>15</v>
      </c>
      <c r="F95" s="473">
        <v>0</v>
      </c>
      <c r="G95" s="467">
        <v>0</v>
      </c>
      <c r="H95" s="467">
        <v>0</v>
      </c>
      <c r="I95" s="467">
        <v>0</v>
      </c>
      <c r="J95" s="524">
        <v>0</v>
      </c>
      <c r="K95" s="103">
        <v>0</v>
      </c>
      <c r="L95" s="103">
        <v>0</v>
      </c>
      <c r="M95" s="524">
        <v>27</v>
      </c>
      <c r="N95" s="103">
        <v>10</v>
      </c>
      <c r="O95" s="525">
        <v>0</v>
      </c>
      <c r="P95" s="355">
        <v>0</v>
      </c>
      <c r="Q95" s="467">
        <v>1064</v>
      </c>
      <c r="R95" s="467">
        <v>1</v>
      </c>
      <c r="S95" s="535">
        <v>44</v>
      </c>
      <c r="T95" s="467">
        <v>0</v>
      </c>
    </row>
    <row r="96" ht="31.5">
      <c r="A96" s="96" t="s">
        <v>199</v>
      </c>
      <c r="B96" s="97" t="s">
        <v>200</v>
      </c>
      <c r="C96" s="473">
        <v>149</v>
      </c>
      <c r="D96" s="467">
        <v>15</v>
      </c>
      <c r="E96" s="467">
        <v>44</v>
      </c>
      <c r="F96" s="473">
        <v>0</v>
      </c>
      <c r="G96" s="467">
        <v>0</v>
      </c>
      <c r="H96" s="467">
        <v>0</v>
      </c>
      <c r="I96" s="467">
        <v>0</v>
      </c>
      <c r="J96" s="524">
        <v>0</v>
      </c>
      <c r="K96" s="103">
        <v>0</v>
      </c>
      <c r="L96" s="103">
        <v>0</v>
      </c>
      <c r="M96" s="524">
        <v>133</v>
      </c>
      <c r="N96" s="103">
        <v>39</v>
      </c>
      <c r="O96" s="525">
        <v>0</v>
      </c>
      <c r="P96" s="355">
        <v>0</v>
      </c>
      <c r="Q96" s="467">
        <v>3350</v>
      </c>
      <c r="R96" s="467">
        <v>0</v>
      </c>
      <c r="S96" s="466">
        <v>62</v>
      </c>
      <c r="T96" s="467">
        <v>0</v>
      </c>
    </row>
    <row r="97" ht="31.5">
      <c r="A97" s="96" t="s">
        <v>201</v>
      </c>
      <c r="B97" s="97" t="s">
        <v>202</v>
      </c>
      <c r="C97" s="473">
        <v>406</v>
      </c>
      <c r="D97" s="467">
        <v>20</v>
      </c>
      <c r="E97" s="467">
        <v>139</v>
      </c>
      <c r="F97" s="473">
        <v>51</v>
      </c>
      <c r="G97" s="467">
        <v>3</v>
      </c>
      <c r="H97" s="467">
        <v>4</v>
      </c>
      <c r="I97" s="467">
        <v>20</v>
      </c>
      <c r="J97" s="524">
        <v>0</v>
      </c>
      <c r="K97" s="103">
        <v>0</v>
      </c>
      <c r="L97" s="103">
        <v>0</v>
      </c>
      <c r="M97" s="524">
        <v>219</v>
      </c>
      <c r="N97" s="103">
        <v>82</v>
      </c>
      <c r="O97" s="525">
        <v>0</v>
      </c>
      <c r="P97" s="355">
        <v>0</v>
      </c>
      <c r="Q97" s="467">
        <v>6967</v>
      </c>
      <c r="R97" s="467">
        <v>6</v>
      </c>
      <c r="S97" s="536">
        <v>96</v>
      </c>
      <c r="T97" s="467">
        <v>0</v>
      </c>
    </row>
    <row r="98">
      <c r="A98" s="123" t="s">
        <v>203</v>
      </c>
      <c r="B98" s="87" t="s">
        <v>204</v>
      </c>
      <c r="C98" s="449"/>
      <c r="D98" s="116"/>
      <c r="E98" s="116"/>
      <c r="F98" s="449"/>
      <c r="G98" s="116"/>
      <c r="H98" s="116"/>
      <c r="I98" s="116"/>
      <c r="J98" s="451"/>
      <c r="K98" s="88"/>
      <c r="L98" s="88"/>
      <c r="M98" s="451"/>
      <c r="N98" s="88"/>
      <c r="O98" s="526"/>
      <c r="P98" s="136"/>
      <c r="Q98" s="116"/>
      <c r="R98" s="116"/>
      <c r="S98" s="116"/>
      <c r="T98" s="116"/>
    </row>
    <row r="99" ht="47.25">
      <c r="A99" s="96" t="s">
        <v>205</v>
      </c>
      <c r="B99" s="97" t="s">
        <v>206</v>
      </c>
      <c r="C99" s="473">
        <v>15</v>
      </c>
      <c r="D99" s="467">
        <v>0</v>
      </c>
      <c r="E99" s="467">
        <v>0</v>
      </c>
      <c r="F99" s="473">
        <v>50</v>
      </c>
      <c r="G99" s="467">
        <v>0</v>
      </c>
      <c r="H99" s="467">
        <v>0</v>
      </c>
      <c r="I99" s="467">
        <v>0</v>
      </c>
      <c r="J99" s="524">
        <v>700</v>
      </c>
      <c r="K99" s="103">
        <v>0</v>
      </c>
      <c r="L99" s="103">
        <v>0</v>
      </c>
      <c r="M99" s="524">
        <v>0</v>
      </c>
      <c r="N99" s="103">
        <v>0</v>
      </c>
      <c r="O99" s="525">
        <v>34</v>
      </c>
      <c r="P99" s="355">
        <v>25</v>
      </c>
      <c r="Q99" s="467">
        <v>120</v>
      </c>
      <c r="R99" s="467">
        <v>5</v>
      </c>
      <c r="S99" s="467">
        <v>50</v>
      </c>
      <c r="T99" s="467">
        <v>15</v>
      </c>
    </row>
    <row r="100" ht="31.5">
      <c r="A100" s="96" t="s">
        <v>207</v>
      </c>
      <c r="B100" s="97" t="s">
        <v>208</v>
      </c>
      <c r="C100" s="473">
        <v>14</v>
      </c>
      <c r="D100" s="467">
        <v>0</v>
      </c>
      <c r="E100" s="467">
        <v>0</v>
      </c>
      <c r="F100" s="473">
        <v>21</v>
      </c>
      <c r="G100" s="467">
        <v>0</v>
      </c>
      <c r="H100" s="467">
        <v>0</v>
      </c>
      <c r="I100" s="467">
        <v>0</v>
      </c>
      <c r="J100" s="524">
        <v>63</v>
      </c>
      <c r="K100" s="103">
        <v>0</v>
      </c>
      <c r="L100" s="103">
        <v>0</v>
      </c>
      <c r="M100" s="524">
        <v>0</v>
      </c>
      <c r="N100" s="103">
        <v>0</v>
      </c>
      <c r="O100" s="525">
        <v>3</v>
      </c>
      <c r="P100" s="355">
        <v>2</v>
      </c>
      <c r="Q100" s="467">
        <v>42</v>
      </c>
      <c r="R100" s="467">
        <v>0</v>
      </c>
      <c r="S100" s="467">
        <v>7</v>
      </c>
      <c r="T100" s="467">
        <v>2</v>
      </c>
    </row>
    <row r="101" ht="63">
      <c r="A101" s="96" t="s">
        <v>209</v>
      </c>
      <c r="B101" s="97" t="s">
        <v>210</v>
      </c>
      <c r="C101" s="473">
        <v>18</v>
      </c>
      <c r="D101" s="467">
        <v>0</v>
      </c>
      <c r="E101" s="467">
        <v>0</v>
      </c>
      <c r="F101" s="473">
        <v>40</v>
      </c>
      <c r="G101" s="467">
        <v>0</v>
      </c>
      <c r="H101" s="467">
        <v>0</v>
      </c>
      <c r="I101" s="467">
        <v>0</v>
      </c>
      <c r="J101" s="524">
        <v>68</v>
      </c>
      <c r="K101" s="103">
        <v>0</v>
      </c>
      <c r="L101" s="103">
        <v>0</v>
      </c>
      <c r="M101" s="524">
        <v>0</v>
      </c>
      <c r="N101" s="103">
        <v>0</v>
      </c>
      <c r="O101" s="525">
        <v>25</v>
      </c>
      <c r="P101" s="355">
        <v>18</v>
      </c>
      <c r="Q101" s="467">
        <v>75</v>
      </c>
      <c r="R101" s="467">
        <v>0</v>
      </c>
      <c r="S101" s="467">
        <v>17</v>
      </c>
      <c r="T101" s="467">
        <v>0</v>
      </c>
    </row>
    <row r="102" ht="63">
      <c r="A102" s="96" t="s">
        <v>211</v>
      </c>
      <c r="B102" s="97" t="s">
        <v>212</v>
      </c>
      <c r="C102" s="473">
        <v>13</v>
      </c>
      <c r="D102" s="467">
        <v>0</v>
      </c>
      <c r="E102" s="467">
        <v>0</v>
      </c>
      <c r="F102" s="473">
        <v>30</v>
      </c>
      <c r="G102" s="467">
        <v>0</v>
      </c>
      <c r="H102" s="467">
        <v>0</v>
      </c>
      <c r="I102" s="467">
        <v>0</v>
      </c>
      <c r="J102" s="524">
        <v>30</v>
      </c>
      <c r="K102" s="103">
        <v>0</v>
      </c>
      <c r="L102" s="103">
        <v>0</v>
      </c>
      <c r="M102" s="524">
        <v>0</v>
      </c>
      <c r="N102" s="103">
        <v>0</v>
      </c>
      <c r="O102" s="525">
        <v>17</v>
      </c>
      <c r="P102" s="355">
        <v>12</v>
      </c>
      <c r="Q102" s="467">
        <v>54</v>
      </c>
      <c r="R102" s="467">
        <v>0</v>
      </c>
      <c r="S102" s="467">
        <v>11</v>
      </c>
      <c r="T102" s="467">
        <v>0</v>
      </c>
    </row>
    <row r="103" ht="63">
      <c r="A103" s="96" t="s">
        <v>213</v>
      </c>
      <c r="B103" s="97" t="s">
        <v>214</v>
      </c>
      <c r="C103" s="473">
        <v>36</v>
      </c>
      <c r="D103" s="467">
        <v>0</v>
      </c>
      <c r="E103" s="467">
        <v>0</v>
      </c>
      <c r="F103" s="473">
        <v>54</v>
      </c>
      <c r="G103" s="467">
        <v>0</v>
      </c>
      <c r="H103" s="467">
        <v>0</v>
      </c>
      <c r="I103" s="467">
        <v>0</v>
      </c>
      <c r="J103" s="524">
        <v>85</v>
      </c>
      <c r="K103" s="103">
        <v>0</v>
      </c>
      <c r="L103" s="103">
        <v>0</v>
      </c>
      <c r="M103" s="524">
        <v>23</v>
      </c>
      <c r="N103" s="103">
        <v>0</v>
      </c>
      <c r="O103" s="525">
        <v>35</v>
      </c>
      <c r="P103" s="355">
        <v>26</v>
      </c>
      <c r="Q103" s="467">
        <v>120</v>
      </c>
      <c r="R103" s="467">
        <v>0</v>
      </c>
      <c r="S103" s="467">
        <v>20</v>
      </c>
      <c r="T103" s="467">
        <v>0</v>
      </c>
    </row>
    <row r="104" ht="31.5">
      <c r="A104" s="96" t="s">
        <v>580</v>
      </c>
      <c r="B104" s="97" t="s">
        <v>216</v>
      </c>
      <c r="C104" s="473">
        <v>3</v>
      </c>
      <c r="D104" s="467">
        <v>0</v>
      </c>
      <c r="E104" s="467">
        <v>0</v>
      </c>
      <c r="F104" s="473">
        <v>6</v>
      </c>
      <c r="G104" s="467">
        <v>0</v>
      </c>
      <c r="H104" s="467">
        <v>0</v>
      </c>
      <c r="I104" s="467">
        <v>0</v>
      </c>
      <c r="J104" s="524">
        <v>18</v>
      </c>
      <c r="K104" s="103">
        <v>0</v>
      </c>
      <c r="L104" s="103">
        <v>0</v>
      </c>
      <c r="M104" s="524">
        <v>0</v>
      </c>
      <c r="N104" s="103">
        <v>0</v>
      </c>
      <c r="O104" s="525">
        <v>4</v>
      </c>
      <c r="P104" s="355">
        <v>3</v>
      </c>
      <c r="Q104" s="467">
        <v>15</v>
      </c>
      <c r="R104" s="467">
        <v>0</v>
      </c>
      <c r="S104" s="467">
        <v>5</v>
      </c>
      <c r="T104" s="467">
        <v>0</v>
      </c>
    </row>
    <row r="105" ht="31.5">
      <c r="A105" s="96" t="s">
        <v>217</v>
      </c>
      <c r="B105" s="97" t="s">
        <v>218</v>
      </c>
      <c r="C105" s="473">
        <v>4</v>
      </c>
      <c r="D105" s="467">
        <v>0</v>
      </c>
      <c r="E105" s="467">
        <v>0</v>
      </c>
      <c r="F105" s="473">
        <v>6</v>
      </c>
      <c r="G105" s="467">
        <v>0</v>
      </c>
      <c r="H105" s="467">
        <v>0</v>
      </c>
      <c r="I105" s="467">
        <v>0</v>
      </c>
      <c r="J105" s="524">
        <v>35</v>
      </c>
      <c r="K105" s="103">
        <v>0</v>
      </c>
      <c r="L105" s="103">
        <v>0</v>
      </c>
      <c r="M105" s="524">
        <v>0</v>
      </c>
      <c r="N105" s="103">
        <v>0</v>
      </c>
      <c r="O105" s="525">
        <v>0</v>
      </c>
      <c r="P105" s="355">
        <v>0</v>
      </c>
      <c r="Q105" s="467">
        <v>0</v>
      </c>
      <c r="R105" s="467">
        <v>0</v>
      </c>
      <c r="S105" s="467">
        <v>0</v>
      </c>
      <c r="T105" s="467">
        <v>0</v>
      </c>
    </row>
    <row r="106" ht="31.5">
      <c r="A106" s="96" t="s">
        <v>219</v>
      </c>
      <c r="B106" s="97" t="s">
        <v>220</v>
      </c>
      <c r="C106" s="473">
        <v>5</v>
      </c>
      <c r="D106" s="467">
        <v>0</v>
      </c>
      <c r="E106" s="467">
        <v>0</v>
      </c>
      <c r="F106" s="473">
        <v>15</v>
      </c>
      <c r="G106" s="467">
        <v>0</v>
      </c>
      <c r="H106" s="467">
        <v>0</v>
      </c>
      <c r="I106" s="467">
        <v>0</v>
      </c>
      <c r="J106" s="524">
        <v>29</v>
      </c>
      <c r="K106" s="103">
        <v>0</v>
      </c>
      <c r="L106" s="103">
        <v>0</v>
      </c>
      <c r="M106" s="524">
        <v>0</v>
      </c>
      <c r="N106" s="103">
        <v>0</v>
      </c>
      <c r="O106" s="525">
        <v>5</v>
      </c>
      <c r="P106" s="355">
        <v>3</v>
      </c>
      <c r="Q106" s="467">
        <v>10</v>
      </c>
      <c r="R106" s="467">
        <v>0</v>
      </c>
      <c r="S106" s="467">
        <v>4</v>
      </c>
      <c r="T106" s="467">
        <v>0</v>
      </c>
    </row>
    <row r="107" ht="63">
      <c r="A107" s="96" t="s">
        <v>221</v>
      </c>
      <c r="B107" s="97" t="s">
        <v>222</v>
      </c>
      <c r="C107" s="473">
        <v>2</v>
      </c>
      <c r="D107" s="467">
        <v>0</v>
      </c>
      <c r="E107" s="467">
        <v>0</v>
      </c>
      <c r="F107" s="473">
        <v>2</v>
      </c>
      <c r="G107" s="467">
        <v>0</v>
      </c>
      <c r="H107" s="467">
        <v>0</v>
      </c>
      <c r="I107" s="467">
        <v>0</v>
      </c>
      <c r="J107" s="524">
        <v>0</v>
      </c>
      <c r="K107" s="103">
        <v>0</v>
      </c>
      <c r="L107" s="103">
        <v>0</v>
      </c>
      <c r="M107" s="524">
        <v>4</v>
      </c>
      <c r="N107" s="103">
        <v>0</v>
      </c>
      <c r="O107" s="525">
        <v>7</v>
      </c>
      <c r="P107" s="355">
        <v>5</v>
      </c>
      <c r="Q107" s="467">
        <v>64</v>
      </c>
      <c r="R107" s="467">
        <v>0</v>
      </c>
      <c r="S107" s="467">
        <v>1</v>
      </c>
      <c r="T107" s="467">
        <v>0</v>
      </c>
    </row>
    <row r="108" ht="31.5">
      <c r="A108" s="96" t="s">
        <v>223</v>
      </c>
      <c r="B108" s="97" t="s">
        <v>224</v>
      </c>
      <c r="C108" s="473">
        <v>37</v>
      </c>
      <c r="D108" s="467">
        <v>5</v>
      </c>
      <c r="E108" s="467">
        <v>26</v>
      </c>
      <c r="F108" s="473">
        <v>147</v>
      </c>
      <c r="G108" s="467">
        <v>10</v>
      </c>
      <c r="H108" s="467">
        <v>12</v>
      </c>
      <c r="I108" s="467">
        <v>45</v>
      </c>
      <c r="J108" s="524">
        <v>241</v>
      </c>
      <c r="K108" s="103">
        <v>30</v>
      </c>
      <c r="L108" s="103">
        <v>102</v>
      </c>
      <c r="M108" s="524">
        <v>132</v>
      </c>
      <c r="N108" s="103">
        <v>34</v>
      </c>
      <c r="O108" s="525">
        <v>71</v>
      </c>
      <c r="P108" s="355">
        <v>53</v>
      </c>
      <c r="Q108" s="467">
        <v>429</v>
      </c>
      <c r="R108" s="467">
        <v>12</v>
      </c>
      <c r="S108" s="467">
        <v>79</v>
      </c>
      <c r="T108" s="467">
        <v>100</v>
      </c>
    </row>
    <row r="109">
      <c r="A109" s="123" t="s">
        <v>225</v>
      </c>
      <c r="B109" s="87" t="s">
        <v>226</v>
      </c>
      <c r="C109" s="449"/>
      <c r="D109" s="116"/>
      <c r="E109" s="116"/>
      <c r="F109" s="449"/>
      <c r="G109" s="116"/>
      <c r="H109" s="116"/>
      <c r="I109" s="116"/>
      <c r="J109" s="451"/>
      <c r="K109" s="88"/>
      <c r="L109" s="88"/>
      <c r="M109" s="451"/>
      <c r="N109" s="88"/>
      <c r="O109" s="526"/>
      <c r="P109" s="136"/>
      <c r="Q109" s="116"/>
      <c r="R109" s="116"/>
      <c r="S109" s="116"/>
      <c r="T109" s="116"/>
    </row>
    <row r="110" ht="31.5">
      <c r="A110" s="96" t="s">
        <v>227</v>
      </c>
      <c r="B110" s="97" t="s">
        <v>228</v>
      </c>
      <c r="C110" s="473">
        <v>15</v>
      </c>
      <c r="D110" s="467">
        <v>1</v>
      </c>
      <c r="E110" s="467">
        <v>4</v>
      </c>
      <c r="F110" s="473">
        <v>11</v>
      </c>
      <c r="G110" s="467">
        <v>0</v>
      </c>
      <c r="H110" s="467">
        <v>1</v>
      </c>
      <c r="I110" s="467">
        <v>3</v>
      </c>
      <c r="J110" s="524">
        <v>0</v>
      </c>
      <c r="K110" s="103">
        <v>0</v>
      </c>
      <c r="L110" s="103">
        <v>0</v>
      </c>
      <c r="M110" s="524">
        <v>24</v>
      </c>
      <c r="N110" s="103">
        <v>6</v>
      </c>
      <c r="O110" s="525">
        <v>0</v>
      </c>
      <c r="P110" s="355">
        <v>0</v>
      </c>
      <c r="Q110" s="467">
        <v>448</v>
      </c>
      <c r="R110" s="467">
        <v>0</v>
      </c>
      <c r="S110" s="467">
        <v>20</v>
      </c>
      <c r="T110" s="467">
        <v>0</v>
      </c>
    </row>
    <row r="111" ht="31.5">
      <c r="A111" s="96" t="s">
        <v>229</v>
      </c>
      <c r="B111" s="97" t="s">
        <v>230</v>
      </c>
      <c r="C111" s="473">
        <v>18</v>
      </c>
      <c r="D111" s="467">
        <v>1</v>
      </c>
      <c r="E111" s="467">
        <v>5</v>
      </c>
      <c r="F111" s="473">
        <v>11</v>
      </c>
      <c r="G111" s="466">
        <v>0</v>
      </c>
      <c r="H111" s="467">
        <v>1</v>
      </c>
      <c r="I111" s="466">
        <v>3</v>
      </c>
      <c r="J111" s="524">
        <v>0</v>
      </c>
      <c r="K111" s="103">
        <v>0</v>
      </c>
      <c r="L111" s="103">
        <v>0</v>
      </c>
      <c r="M111" s="524">
        <v>28</v>
      </c>
      <c r="N111" s="103">
        <v>7</v>
      </c>
      <c r="O111" s="525">
        <v>3</v>
      </c>
      <c r="P111" s="355">
        <v>2</v>
      </c>
      <c r="Q111" s="467">
        <v>543</v>
      </c>
      <c r="R111" s="467">
        <v>0</v>
      </c>
      <c r="S111" s="467">
        <v>30</v>
      </c>
      <c r="T111" s="467">
        <v>0</v>
      </c>
    </row>
    <row r="112" ht="31.5">
      <c r="A112" s="96" t="s">
        <v>231</v>
      </c>
      <c r="B112" s="97" t="s">
        <v>232</v>
      </c>
      <c r="C112" s="473">
        <v>6</v>
      </c>
      <c r="D112" s="467">
        <v>0</v>
      </c>
      <c r="E112" s="467">
        <v>2</v>
      </c>
      <c r="F112" s="473">
        <v>7</v>
      </c>
      <c r="G112" s="467">
        <v>0</v>
      </c>
      <c r="H112" s="467">
        <v>1</v>
      </c>
      <c r="I112" s="467">
        <v>2</v>
      </c>
      <c r="J112" s="524">
        <v>0</v>
      </c>
      <c r="K112" s="103">
        <v>0</v>
      </c>
      <c r="L112" s="103">
        <v>0</v>
      </c>
      <c r="M112" s="524">
        <v>3</v>
      </c>
      <c r="N112" s="103">
        <v>1</v>
      </c>
      <c r="O112" s="525">
        <v>0</v>
      </c>
      <c r="P112" s="355">
        <v>0</v>
      </c>
      <c r="Q112" s="467">
        <v>182</v>
      </c>
      <c r="R112" s="467">
        <v>0</v>
      </c>
      <c r="S112" s="467">
        <v>15</v>
      </c>
      <c r="T112" s="467">
        <v>0</v>
      </c>
    </row>
    <row r="113" ht="31.5">
      <c r="A113" s="96" t="s">
        <v>233</v>
      </c>
      <c r="B113" s="97" t="s">
        <v>234</v>
      </c>
      <c r="C113" s="473">
        <v>30</v>
      </c>
      <c r="D113" s="467">
        <v>2</v>
      </c>
      <c r="E113" s="467">
        <v>8</v>
      </c>
      <c r="F113" s="473">
        <v>15</v>
      </c>
      <c r="G113" s="467">
        <v>0</v>
      </c>
      <c r="H113" s="467">
        <v>1</v>
      </c>
      <c r="I113" s="467">
        <v>4</v>
      </c>
      <c r="J113" s="524">
        <v>0</v>
      </c>
      <c r="K113" s="103">
        <v>0</v>
      </c>
      <c r="L113" s="103">
        <v>0</v>
      </c>
      <c r="M113" s="524">
        <v>42</v>
      </c>
      <c r="N113" s="103">
        <v>11</v>
      </c>
      <c r="O113" s="525">
        <v>0</v>
      </c>
      <c r="P113" s="355">
        <v>0</v>
      </c>
      <c r="Q113" s="467">
        <v>1020</v>
      </c>
      <c r="R113" s="467">
        <v>0</v>
      </c>
      <c r="S113" s="467">
        <v>45</v>
      </c>
      <c r="T113" s="467">
        <v>0</v>
      </c>
    </row>
    <row r="114" ht="31.5">
      <c r="A114" s="96" t="s">
        <v>235</v>
      </c>
      <c r="B114" s="97" t="s">
        <v>236</v>
      </c>
      <c r="C114" s="473">
        <v>15</v>
      </c>
      <c r="D114" s="466">
        <v>1</v>
      </c>
      <c r="E114" s="467">
        <v>4</v>
      </c>
      <c r="F114" s="473">
        <v>10</v>
      </c>
      <c r="G114" s="466">
        <v>0</v>
      </c>
      <c r="H114" s="467">
        <v>1</v>
      </c>
      <c r="I114" s="466">
        <v>3</v>
      </c>
      <c r="J114" s="524">
        <v>0</v>
      </c>
      <c r="K114" s="103">
        <v>0</v>
      </c>
      <c r="L114" s="103">
        <v>0</v>
      </c>
      <c r="M114" s="524">
        <v>4</v>
      </c>
      <c r="N114" s="103">
        <v>1</v>
      </c>
      <c r="O114" s="525">
        <v>0</v>
      </c>
      <c r="P114" s="355">
        <v>0</v>
      </c>
      <c r="Q114" s="467">
        <v>283</v>
      </c>
      <c r="R114" s="467">
        <v>0</v>
      </c>
      <c r="S114" s="467">
        <v>10</v>
      </c>
      <c r="T114" s="467">
        <v>0</v>
      </c>
    </row>
    <row r="115" ht="31.5">
      <c r="A115" s="96" t="s">
        <v>237</v>
      </c>
      <c r="B115" s="97" t="s">
        <v>238</v>
      </c>
      <c r="C115" s="473">
        <v>2</v>
      </c>
      <c r="D115" s="467">
        <v>0</v>
      </c>
      <c r="E115" s="467">
        <v>1</v>
      </c>
      <c r="F115" s="473">
        <v>3</v>
      </c>
      <c r="G115" s="467">
        <v>0</v>
      </c>
      <c r="H115" s="467">
        <v>0</v>
      </c>
      <c r="I115" s="467">
        <v>1</v>
      </c>
      <c r="J115" s="524">
        <v>0</v>
      </c>
      <c r="K115" s="103">
        <v>0</v>
      </c>
      <c r="L115" s="103">
        <v>0</v>
      </c>
      <c r="M115" s="524">
        <v>3</v>
      </c>
      <c r="N115" s="103">
        <v>1</v>
      </c>
      <c r="O115" s="525">
        <v>0</v>
      </c>
      <c r="P115" s="355">
        <v>0</v>
      </c>
      <c r="Q115" s="467">
        <v>87</v>
      </c>
      <c r="R115" s="467">
        <v>0</v>
      </c>
      <c r="S115" s="467">
        <v>4</v>
      </c>
      <c r="T115" s="467">
        <v>0</v>
      </c>
    </row>
    <row r="116" ht="31.5">
      <c r="A116" s="96" t="s">
        <v>239</v>
      </c>
      <c r="B116" s="97" t="s">
        <v>240</v>
      </c>
      <c r="C116" s="473">
        <v>50</v>
      </c>
      <c r="D116" s="467">
        <v>0</v>
      </c>
      <c r="E116" s="467">
        <v>0</v>
      </c>
      <c r="F116" s="473">
        <v>34</v>
      </c>
      <c r="G116" s="467">
        <v>0</v>
      </c>
      <c r="H116" s="467">
        <v>0</v>
      </c>
      <c r="I116" s="467">
        <v>0</v>
      </c>
      <c r="J116" s="524">
        <v>0</v>
      </c>
      <c r="K116" s="103">
        <v>0</v>
      </c>
      <c r="L116" s="103">
        <v>0</v>
      </c>
      <c r="M116" s="524">
        <v>85</v>
      </c>
      <c r="N116" s="103">
        <v>0</v>
      </c>
      <c r="O116" s="525">
        <v>23</v>
      </c>
      <c r="P116" s="355">
        <v>17</v>
      </c>
      <c r="Q116" s="467">
        <v>3800</v>
      </c>
      <c r="R116" s="467">
        <v>0</v>
      </c>
      <c r="S116" s="467">
        <v>98</v>
      </c>
      <c r="T116" s="467">
        <v>0</v>
      </c>
    </row>
    <row r="117">
      <c r="A117" s="123" t="s">
        <v>241</v>
      </c>
      <c r="B117" s="87" t="s">
        <v>242</v>
      </c>
      <c r="C117" s="449"/>
      <c r="D117" s="116"/>
      <c r="E117" s="116"/>
      <c r="F117" s="449"/>
      <c r="G117" s="116"/>
      <c r="H117" s="116"/>
      <c r="I117" s="116"/>
      <c r="J117" s="451"/>
      <c r="K117" s="88"/>
      <c r="L117" s="88"/>
      <c r="M117" s="451"/>
      <c r="N117" s="88"/>
      <c r="O117" s="526"/>
      <c r="P117" s="136"/>
      <c r="Q117" s="116"/>
      <c r="R117" s="116"/>
      <c r="S117" s="116"/>
      <c r="T117" s="116"/>
    </row>
    <row r="118" ht="47.25">
      <c r="A118" s="96" t="s">
        <v>243</v>
      </c>
      <c r="B118" s="97" t="s">
        <v>244</v>
      </c>
      <c r="C118" s="473">
        <v>40</v>
      </c>
      <c r="D118" s="467">
        <v>0</v>
      </c>
      <c r="E118" s="467">
        <v>0</v>
      </c>
      <c r="F118" s="473">
        <v>19</v>
      </c>
      <c r="G118" s="467">
        <v>0</v>
      </c>
      <c r="H118" s="467">
        <v>0</v>
      </c>
      <c r="I118" s="467">
        <v>0</v>
      </c>
      <c r="J118" s="524">
        <v>86</v>
      </c>
      <c r="K118" s="103">
        <v>0</v>
      </c>
      <c r="L118" s="103">
        <v>0</v>
      </c>
      <c r="M118" s="524">
        <v>0</v>
      </c>
      <c r="N118" s="103">
        <v>0</v>
      </c>
      <c r="O118" s="525">
        <v>0</v>
      </c>
      <c r="P118" s="355">
        <v>0</v>
      </c>
      <c r="Q118" s="467">
        <v>10</v>
      </c>
      <c r="R118" s="467">
        <v>2</v>
      </c>
      <c r="S118" s="467">
        <v>26</v>
      </c>
      <c r="T118" s="467">
        <v>2</v>
      </c>
    </row>
    <row r="119" ht="31.5">
      <c r="A119" s="96" t="s">
        <v>245</v>
      </c>
      <c r="B119" s="97" t="s">
        <v>246</v>
      </c>
      <c r="C119" s="473">
        <v>12</v>
      </c>
      <c r="D119" s="467">
        <v>1</v>
      </c>
      <c r="E119" s="467">
        <v>3</v>
      </c>
      <c r="F119" s="473">
        <v>16</v>
      </c>
      <c r="G119" s="467">
        <v>1</v>
      </c>
      <c r="H119" s="467">
        <v>1</v>
      </c>
      <c r="I119" s="467">
        <v>4</v>
      </c>
      <c r="J119" s="524">
        <v>96</v>
      </c>
      <c r="K119" s="103">
        <v>10</v>
      </c>
      <c r="L119" s="103">
        <v>33</v>
      </c>
      <c r="M119" s="524">
        <v>0</v>
      </c>
      <c r="N119" s="103">
        <v>0</v>
      </c>
      <c r="O119" s="525">
        <v>0</v>
      </c>
      <c r="P119" s="355">
        <v>0</v>
      </c>
      <c r="Q119" s="467">
        <v>11</v>
      </c>
      <c r="R119" s="467">
        <v>1</v>
      </c>
      <c r="S119" s="467">
        <v>37</v>
      </c>
      <c r="T119" s="467">
        <v>41</v>
      </c>
    </row>
    <row r="120">
      <c r="A120" s="123" t="s">
        <v>247</v>
      </c>
      <c r="B120" s="87" t="s">
        <v>248</v>
      </c>
      <c r="C120" s="449"/>
      <c r="D120" s="116"/>
      <c r="E120" s="116"/>
      <c r="F120" s="449"/>
      <c r="G120" s="116"/>
      <c r="H120" s="116"/>
      <c r="I120" s="116"/>
      <c r="J120" s="451"/>
      <c r="K120" s="88"/>
      <c r="L120" s="88"/>
      <c r="M120" s="451"/>
      <c r="N120" s="88"/>
      <c r="O120" s="526"/>
      <c r="P120" s="136"/>
      <c r="Q120" s="116"/>
      <c r="R120" s="116"/>
      <c r="S120" s="116"/>
      <c r="T120" s="116"/>
    </row>
    <row r="121" ht="63">
      <c r="A121" s="96" t="s">
        <v>249</v>
      </c>
      <c r="B121" s="97" t="s">
        <v>250</v>
      </c>
      <c r="C121" s="473">
        <v>0</v>
      </c>
      <c r="D121" s="467">
        <v>0</v>
      </c>
      <c r="E121" s="467">
        <v>0</v>
      </c>
      <c r="F121" s="473">
        <v>0</v>
      </c>
      <c r="G121" s="467">
        <v>0</v>
      </c>
      <c r="H121" s="467">
        <v>0</v>
      </c>
      <c r="I121" s="467">
        <v>0</v>
      </c>
      <c r="J121" s="524">
        <v>0</v>
      </c>
      <c r="K121" s="103">
        <v>0</v>
      </c>
      <c r="L121" s="103">
        <v>0</v>
      </c>
      <c r="M121" s="524">
        <v>3</v>
      </c>
      <c r="N121" s="103">
        <v>0</v>
      </c>
      <c r="O121" s="525">
        <v>0</v>
      </c>
      <c r="P121" s="355">
        <v>0</v>
      </c>
      <c r="Q121" s="467">
        <v>27</v>
      </c>
      <c r="R121" s="467">
        <v>0</v>
      </c>
      <c r="S121" s="467">
        <v>2</v>
      </c>
      <c r="T121" s="467">
        <v>0</v>
      </c>
    </row>
    <row r="122" ht="63">
      <c r="A122" s="96" t="s">
        <v>251</v>
      </c>
      <c r="B122" s="97" t="s">
        <v>252</v>
      </c>
      <c r="C122" s="473">
        <v>0</v>
      </c>
      <c r="D122" s="467">
        <v>0</v>
      </c>
      <c r="E122" s="467">
        <v>0</v>
      </c>
      <c r="F122" s="473">
        <v>0</v>
      </c>
      <c r="G122" s="467">
        <v>0</v>
      </c>
      <c r="H122" s="467">
        <v>0</v>
      </c>
      <c r="I122" s="467">
        <v>0</v>
      </c>
      <c r="J122" s="524">
        <v>0</v>
      </c>
      <c r="K122" s="103">
        <v>0</v>
      </c>
      <c r="L122" s="103">
        <v>0</v>
      </c>
      <c r="M122" s="524">
        <v>2</v>
      </c>
      <c r="N122" s="103">
        <v>0</v>
      </c>
      <c r="O122" s="525">
        <v>0</v>
      </c>
      <c r="P122" s="355">
        <v>0</v>
      </c>
      <c r="Q122" s="467">
        <v>26</v>
      </c>
      <c r="R122" s="467">
        <v>0</v>
      </c>
      <c r="S122" s="467">
        <v>2</v>
      </c>
      <c r="T122" s="467">
        <v>0</v>
      </c>
    </row>
    <row r="123" ht="63">
      <c r="A123" s="96" t="s">
        <v>253</v>
      </c>
      <c r="B123" s="97" t="s">
        <v>254</v>
      </c>
      <c r="C123" s="473">
        <v>2</v>
      </c>
      <c r="D123" s="467">
        <v>0</v>
      </c>
      <c r="E123" s="467">
        <v>0</v>
      </c>
      <c r="F123" s="473">
        <v>2</v>
      </c>
      <c r="G123" s="467">
        <v>0</v>
      </c>
      <c r="H123" s="467">
        <v>0</v>
      </c>
      <c r="I123" s="467">
        <v>0</v>
      </c>
      <c r="J123" s="524">
        <v>0</v>
      </c>
      <c r="K123" s="103">
        <v>0</v>
      </c>
      <c r="L123" s="103">
        <v>0</v>
      </c>
      <c r="M123" s="524">
        <v>7</v>
      </c>
      <c r="N123" s="103">
        <v>0</v>
      </c>
      <c r="O123" s="525">
        <v>0</v>
      </c>
      <c r="P123" s="355">
        <v>0</v>
      </c>
      <c r="Q123" s="467">
        <v>115</v>
      </c>
      <c r="R123" s="467">
        <v>0</v>
      </c>
      <c r="S123" s="467">
        <v>3</v>
      </c>
      <c r="T123" s="467">
        <v>0</v>
      </c>
    </row>
    <row r="124" ht="47.25">
      <c r="A124" s="96" t="s">
        <v>255</v>
      </c>
      <c r="B124" s="97" t="s">
        <v>256</v>
      </c>
      <c r="C124" s="473">
        <v>12</v>
      </c>
      <c r="D124" s="467">
        <v>0</v>
      </c>
      <c r="E124" s="467">
        <v>0</v>
      </c>
      <c r="F124" s="473">
        <v>6</v>
      </c>
      <c r="G124" s="467">
        <v>0</v>
      </c>
      <c r="H124" s="467">
        <v>0</v>
      </c>
      <c r="I124" s="467">
        <v>0</v>
      </c>
      <c r="J124" s="524">
        <v>0</v>
      </c>
      <c r="K124" s="103">
        <v>0</v>
      </c>
      <c r="L124" s="103">
        <v>0</v>
      </c>
      <c r="M124" s="524">
        <v>51</v>
      </c>
      <c r="N124" s="103">
        <v>0</v>
      </c>
      <c r="O124" s="537">
        <v>58</v>
      </c>
      <c r="P124" s="538">
        <v>43</v>
      </c>
      <c r="Q124" s="470">
        <v>1088</v>
      </c>
      <c r="R124" s="470">
        <v>0</v>
      </c>
      <c r="S124" s="470">
        <v>37</v>
      </c>
      <c r="T124" s="470">
        <v>0</v>
      </c>
      <c r="U124" s="539"/>
    </row>
    <row r="125" ht="31.5">
      <c r="A125" s="96" t="s">
        <v>257</v>
      </c>
      <c r="B125" s="97" t="s">
        <v>258</v>
      </c>
      <c r="C125" s="473">
        <v>20</v>
      </c>
      <c r="D125" s="467">
        <v>3</v>
      </c>
      <c r="E125" s="467">
        <v>5</v>
      </c>
      <c r="F125" s="473">
        <v>16</v>
      </c>
      <c r="G125" s="467">
        <v>1</v>
      </c>
      <c r="H125" s="467">
        <v>1</v>
      </c>
      <c r="I125" s="467">
        <v>4</v>
      </c>
      <c r="J125" s="524">
        <v>0</v>
      </c>
      <c r="K125" s="103">
        <v>0</v>
      </c>
      <c r="L125" s="103">
        <v>0</v>
      </c>
      <c r="M125" s="524">
        <v>74</v>
      </c>
      <c r="N125" s="103">
        <v>19</v>
      </c>
      <c r="O125" s="525">
        <v>19</v>
      </c>
      <c r="P125" s="355">
        <v>14</v>
      </c>
      <c r="Q125" s="467">
        <v>1350</v>
      </c>
      <c r="R125" s="467">
        <v>0</v>
      </c>
      <c r="S125" s="467">
        <v>54</v>
      </c>
      <c r="T125" s="467">
        <v>0</v>
      </c>
    </row>
    <row r="126" ht="31.5">
      <c r="A126" s="96" t="s">
        <v>259</v>
      </c>
      <c r="B126" s="97" t="s">
        <v>260</v>
      </c>
      <c r="C126" s="473">
        <v>35</v>
      </c>
      <c r="D126" s="467">
        <v>5</v>
      </c>
      <c r="E126" s="467">
        <v>9</v>
      </c>
      <c r="F126" s="473">
        <v>40</v>
      </c>
      <c r="G126" s="467">
        <v>3</v>
      </c>
      <c r="H126" s="467">
        <v>3</v>
      </c>
      <c r="I126" s="467">
        <v>10</v>
      </c>
      <c r="J126" s="524">
        <v>0</v>
      </c>
      <c r="K126" s="103">
        <v>0</v>
      </c>
      <c r="L126" s="103">
        <v>0</v>
      </c>
      <c r="M126" s="524">
        <v>102</v>
      </c>
      <c r="N126" s="103">
        <v>26</v>
      </c>
      <c r="O126" s="525">
        <v>45</v>
      </c>
      <c r="P126" s="355">
        <v>33</v>
      </c>
      <c r="Q126" s="467">
        <v>2942</v>
      </c>
      <c r="R126" s="467">
        <v>0</v>
      </c>
      <c r="S126" s="467">
        <v>250</v>
      </c>
      <c r="T126" s="467">
        <v>0</v>
      </c>
      <c r="U126" s="540"/>
    </row>
    <row r="127">
      <c r="A127" s="123" t="s">
        <v>261</v>
      </c>
      <c r="B127" s="87" t="s">
        <v>262</v>
      </c>
      <c r="C127" s="449"/>
      <c r="D127" s="116"/>
      <c r="E127" s="116"/>
      <c r="F127" s="449"/>
      <c r="G127" s="116"/>
      <c r="H127" s="116"/>
      <c r="I127" s="116"/>
      <c r="J127" s="451"/>
      <c r="K127" s="88"/>
      <c r="L127" s="88"/>
      <c r="M127" s="451"/>
      <c r="N127" s="88"/>
      <c r="O127" s="526"/>
      <c r="P127" s="136"/>
      <c r="Q127" s="116"/>
      <c r="R127" s="116"/>
      <c r="S127" s="116"/>
      <c r="T127" s="116"/>
    </row>
    <row r="128" ht="47.25">
      <c r="A128" s="96" t="s">
        <v>263</v>
      </c>
      <c r="B128" s="97" t="s">
        <v>264</v>
      </c>
      <c r="C128" s="473">
        <v>64</v>
      </c>
      <c r="D128" s="467">
        <v>0</v>
      </c>
      <c r="E128" s="467">
        <v>0</v>
      </c>
      <c r="F128" s="473">
        <v>69</v>
      </c>
      <c r="G128" s="467">
        <v>0</v>
      </c>
      <c r="H128" s="467">
        <v>0</v>
      </c>
      <c r="I128" s="467">
        <v>0</v>
      </c>
      <c r="J128" s="524">
        <v>0</v>
      </c>
      <c r="K128" s="103">
        <v>0</v>
      </c>
      <c r="L128" s="103">
        <v>0</v>
      </c>
      <c r="M128" s="524">
        <v>20</v>
      </c>
      <c r="N128" s="103">
        <v>0</v>
      </c>
      <c r="O128" s="525">
        <v>28</v>
      </c>
      <c r="P128" s="355">
        <v>21</v>
      </c>
      <c r="Q128" s="467">
        <v>1143</v>
      </c>
      <c r="R128" s="467">
        <v>3</v>
      </c>
      <c r="S128" s="467">
        <v>74</v>
      </c>
      <c r="T128" s="467">
        <v>0</v>
      </c>
    </row>
    <row r="129" ht="47.25">
      <c r="A129" s="96" t="s">
        <v>265</v>
      </c>
      <c r="B129" s="97" t="s">
        <v>266</v>
      </c>
      <c r="C129" s="473">
        <v>13</v>
      </c>
      <c r="D129" s="467">
        <v>1</v>
      </c>
      <c r="E129" s="467">
        <v>3</v>
      </c>
      <c r="F129" s="473">
        <v>16</v>
      </c>
      <c r="G129" s="467">
        <v>0</v>
      </c>
      <c r="H129" s="467">
        <v>1</v>
      </c>
      <c r="I129" s="467">
        <v>4</v>
      </c>
      <c r="J129" s="524">
        <v>0</v>
      </c>
      <c r="K129" s="103">
        <v>0</v>
      </c>
      <c r="L129" s="103">
        <v>0</v>
      </c>
      <c r="M129" s="524">
        <v>0</v>
      </c>
      <c r="N129" s="103">
        <v>0</v>
      </c>
      <c r="O129" s="525">
        <v>2</v>
      </c>
      <c r="P129" s="355">
        <v>1</v>
      </c>
      <c r="Q129" s="467">
        <v>53</v>
      </c>
      <c r="R129" s="467">
        <v>0</v>
      </c>
      <c r="S129" s="467">
        <v>9</v>
      </c>
      <c r="T129" s="467">
        <v>0</v>
      </c>
    </row>
    <row r="130" ht="47.25">
      <c r="A130" s="96" t="s">
        <v>267</v>
      </c>
      <c r="B130" s="97" t="s">
        <v>268</v>
      </c>
      <c r="C130" s="473">
        <v>0</v>
      </c>
      <c r="D130" s="467">
        <v>0</v>
      </c>
      <c r="E130" s="467">
        <v>0</v>
      </c>
      <c r="F130" s="473">
        <v>0</v>
      </c>
      <c r="G130" s="467">
        <v>0</v>
      </c>
      <c r="H130" s="467">
        <v>0</v>
      </c>
      <c r="I130" s="467">
        <v>0</v>
      </c>
      <c r="J130" s="524">
        <v>0</v>
      </c>
      <c r="K130" s="103">
        <v>0</v>
      </c>
      <c r="L130" s="103">
        <v>0</v>
      </c>
      <c r="M130" s="524">
        <v>0</v>
      </c>
      <c r="N130" s="103">
        <v>0</v>
      </c>
      <c r="O130" s="525">
        <v>0</v>
      </c>
      <c r="P130" s="355">
        <v>0</v>
      </c>
      <c r="Q130" s="467">
        <v>0</v>
      </c>
      <c r="R130" s="467">
        <v>0</v>
      </c>
      <c r="S130" s="467">
        <v>0</v>
      </c>
      <c r="T130" s="467">
        <v>0</v>
      </c>
    </row>
    <row r="131">
      <c r="A131" s="123" t="s">
        <v>269</v>
      </c>
      <c r="B131" s="87" t="s">
        <v>270</v>
      </c>
      <c r="C131" s="449"/>
      <c r="D131" s="116"/>
      <c r="E131" s="116"/>
      <c r="F131" s="449"/>
      <c r="G131" s="116"/>
      <c r="H131" s="116"/>
      <c r="I131" s="116"/>
      <c r="J131" s="451"/>
      <c r="K131" s="88"/>
      <c r="L131" s="88"/>
      <c r="M131" s="451"/>
      <c r="N131" s="88"/>
      <c r="O131" s="526"/>
      <c r="P131" s="136"/>
      <c r="Q131" s="116"/>
      <c r="R131" s="116"/>
      <c r="S131" s="116"/>
      <c r="T131" s="116"/>
    </row>
    <row r="132" ht="47.25">
      <c r="A132" s="96" t="s">
        <v>271</v>
      </c>
      <c r="B132" s="97" t="s">
        <v>272</v>
      </c>
      <c r="C132" s="473">
        <v>48</v>
      </c>
      <c r="D132" s="467">
        <v>0</v>
      </c>
      <c r="E132" s="467">
        <v>0</v>
      </c>
      <c r="F132" s="473">
        <v>95</v>
      </c>
      <c r="G132" s="467">
        <v>0</v>
      </c>
      <c r="H132" s="467">
        <v>0</v>
      </c>
      <c r="I132" s="467">
        <v>0</v>
      </c>
      <c r="J132" s="524">
        <v>135</v>
      </c>
      <c r="K132" s="103">
        <v>0</v>
      </c>
      <c r="L132" s="103">
        <v>0</v>
      </c>
      <c r="M132" s="524">
        <v>0</v>
      </c>
      <c r="N132" s="103">
        <v>0</v>
      </c>
      <c r="O132" s="525">
        <v>154</v>
      </c>
      <c r="P132" s="355">
        <v>115</v>
      </c>
      <c r="Q132" s="467">
        <v>623</v>
      </c>
      <c r="R132" s="467">
        <v>5</v>
      </c>
      <c r="S132" s="467">
        <v>42</v>
      </c>
      <c r="T132" s="467">
        <v>0</v>
      </c>
    </row>
    <row r="133" ht="31.5">
      <c r="A133" s="96" t="s">
        <v>273</v>
      </c>
      <c r="B133" s="97" t="s">
        <v>274</v>
      </c>
      <c r="C133" s="473">
        <v>15</v>
      </c>
      <c r="D133" s="467">
        <v>0</v>
      </c>
      <c r="E133" s="467">
        <v>0</v>
      </c>
      <c r="F133" s="473">
        <v>28</v>
      </c>
      <c r="G133" s="467">
        <v>0</v>
      </c>
      <c r="H133" s="467">
        <v>0</v>
      </c>
      <c r="I133" s="467">
        <v>0</v>
      </c>
      <c r="J133" s="524">
        <v>66</v>
      </c>
      <c r="K133" s="103">
        <v>0</v>
      </c>
      <c r="L133" s="103">
        <v>0</v>
      </c>
      <c r="M133" s="524">
        <v>0</v>
      </c>
      <c r="N133" s="103">
        <v>0</v>
      </c>
      <c r="O133" s="525">
        <v>80</v>
      </c>
      <c r="P133" s="355">
        <v>60</v>
      </c>
      <c r="Q133" s="467">
        <v>287</v>
      </c>
      <c r="R133" s="467">
        <v>1</v>
      </c>
      <c r="S133" s="467">
        <v>34</v>
      </c>
      <c r="T133" s="467">
        <v>0</v>
      </c>
    </row>
    <row r="134" ht="31.5">
      <c r="A134" s="96" t="s">
        <v>275</v>
      </c>
      <c r="B134" s="97" t="s">
        <v>276</v>
      </c>
      <c r="C134" s="473">
        <v>31</v>
      </c>
      <c r="D134" s="467">
        <v>0</v>
      </c>
      <c r="E134" s="467">
        <v>0</v>
      </c>
      <c r="F134" s="473">
        <v>52</v>
      </c>
      <c r="G134" s="467">
        <v>0</v>
      </c>
      <c r="H134" s="467">
        <v>0</v>
      </c>
      <c r="I134" s="467">
        <v>0</v>
      </c>
      <c r="J134" s="524">
        <v>13</v>
      </c>
      <c r="K134" s="103">
        <v>0</v>
      </c>
      <c r="L134" s="103">
        <v>0</v>
      </c>
      <c r="M134" s="524">
        <v>0</v>
      </c>
      <c r="N134" s="103">
        <v>0</v>
      </c>
      <c r="O134" s="525">
        <v>94</v>
      </c>
      <c r="P134" s="355">
        <v>70</v>
      </c>
      <c r="Q134" s="467">
        <v>681</v>
      </c>
      <c r="R134" s="467">
        <v>2</v>
      </c>
      <c r="S134" s="467">
        <v>36</v>
      </c>
      <c r="T134" s="467">
        <v>0</v>
      </c>
    </row>
    <row r="135" ht="31.5">
      <c r="A135" s="96" t="s">
        <v>277</v>
      </c>
      <c r="B135" s="97" t="s">
        <v>278</v>
      </c>
      <c r="C135" s="473">
        <v>7</v>
      </c>
      <c r="D135" s="467">
        <v>0</v>
      </c>
      <c r="E135" s="467">
        <v>0</v>
      </c>
      <c r="F135" s="473">
        <v>14</v>
      </c>
      <c r="G135" s="467">
        <v>0</v>
      </c>
      <c r="H135" s="467">
        <v>0</v>
      </c>
      <c r="I135" s="467">
        <v>0</v>
      </c>
      <c r="J135" s="524">
        <v>7</v>
      </c>
      <c r="K135" s="103">
        <v>0</v>
      </c>
      <c r="L135" s="103">
        <v>0</v>
      </c>
      <c r="M135" s="524">
        <v>0</v>
      </c>
      <c r="N135" s="103">
        <v>0</v>
      </c>
      <c r="O135" s="525">
        <v>14</v>
      </c>
      <c r="P135" s="355">
        <v>10</v>
      </c>
      <c r="Q135" s="467">
        <v>98</v>
      </c>
      <c r="R135" s="467">
        <v>0</v>
      </c>
      <c r="S135" s="467">
        <v>5</v>
      </c>
      <c r="T135" s="467">
        <v>0</v>
      </c>
    </row>
    <row r="136" ht="47.25">
      <c r="A136" s="96" t="s">
        <v>279</v>
      </c>
      <c r="B136" s="97" t="s">
        <v>280</v>
      </c>
      <c r="C136" s="473">
        <v>0</v>
      </c>
      <c r="D136" s="467">
        <v>0</v>
      </c>
      <c r="E136" s="467">
        <v>0</v>
      </c>
      <c r="F136" s="473">
        <v>1</v>
      </c>
      <c r="G136" s="467">
        <v>0</v>
      </c>
      <c r="H136" s="467">
        <v>0</v>
      </c>
      <c r="I136" s="467">
        <v>1</v>
      </c>
      <c r="J136" s="524">
        <v>9</v>
      </c>
      <c r="K136" s="103">
        <v>0</v>
      </c>
      <c r="L136" s="103">
        <v>3</v>
      </c>
      <c r="M136" s="524">
        <v>0</v>
      </c>
      <c r="N136" s="103">
        <v>0</v>
      </c>
      <c r="O136" s="525">
        <v>5</v>
      </c>
      <c r="P136" s="355">
        <v>3</v>
      </c>
      <c r="Q136" s="467">
        <v>23</v>
      </c>
      <c r="R136" s="467">
        <v>0</v>
      </c>
      <c r="S136" s="467">
        <v>0</v>
      </c>
      <c r="T136" s="467">
        <v>0</v>
      </c>
    </row>
    <row r="137" ht="47.25">
      <c r="A137" s="96" t="s">
        <v>281</v>
      </c>
      <c r="B137" s="97" t="s">
        <v>282</v>
      </c>
      <c r="C137" s="473">
        <v>0</v>
      </c>
      <c r="D137" s="467">
        <v>0</v>
      </c>
      <c r="E137" s="467">
        <v>0</v>
      </c>
      <c r="F137" s="473">
        <v>3</v>
      </c>
      <c r="G137" s="467">
        <v>0</v>
      </c>
      <c r="H137" s="467">
        <v>0</v>
      </c>
      <c r="I137" s="467">
        <v>1</v>
      </c>
      <c r="J137" s="524">
        <v>9</v>
      </c>
      <c r="K137" s="103">
        <v>1</v>
      </c>
      <c r="L137" s="103">
        <v>3</v>
      </c>
      <c r="M137" s="524">
        <v>0</v>
      </c>
      <c r="N137" s="103">
        <v>0</v>
      </c>
      <c r="O137" s="525">
        <v>6</v>
      </c>
      <c r="P137" s="355">
        <v>4</v>
      </c>
      <c r="Q137" s="467">
        <v>38</v>
      </c>
      <c r="R137" s="467">
        <v>0</v>
      </c>
      <c r="S137" s="467">
        <v>1</v>
      </c>
      <c r="T137" s="467">
        <v>0</v>
      </c>
    </row>
    <row r="138" ht="47.25">
      <c r="A138" s="96" t="s">
        <v>283</v>
      </c>
      <c r="B138" s="97" t="s">
        <v>284</v>
      </c>
      <c r="C138" s="473">
        <v>4</v>
      </c>
      <c r="D138" s="467">
        <v>0</v>
      </c>
      <c r="E138" s="467">
        <v>1</v>
      </c>
      <c r="F138" s="473">
        <v>7</v>
      </c>
      <c r="G138" s="467">
        <v>0</v>
      </c>
      <c r="H138" s="467">
        <v>1</v>
      </c>
      <c r="I138" s="467">
        <v>2</v>
      </c>
      <c r="J138" s="524">
        <v>27</v>
      </c>
      <c r="K138" s="103">
        <v>4</v>
      </c>
      <c r="L138" s="103">
        <v>9</v>
      </c>
      <c r="M138" s="524">
        <v>0</v>
      </c>
      <c r="N138" s="103">
        <v>0</v>
      </c>
      <c r="O138" s="525">
        <v>22</v>
      </c>
      <c r="P138" s="355">
        <v>16</v>
      </c>
      <c r="Q138" s="467">
        <v>127</v>
      </c>
      <c r="R138" s="467">
        <v>0</v>
      </c>
      <c r="S138" s="467">
        <v>2</v>
      </c>
      <c r="T138" s="467">
        <v>0</v>
      </c>
    </row>
    <row r="139" ht="47.25">
      <c r="A139" s="96" t="s">
        <v>285</v>
      </c>
      <c r="B139" s="97" t="s">
        <v>286</v>
      </c>
      <c r="C139" s="473">
        <v>1</v>
      </c>
      <c r="D139" s="467">
        <v>0</v>
      </c>
      <c r="E139" s="467">
        <v>1</v>
      </c>
      <c r="F139" s="473">
        <v>3</v>
      </c>
      <c r="G139" s="467">
        <v>0</v>
      </c>
      <c r="H139" s="467">
        <v>0</v>
      </c>
      <c r="I139" s="467">
        <v>1</v>
      </c>
      <c r="J139" s="524">
        <v>0</v>
      </c>
      <c r="K139" s="103">
        <v>0</v>
      </c>
      <c r="L139" s="103">
        <v>0</v>
      </c>
      <c r="M139" s="524">
        <v>0</v>
      </c>
      <c r="N139" s="103">
        <v>0</v>
      </c>
      <c r="O139" s="525">
        <v>6</v>
      </c>
      <c r="P139" s="355">
        <v>4</v>
      </c>
      <c r="Q139" s="467">
        <v>37</v>
      </c>
      <c r="R139" s="467">
        <v>0</v>
      </c>
      <c r="S139" s="467">
        <v>2</v>
      </c>
      <c r="T139" s="467">
        <v>0</v>
      </c>
    </row>
    <row r="140" ht="47.25">
      <c r="A140" s="96" t="s">
        <v>287</v>
      </c>
      <c r="B140" s="97" t="s">
        <v>288</v>
      </c>
      <c r="C140" s="473">
        <v>36</v>
      </c>
      <c r="D140" s="467">
        <v>5</v>
      </c>
      <c r="E140" s="467">
        <v>10</v>
      </c>
      <c r="F140" s="473">
        <v>245</v>
      </c>
      <c r="G140" s="467">
        <v>18</v>
      </c>
      <c r="H140" s="467">
        <v>18</v>
      </c>
      <c r="I140" s="467">
        <v>98</v>
      </c>
      <c r="J140" s="524">
        <v>0</v>
      </c>
      <c r="K140" s="103">
        <v>0</v>
      </c>
      <c r="L140" s="103">
        <v>0</v>
      </c>
      <c r="M140" s="524">
        <v>0</v>
      </c>
      <c r="N140" s="103">
        <v>0</v>
      </c>
      <c r="O140" s="525">
        <v>767</v>
      </c>
      <c r="P140" s="355">
        <v>575</v>
      </c>
      <c r="Q140" s="467">
        <v>1114</v>
      </c>
      <c r="R140" s="467">
        <v>0</v>
      </c>
      <c r="S140" s="467">
        <v>45</v>
      </c>
      <c r="T140" s="467">
        <v>0</v>
      </c>
    </row>
    <row r="141">
      <c r="A141" s="123" t="s">
        <v>289</v>
      </c>
      <c r="B141" s="87" t="s">
        <v>290</v>
      </c>
      <c r="C141" s="449"/>
      <c r="D141" s="116"/>
      <c r="E141" s="116"/>
      <c r="F141" s="449"/>
      <c r="G141" s="116"/>
      <c r="H141" s="116"/>
      <c r="I141" s="116"/>
      <c r="J141" s="451"/>
      <c r="K141" s="88"/>
      <c r="L141" s="88"/>
      <c r="M141" s="451"/>
      <c r="N141" s="88"/>
      <c r="O141" s="526"/>
      <c r="P141" s="136"/>
      <c r="Q141" s="116"/>
      <c r="R141" s="116"/>
      <c r="S141" s="116"/>
      <c r="T141" s="116"/>
    </row>
    <row r="142" ht="31.5">
      <c r="A142" s="96" t="s">
        <v>291</v>
      </c>
      <c r="B142" s="97" t="s">
        <v>292</v>
      </c>
      <c r="C142" s="473">
        <v>0</v>
      </c>
      <c r="D142" s="467">
        <v>0</v>
      </c>
      <c r="E142" s="467">
        <v>0</v>
      </c>
      <c r="F142" s="473">
        <v>0</v>
      </c>
      <c r="G142" s="467">
        <v>0</v>
      </c>
      <c r="H142" s="467">
        <v>0</v>
      </c>
      <c r="I142" s="467">
        <v>0</v>
      </c>
      <c r="J142" s="524">
        <v>46</v>
      </c>
      <c r="K142" s="103">
        <v>5</v>
      </c>
      <c r="L142" s="103">
        <v>16</v>
      </c>
      <c r="M142" s="524">
        <v>0</v>
      </c>
      <c r="N142" s="103">
        <v>0</v>
      </c>
      <c r="O142" s="525">
        <v>0</v>
      </c>
      <c r="P142" s="355">
        <v>0</v>
      </c>
      <c r="Q142" s="467">
        <v>0</v>
      </c>
      <c r="R142" s="467">
        <v>0</v>
      </c>
      <c r="S142" s="467">
        <v>0</v>
      </c>
      <c r="T142" s="467">
        <v>4</v>
      </c>
    </row>
    <row r="143">
      <c r="A143" s="123" t="s">
        <v>293</v>
      </c>
      <c r="B143" s="87" t="s">
        <v>294</v>
      </c>
      <c r="C143" s="449"/>
      <c r="D143" s="116"/>
      <c r="E143" s="116"/>
      <c r="F143" s="449"/>
      <c r="G143" s="116"/>
      <c r="H143" s="116"/>
      <c r="I143" s="116"/>
      <c r="J143" s="451"/>
      <c r="K143" s="88"/>
      <c r="L143" s="88"/>
      <c r="M143" s="451"/>
      <c r="N143" s="88"/>
      <c r="O143" s="526"/>
      <c r="P143" s="136"/>
      <c r="Q143" s="116"/>
      <c r="R143" s="116"/>
      <c r="S143" s="116"/>
      <c r="T143" s="116"/>
    </row>
    <row r="144" ht="31.5">
      <c r="A144" s="96" t="s">
        <v>295</v>
      </c>
      <c r="B144" s="97" t="s">
        <v>296</v>
      </c>
      <c r="C144" s="473">
        <v>0</v>
      </c>
      <c r="D144" s="467">
        <v>0</v>
      </c>
      <c r="E144" s="467">
        <v>0</v>
      </c>
      <c r="F144" s="473">
        <v>32</v>
      </c>
      <c r="G144" s="467">
        <v>0</v>
      </c>
      <c r="H144" s="467">
        <v>0</v>
      </c>
      <c r="I144" s="467">
        <v>0</v>
      </c>
      <c r="J144" s="524">
        <v>14</v>
      </c>
      <c r="K144" s="103">
        <v>0</v>
      </c>
      <c r="L144" s="103">
        <v>0</v>
      </c>
      <c r="M144" s="524">
        <v>0</v>
      </c>
      <c r="N144" s="103">
        <v>0</v>
      </c>
      <c r="O144" s="525">
        <v>1</v>
      </c>
      <c r="P144" s="355">
        <v>0</v>
      </c>
      <c r="Q144" s="467">
        <v>15</v>
      </c>
      <c r="R144" s="467">
        <v>0</v>
      </c>
      <c r="S144" s="467">
        <v>4</v>
      </c>
      <c r="T144" s="467">
        <v>0</v>
      </c>
      <c r="U144" s="539"/>
    </row>
    <row r="145">
      <c r="A145" s="96" t="s">
        <v>297</v>
      </c>
      <c r="B145" s="97" t="s">
        <v>298</v>
      </c>
      <c r="C145" s="473">
        <v>8</v>
      </c>
      <c r="D145" s="467">
        <v>0</v>
      </c>
      <c r="E145" s="467">
        <v>0</v>
      </c>
      <c r="F145" s="473">
        <v>38</v>
      </c>
      <c r="G145" s="467">
        <v>0</v>
      </c>
      <c r="H145" s="467">
        <v>0</v>
      </c>
      <c r="I145" s="467">
        <v>0</v>
      </c>
      <c r="J145" s="524">
        <v>29</v>
      </c>
      <c r="K145" s="103">
        <v>0</v>
      </c>
      <c r="L145" s="103">
        <v>0</v>
      </c>
      <c r="M145" s="524">
        <v>0</v>
      </c>
      <c r="N145" s="103">
        <v>0</v>
      </c>
      <c r="O145" s="525">
        <v>12</v>
      </c>
      <c r="P145" s="355">
        <v>9</v>
      </c>
      <c r="Q145" s="467">
        <v>173</v>
      </c>
      <c r="R145" s="467">
        <v>1</v>
      </c>
      <c r="S145" s="467">
        <v>12</v>
      </c>
      <c r="T145" s="467">
        <v>0</v>
      </c>
    </row>
    <row r="146" ht="78.75">
      <c r="A146" s="96" t="s">
        <v>299</v>
      </c>
      <c r="B146" s="97" t="s">
        <v>300</v>
      </c>
      <c r="C146" s="473">
        <v>7</v>
      </c>
      <c r="D146" s="467">
        <v>0</v>
      </c>
      <c r="E146" s="467">
        <v>0</v>
      </c>
      <c r="F146" s="473">
        <v>31</v>
      </c>
      <c r="G146" s="467">
        <v>0</v>
      </c>
      <c r="H146" s="467">
        <v>0</v>
      </c>
      <c r="I146" s="467">
        <v>0</v>
      </c>
      <c r="J146" s="524">
        <v>80</v>
      </c>
      <c r="K146" s="103">
        <v>0</v>
      </c>
      <c r="L146" s="103">
        <v>0</v>
      </c>
      <c r="M146" s="524">
        <v>0</v>
      </c>
      <c r="N146" s="103">
        <v>0</v>
      </c>
      <c r="O146" s="525">
        <v>6</v>
      </c>
      <c r="P146" s="355">
        <v>4</v>
      </c>
      <c r="Q146" s="467">
        <v>31</v>
      </c>
      <c r="R146" s="467">
        <v>2</v>
      </c>
      <c r="S146" s="467">
        <v>20</v>
      </c>
      <c r="T146" s="467">
        <v>0</v>
      </c>
    </row>
    <row r="147" ht="47.25">
      <c r="A147" s="96" t="s">
        <v>301</v>
      </c>
      <c r="B147" s="97" t="s">
        <v>302</v>
      </c>
      <c r="C147" s="473">
        <v>3</v>
      </c>
      <c r="D147" s="467">
        <v>0</v>
      </c>
      <c r="E147" s="467">
        <v>0</v>
      </c>
      <c r="F147" s="473">
        <v>7</v>
      </c>
      <c r="G147" s="467">
        <v>0</v>
      </c>
      <c r="H147" s="467">
        <v>0</v>
      </c>
      <c r="I147" s="467">
        <v>0</v>
      </c>
      <c r="J147" s="524">
        <v>52</v>
      </c>
      <c r="K147" s="103">
        <v>0</v>
      </c>
      <c r="L147" s="103">
        <v>0</v>
      </c>
      <c r="M147" s="524">
        <v>0</v>
      </c>
      <c r="N147" s="103">
        <v>0</v>
      </c>
      <c r="O147" s="525">
        <v>5</v>
      </c>
      <c r="P147" s="355">
        <v>3</v>
      </c>
      <c r="Q147" s="467">
        <v>19</v>
      </c>
      <c r="R147" s="467">
        <v>0</v>
      </c>
      <c r="S147" s="467">
        <v>7</v>
      </c>
      <c r="T147" s="467">
        <v>0</v>
      </c>
    </row>
    <row r="148" ht="31.5">
      <c r="A148" s="96" t="s">
        <v>303</v>
      </c>
      <c r="B148" s="97" t="s">
        <v>304</v>
      </c>
      <c r="C148" s="473">
        <v>9</v>
      </c>
      <c r="D148" s="467">
        <v>0</v>
      </c>
      <c r="E148" s="467">
        <v>0</v>
      </c>
      <c r="F148" s="473">
        <v>36</v>
      </c>
      <c r="G148" s="467">
        <v>0</v>
      </c>
      <c r="H148" s="467">
        <v>0</v>
      </c>
      <c r="I148" s="467">
        <v>0</v>
      </c>
      <c r="J148" s="524">
        <v>27</v>
      </c>
      <c r="K148" s="103">
        <v>0</v>
      </c>
      <c r="L148" s="103">
        <v>0</v>
      </c>
      <c r="M148" s="524">
        <v>0</v>
      </c>
      <c r="N148" s="103">
        <v>0</v>
      </c>
      <c r="O148" s="525">
        <v>6</v>
      </c>
      <c r="P148" s="355">
        <v>4</v>
      </c>
      <c r="Q148" s="467">
        <v>0</v>
      </c>
      <c r="R148" s="467">
        <v>0</v>
      </c>
      <c r="S148" s="467">
        <v>1</v>
      </c>
      <c r="T148" s="467">
        <v>0</v>
      </c>
    </row>
    <row r="149" ht="31.5">
      <c r="A149" s="96" t="s">
        <v>305</v>
      </c>
      <c r="B149" s="97" t="s">
        <v>306</v>
      </c>
      <c r="C149" s="473">
        <v>0</v>
      </c>
      <c r="D149" s="467">
        <v>0</v>
      </c>
      <c r="E149" s="467">
        <v>0</v>
      </c>
      <c r="F149" s="473">
        <v>9</v>
      </c>
      <c r="G149" s="467">
        <v>0</v>
      </c>
      <c r="H149" s="467">
        <v>0</v>
      </c>
      <c r="I149" s="467">
        <v>0</v>
      </c>
      <c r="J149" s="524">
        <v>2</v>
      </c>
      <c r="K149" s="103">
        <v>0</v>
      </c>
      <c r="L149" s="103">
        <v>0</v>
      </c>
      <c r="M149" s="524">
        <v>0</v>
      </c>
      <c r="N149" s="103">
        <v>0</v>
      </c>
      <c r="O149" s="525">
        <v>0</v>
      </c>
      <c r="P149" s="355">
        <v>0</v>
      </c>
      <c r="Q149" s="467">
        <v>2</v>
      </c>
      <c r="R149" s="467">
        <v>0</v>
      </c>
      <c r="S149" s="467">
        <v>1</v>
      </c>
      <c r="T149" s="467">
        <v>0</v>
      </c>
    </row>
    <row r="150" ht="47.25">
      <c r="A150" s="96" t="s">
        <v>307</v>
      </c>
      <c r="B150" s="97" t="s">
        <v>308</v>
      </c>
      <c r="C150" s="473">
        <v>3</v>
      </c>
      <c r="D150" s="467">
        <v>0</v>
      </c>
      <c r="E150" s="467">
        <v>0</v>
      </c>
      <c r="F150" s="473">
        <v>17</v>
      </c>
      <c r="G150" s="467">
        <v>0</v>
      </c>
      <c r="H150" s="467">
        <v>0</v>
      </c>
      <c r="I150" s="467">
        <v>0</v>
      </c>
      <c r="J150" s="524">
        <v>15</v>
      </c>
      <c r="K150" s="103">
        <v>0</v>
      </c>
      <c r="L150" s="103">
        <v>0</v>
      </c>
      <c r="M150" s="524">
        <v>0</v>
      </c>
      <c r="N150" s="103">
        <v>0</v>
      </c>
      <c r="O150" s="525">
        <v>3</v>
      </c>
      <c r="P150" s="355">
        <v>2</v>
      </c>
      <c r="Q150" s="467">
        <v>10</v>
      </c>
      <c r="R150" s="467">
        <v>0</v>
      </c>
      <c r="S150" s="467">
        <v>2</v>
      </c>
      <c r="T150" s="467">
        <v>0</v>
      </c>
    </row>
    <row r="151" ht="31.5">
      <c r="A151" s="96" t="s">
        <v>309</v>
      </c>
      <c r="B151" s="97" t="s">
        <v>310</v>
      </c>
      <c r="C151" s="473">
        <v>0</v>
      </c>
      <c r="D151" s="467">
        <v>0</v>
      </c>
      <c r="E151" s="467">
        <v>0</v>
      </c>
      <c r="F151" s="473">
        <v>0</v>
      </c>
      <c r="G151" s="467">
        <v>0</v>
      </c>
      <c r="H151" s="467">
        <v>0</v>
      </c>
      <c r="I151" s="467">
        <v>0</v>
      </c>
      <c r="J151" s="524">
        <v>0</v>
      </c>
      <c r="K151" s="103">
        <v>0</v>
      </c>
      <c r="L151" s="103">
        <v>0</v>
      </c>
      <c r="M151" s="524">
        <v>0</v>
      </c>
      <c r="N151" s="103">
        <v>0</v>
      </c>
      <c r="O151" s="525">
        <v>0</v>
      </c>
      <c r="P151" s="355">
        <v>0</v>
      </c>
      <c r="Q151" s="467">
        <v>14</v>
      </c>
      <c r="R151" s="467">
        <v>0</v>
      </c>
      <c r="S151" s="467">
        <v>3</v>
      </c>
      <c r="T151" s="467">
        <v>0</v>
      </c>
    </row>
    <row r="152" ht="31.5">
      <c r="A152" s="96" t="s">
        <v>311</v>
      </c>
      <c r="B152" s="97" t="s">
        <v>312</v>
      </c>
      <c r="C152" s="473">
        <v>9</v>
      </c>
      <c r="D152" s="467">
        <v>0</v>
      </c>
      <c r="E152" s="467">
        <v>0</v>
      </c>
      <c r="F152" s="473">
        <v>32</v>
      </c>
      <c r="G152" s="467">
        <v>0</v>
      </c>
      <c r="H152" s="467">
        <v>0</v>
      </c>
      <c r="I152" s="467">
        <v>0</v>
      </c>
      <c r="J152" s="524">
        <v>38</v>
      </c>
      <c r="K152" s="103">
        <v>0</v>
      </c>
      <c r="L152" s="103">
        <v>0</v>
      </c>
      <c r="M152" s="524">
        <v>0</v>
      </c>
      <c r="N152" s="103">
        <v>0</v>
      </c>
      <c r="O152" s="525">
        <v>7</v>
      </c>
      <c r="P152" s="355">
        <v>5</v>
      </c>
      <c r="Q152" s="467">
        <v>28</v>
      </c>
      <c r="R152" s="467">
        <v>1</v>
      </c>
      <c r="S152" s="467">
        <v>15</v>
      </c>
      <c r="T152" s="467">
        <v>0</v>
      </c>
    </row>
    <row r="153" ht="47.25">
      <c r="A153" s="96" t="s">
        <v>313</v>
      </c>
      <c r="B153" s="97" t="s">
        <v>314</v>
      </c>
      <c r="C153" s="473">
        <v>8</v>
      </c>
      <c r="D153" s="467">
        <v>0</v>
      </c>
      <c r="E153" s="467">
        <v>0</v>
      </c>
      <c r="F153" s="473">
        <v>20</v>
      </c>
      <c r="G153" s="467">
        <v>0</v>
      </c>
      <c r="H153" s="467">
        <v>0</v>
      </c>
      <c r="I153" s="467">
        <v>0</v>
      </c>
      <c r="J153" s="524">
        <v>30</v>
      </c>
      <c r="K153" s="103">
        <v>0</v>
      </c>
      <c r="L153" s="103">
        <v>0</v>
      </c>
      <c r="M153" s="524">
        <v>0</v>
      </c>
      <c r="N153" s="103">
        <v>0</v>
      </c>
      <c r="O153" s="525">
        <v>3</v>
      </c>
      <c r="P153" s="355">
        <v>2</v>
      </c>
      <c r="Q153" s="467">
        <v>15</v>
      </c>
      <c r="R153" s="467">
        <v>0</v>
      </c>
      <c r="S153" s="467">
        <v>4</v>
      </c>
      <c r="T153" s="467">
        <v>0</v>
      </c>
    </row>
    <row r="154" ht="31.5">
      <c r="A154" s="96" t="s">
        <v>315</v>
      </c>
      <c r="B154" s="97" t="s">
        <v>316</v>
      </c>
      <c r="C154" s="529">
        <v>1</v>
      </c>
      <c r="D154" s="470">
        <v>0</v>
      </c>
      <c r="E154" s="470">
        <v>1</v>
      </c>
      <c r="F154" s="529">
        <v>9</v>
      </c>
      <c r="G154" s="470">
        <v>0</v>
      </c>
      <c r="H154" s="470">
        <v>1</v>
      </c>
      <c r="I154" s="470">
        <v>3</v>
      </c>
      <c r="J154" s="530">
        <v>9</v>
      </c>
      <c r="K154" s="444">
        <v>1</v>
      </c>
      <c r="L154" s="444">
        <v>3</v>
      </c>
      <c r="M154" s="530">
        <v>0</v>
      </c>
      <c r="N154" s="444">
        <v>0</v>
      </c>
      <c r="O154" s="537">
        <v>2</v>
      </c>
      <c r="P154" s="538">
        <v>1</v>
      </c>
      <c r="Q154" s="470">
        <v>23</v>
      </c>
      <c r="R154" s="470">
        <v>0</v>
      </c>
      <c r="S154" s="470">
        <v>5</v>
      </c>
      <c r="T154" s="470">
        <v>0</v>
      </c>
      <c r="U154" s="540"/>
    </row>
    <row r="155" ht="47.25">
      <c r="A155" s="96" t="s">
        <v>317</v>
      </c>
      <c r="B155" s="97" t="s">
        <v>318</v>
      </c>
      <c r="C155" s="533">
        <v>0</v>
      </c>
      <c r="D155" s="470">
        <v>0</v>
      </c>
      <c r="E155" s="471">
        <v>0</v>
      </c>
      <c r="F155" s="529">
        <v>0</v>
      </c>
      <c r="G155" s="471">
        <v>0</v>
      </c>
      <c r="H155" s="470">
        <v>0</v>
      </c>
      <c r="I155" s="471">
        <v>0</v>
      </c>
      <c r="J155" s="530">
        <v>5</v>
      </c>
      <c r="K155" s="103">
        <v>0</v>
      </c>
      <c r="L155" s="103">
        <v>2</v>
      </c>
      <c r="M155" s="524">
        <v>0</v>
      </c>
      <c r="N155" s="103">
        <v>0</v>
      </c>
      <c r="O155" s="525">
        <v>0</v>
      </c>
      <c r="P155" s="355">
        <v>0</v>
      </c>
      <c r="Q155" s="467">
        <v>0</v>
      </c>
      <c r="R155" s="467">
        <v>0</v>
      </c>
      <c r="S155" s="467">
        <v>0</v>
      </c>
      <c r="T155" s="467">
        <v>0</v>
      </c>
      <c r="U155" s="540"/>
    </row>
    <row r="156" ht="47.25">
      <c r="A156" s="96" t="s">
        <v>319</v>
      </c>
      <c r="B156" s="97" t="s">
        <v>320</v>
      </c>
      <c r="C156" s="473">
        <v>0</v>
      </c>
      <c r="D156" s="467">
        <v>0</v>
      </c>
      <c r="E156" s="467">
        <v>0</v>
      </c>
      <c r="F156" s="473">
        <v>4</v>
      </c>
      <c r="G156" s="467">
        <v>0</v>
      </c>
      <c r="H156" s="467">
        <v>0</v>
      </c>
      <c r="I156" s="467">
        <v>2</v>
      </c>
      <c r="J156" s="524">
        <v>5</v>
      </c>
      <c r="K156" s="103">
        <v>0</v>
      </c>
      <c r="L156" s="103">
        <v>3</v>
      </c>
      <c r="M156" s="524">
        <v>0</v>
      </c>
      <c r="N156" s="103">
        <v>0</v>
      </c>
      <c r="O156" s="525">
        <v>0</v>
      </c>
      <c r="P156" s="355">
        <v>0</v>
      </c>
      <c r="Q156" s="467">
        <v>10</v>
      </c>
      <c r="R156" s="467">
        <v>0</v>
      </c>
      <c r="S156" s="467">
        <v>5</v>
      </c>
      <c r="T156" s="467">
        <v>0</v>
      </c>
    </row>
    <row r="157" ht="31.5">
      <c r="A157" s="96" t="s">
        <v>321</v>
      </c>
      <c r="B157" s="97" t="s">
        <v>322</v>
      </c>
      <c r="C157" s="473">
        <v>1</v>
      </c>
      <c r="D157" s="467">
        <v>0</v>
      </c>
      <c r="E157" s="467">
        <v>0</v>
      </c>
      <c r="F157" s="473">
        <v>5</v>
      </c>
      <c r="G157" s="467">
        <v>0</v>
      </c>
      <c r="H157" s="467">
        <v>0</v>
      </c>
      <c r="I157" s="467">
        <v>0</v>
      </c>
      <c r="J157" s="524">
        <v>26</v>
      </c>
      <c r="K157" s="103">
        <v>0</v>
      </c>
      <c r="L157" s="103">
        <v>0</v>
      </c>
      <c r="M157" s="524">
        <v>0</v>
      </c>
      <c r="N157" s="103">
        <v>0</v>
      </c>
      <c r="O157" s="525">
        <v>3</v>
      </c>
      <c r="P157" s="355">
        <v>2</v>
      </c>
      <c r="Q157" s="467">
        <v>13</v>
      </c>
      <c r="R157" s="467">
        <v>1</v>
      </c>
      <c r="S157" s="467">
        <v>6</v>
      </c>
      <c r="T157" s="467">
        <v>0</v>
      </c>
    </row>
    <row r="158" ht="63">
      <c r="A158" s="96" t="s">
        <v>323</v>
      </c>
      <c r="B158" s="154" t="s">
        <v>324</v>
      </c>
      <c r="C158" s="473">
        <v>3</v>
      </c>
      <c r="D158" s="467">
        <v>0</v>
      </c>
      <c r="E158" s="467">
        <v>0</v>
      </c>
      <c r="F158" s="473">
        <v>5</v>
      </c>
      <c r="G158" s="467">
        <v>0</v>
      </c>
      <c r="H158" s="467">
        <v>0</v>
      </c>
      <c r="I158" s="467">
        <v>0</v>
      </c>
      <c r="J158" s="524">
        <v>21</v>
      </c>
      <c r="K158" s="103">
        <v>0</v>
      </c>
      <c r="L158" s="103">
        <v>0</v>
      </c>
      <c r="M158" s="524">
        <v>0</v>
      </c>
      <c r="N158" s="103">
        <v>0</v>
      </c>
      <c r="O158" s="525">
        <v>4</v>
      </c>
      <c r="P158" s="355">
        <v>3</v>
      </c>
      <c r="Q158" s="467">
        <v>20</v>
      </c>
      <c r="R158" s="467">
        <v>0</v>
      </c>
      <c r="S158" s="467">
        <v>1</v>
      </c>
      <c r="T158" s="467">
        <v>0</v>
      </c>
    </row>
    <row r="159" ht="47.25">
      <c r="A159" s="96" t="s">
        <v>325</v>
      </c>
      <c r="B159" s="154" t="s">
        <v>326</v>
      </c>
      <c r="C159" s="473">
        <v>0</v>
      </c>
      <c r="D159" s="467">
        <v>0</v>
      </c>
      <c r="E159" s="467">
        <v>0</v>
      </c>
      <c r="F159" s="473">
        <v>1</v>
      </c>
      <c r="G159" s="467">
        <v>0</v>
      </c>
      <c r="H159" s="467">
        <v>0</v>
      </c>
      <c r="I159" s="467">
        <v>0</v>
      </c>
      <c r="J159" s="524">
        <v>12</v>
      </c>
      <c r="K159" s="103">
        <v>0</v>
      </c>
      <c r="L159" s="103">
        <v>0</v>
      </c>
      <c r="M159" s="524">
        <v>0</v>
      </c>
      <c r="N159" s="103">
        <v>0</v>
      </c>
      <c r="O159" s="525">
        <v>0</v>
      </c>
      <c r="P159" s="355">
        <v>0</v>
      </c>
      <c r="Q159" s="467">
        <v>0</v>
      </c>
      <c r="R159" s="467">
        <v>0</v>
      </c>
      <c r="S159" s="467">
        <v>0</v>
      </c>
      <c r="T159" s="467">
        <v>0</v>
      </c>
    </row>
    <row r="160">
      <c r="A160" s="123" t="s">
        <v>327</v>
      </c>
      <c r="B160" s="87" t="s">
        <v>328</v>
      </c>
      <c r="C160" s="449"/>
      <c r="D160" s="116"/>
      <c r="E160" s="116"/>
      <c r="F160" s="449"/>
      <c r="G160" s="116"/>
      <c r="H160" s="116"/>
      <c r="I160" s="116"/>
      <c r="J160" s="451"/>
      <c r="K160" s="88"/>
      <c r="L160" s="88"/>
      <c r="M160" s="451"/>
      <c r="N160" s="88"/>
      <c r="O160" s="526"/>
      <c r="P160" s="136"/>
      <c r="Q160" s="116"/>
      <c r="R160" s="116"/>
      <c r="S160" s="116"/>
      <c r="T160" s="116"/>
    </row>
    <row r="161" ht="31.5">
      <c r="A161" s="96" t="s">
        <v>329</v>
      </c>
      <c r="B161" s="97" t="s">
        <v>330</v>
      </c>
      <c r="C161" s="473">
        <v>4</v>
      </c>
      <c r="D161" s="467">
        <v>0</v>
      </c>
      <c r="E161" s="467">
        <v>0</v>
      </c>
      <c r="F161" s="473">
        <v>16</v>
      </c>
      <c r="G161" s="467">
        <v>0</v>
      </c>
      <c r="H161" s="467">
        <v>0</v>
      </c>
      <c r="I161" s="467">
        <v>0</v>
      </c>
      <c r="J161" s="524">
        <v>51</v>
      </c>
      <c r="K161" s="103">
        <v>0</v>
      </c>
      <c r="L161" s="103">
        <v>0</v>
      </c>
      <c r="M161" s="524">
        <v>0</v>
      </c>
      <c r="N161" s="103">
        <v>0</v>
      </c>
      <c r="O161" s="525">
        <v>24</v>
      </c>
      <c r="P161" s="355">
        <v>18</v>
      </c>
      <c r="Q161" s="467">
        <v>67</v>
      </c>
      <c r="R161" s="467">
        <v>2</v>
      </c>
      <c r="S161" s="467">
        <v>13</v>
      </c>
      <c r="T161" s="467">
        <v>0</v>
      </c>
    </row>
    <row r="162" ht="31.5">
      <c r="A162" s="96" t="s">
        <v>331</v>
      </c>
      <c r="B162" s="97" t="s">
        <v>332</v>
      </c>
      <c r="C162" s="524">
        <v>14</v>
      </c>
      <c r="D162" s="467">
        <v>1</v>
      </c>
      <c r="E162" s="467">
        <v>8</v>
      </c>
      <c r="F162" s="473">
        <v>20</v>
      </c>
      <c r="G162" s="467">
        <v>0</v>
      </c>
      <c r="H162" s="467">
        <v>2</v>
      </c>
      <c r="I162" s="467">
        <v>10</v>
      </c>
      <c r="J162" s="524">
        <v>125</v>
      </c>
      <c r="K162" s="103">
        <v>15</v>
      </c>
      <c r="L162" s="103">
        <v>40</v>
      </c>
      <c r="M162" s="524">
        <v>0</v>
      </c>
      <c r="N162" s="103">
        <v>0</v>
      </c>
      <c r="O162" s="525">
        <v>12</v>
      </c>
      <c r="P162" s="355">
        <v>9</v>
      </c>
      <c r="Q162" s="467">
        <v>120</v>
      </c>
      <c r="R162" s="467">
        <v>1</v>
      </c>
      <c r="S162" s="467">
        <v>10</v>
      </c>
      <c r="T162" s="467">
        <v>0</v>
      </c>
    </row>
    <row r="163">
      <c r="A163" s="123" t="s">
        <v>333</v>
      </c>
      <c r="B163" s="87" t="s">
        <v>334</v>
      </c>
      <c r="C163" s="449"/>
      <c r="D163" s="116"/>
      <c r="E163" s="116"/>
      <c r="F163" s="449"/>
      <c r="G163" s="116"/>
      <c r="H163" s="116"/>
      <c r="I163" s="116"/>
      <c r="J163" s="451"/>
      <c r="K163" s="88"/>
      <c r="L163" s="88"/>
      <c r="M163" s="451"/>
      <c r="N163" s="88"/>
      <c r="O163" s="526"/>
      <c r="P163" s="136"/>
      <c r="Q163" s="116"/>
      <c r="R163" s="116"/>
      <c r="S163" s="116"/>
      <c r="T163" s="116"/>
    </row>
    <row r="164" ht="31.5">
      <c r="A164" s="96" t="s">
        <v>335</v>
      </c>
      <c r="B164" s="97" t="s">
        <v>336</v>
      </c>
      <c r="C164" s="473">
        <v>0</v>
      </c>
      <c r="D164" s="467">
        <v>0</v>
      </c>
      <c r="E164" s="467">
        <v>0</v>
      </c>
      <c r="F164" s="473">
        <v>1</v>
      </c>
      <c r="G164" s="467">
        <v>0</v>
      </c>
      <c r="H164" s="467">
        <v>0</v>
      </c>
      <c r="I164" s="467">
        <v>0</v>
      </c>
      <c r="J164" s="524">
        <v>2</v>
      </c>
      <c r="K164" s="103">
        <v>0</v>
      </c>
      <c r="L164" s="103">
        <v>0</v>
      </c>
      <c r="M164" s="524">
        <v>0</v>
      </c>
      <c r="N164" s="103">
        <v>0</v>
      </c>
      <c r="O164" s="525">
        <v>3</v>
      </c>
      <c r="P164" s="355">
        <v>2</v>
      </c>
      <c r="Q164" s="467">
        <v>0</v>
      </c>
      <c r="R164" s="467">
        <v>0</v>
      </c>
      <c r="S164" s="467">
        <v>3</v>
      </c>
      <c r="T164" s="467">
        <v>0</v>
      </c>
    </row>
    <row r="165" ht="94.5">
      <c r="A165" s="96" t="s">
        <v>337</v>
      </c>
      <c r="B165" s="97" t="s">
        <v>338</v>
      </c>
      <c r="C165" s="473">
        <v>0</v>
      </c>
      <c r="D165" s="467">
        <v>0</v>
      </c>
      <c r="E165" s="467">
        <v>0</v>
      </c>
      <c r="F165" s="473">
        <v>9</v>
      </c>
      <c r="G165" s="467">
        <v>0</v>
      </c>
      <c r="H165" s="467">
        <v>0</v>
      </c>
      <c r="I165" s="467">
        <v>0</v>
      </c>
      <c r="J165" s="524">
        <v>4</v>
      </c>
      <c r="K165" s="103">
        <v>0</v>
      </c>
      <c r="L165" s="103">
        <v>0</v>
      </c>
      <c r="M165" s="524">
        <v>0</v>
      </c>
      <c r="N165" s="103">
        <v>0</v>
      </c>
      <c r="O165" s="525">
        <v>8</v>
      </c>
      <c r="P165" s="355">
        <v>6</v>
      </c>
      <c r="Q165" s="467">
        <v>41</v>
      </c>
      <c r="R165" s="467">
        <v>0</v>
      </c>
      <c r="S165" s="467">
        <v>20</v>
      </c>
      <c r="T165" s="467">
        <v>0</v>
      </c>
    </row>
    <row r="166" ht="47.25">
      <c r="A166" s="96" t="s">
        <v>339</v>
      </c>
      <c r="B166" s="97" t="s">
        <v>340</v>
      </c>
      <c r="C166" s="473">
        <v>2</v>
      </c>
      <c r="D166" s="467">
        <v>0</v>
      </c>
      <c r="E166" s="467">
        <v>0</v>
      </c>
      <c r="F166" s="473">
        <v>5</v>
      </c>
      <c r="G166" s="467">
        <v>0</v>
      </c>
      <c r="H166" s="467">
        <v>0</v>
      </c>
      <c r="I166" s="467">
        <v>0</v>
      </c>
      <c r="J166" s="524">
        <v>5</v>
      </c>
      <c r="K166" s="103">
        <v>0</v>
      </c>
      <c r="L166" s="103">
        <v>0</v>
      </c>
      <c r="M166" s="524">
        <v>0</v>
      </c>
      <c r="N166" s="103">
        <v>0</v>
      </c>
      <c r="O166" s="525">
        <v>7</v>
      </c>
      <c r="P166" s="355">
        <v>5</v>
      </c>
      <c r="Q166" s="467">
        <v>20</v>
      </c>
      <c r="R166" s="467">
        <v>0</v>
      </c>
      <c r="S166" s="467">
        <v>2</v>
      </c>
      <c r="T166" s="467">
        <v>0</v>
      </c>
    </row>
    <row r="167" ht="31.5">
      <c r="A167" s="96" t="s">
        <v>341</v>
      </c>
      <c r="B167" s="97" t="s">
        <v>342</v>
      </c>
      <c r="C167" s="473">
        <v>2</v>
      </c>
      <c r="D167" s="467">
        <v>0</v>
      </c>
      <c r="E167" s="467">
        <v>0</v>
      </c>
      <c r="F167" s="473">
        <v>7</v>
      </c>
      <c r="G167" s="467">
        <v>0</v>
      </c>
      <c r="H167" s="467">
        <v>0</v>
      </c>
      <c r="I167" s="467">
        <v>0</v>
      </c>
      <c r="J167" s="524">
        <v>3</v>
      </c>
      <c r="K167" s="103">
        <v>0</v>
      </c>
      <c r="L167" s="103">
        <v>0</v>
      </c>
      <c r="M167" s="524">
        <v>0</v>
      </c>
      <c r="N167" s="103">
        <v>0</v>
      </c>
      <c r="O167" s="525">
        <v>19</v>
      </c>
      <c r="P167" s="355">
        <v>14</v>
      </c>
      <c r="Q167" s="467">
        <v>120</v>
      </c>
      <c r="R167" s="467">
        <v>1</v>
      </c>
      <c r="S167" s="467">
        <v>15</v>
      </c>
      <c r="T167" s="467">
        <v>0</v>
      </c>
    </row>
    <row r="168" ht="31.5">
      <c r="A168" s="96" t="s">
        <v>343</v>
      </c>
      <c r="B168" s="97" t="s">
        <v>344</v>
      </c>
      <c r="C168" s="473">
        <v>2</v>
      </c>
      <c r="D168" s="467">
        <v>0</v>
      </c>
      <c r="E168" s="467">
        <v>1</v>
      </c>
      <c r="F168" s="473">
        <v>17</v>
      </c>
      <c r="G168" s="467">
        <v>1</v>
      </c>
      <c r="H168" s="467">
        <v>1</v>
      </c>
      <c r="I168" s="467">
        <v>4</v>
      </c>
      <c r="J168" s="524">
        <v>67</v>
      </c>
      <c r="K168" s="103">
        <v>5</v>
      </c>
      <c r="L168" s="103">
        <v>23</v>
      </c>
      <c r="M168" s="524">
        <v>0</v>
      </c>
      <c r="N168" s="103">
        <v>0</v>
      </c>
      <c r="O168" s="525">
        <v>9</v>
      </c>
      <c r="P168" s="355">
        <v>6</v>
      </c>
      <c r="Q168" s="467">
        <v>92</v>
      </c>
      <c r="R168" s="467">
        <v>1</v>
      </c>
      <c r="S168" s="467">
        <v>42</v>
      </c>
      <c r="T168" s="467">
        <v>0</v>
      </c>
    </row>
    <row r="169" ht="63">
      <c r="A169" s="96" t="s">
        <v>345</v>
      </c>
      <c r="B169" s="97" t="s">
        <v>346</v>
      </c>
      <c r="C169" s="473">
        <v>4</v>
      </c>
      <c r="D169" s="467">
        <v>0</v>
      </c>
      <c r="E169" s="467">
        <v>0</v>
      </c>
      <c r="F169" s="473">
        <v>47</v>
      </c>
      <c r="G169" s="467">
        <v>0</v>
      </c>
      <c r="H169" s="467">
        <v>0</v>
      </c>
      <c r="I169" s="467">
        <v>0</v>
      </c>
      <c r="J169" s="524">
        <v>6</v>
      </c>
      <c r="K169" s="103">
        <v>0</v>
      </c>
      <c r="L169" s="103">
        <v>0</v>
      </c>
      <c r="M169" s="524">
        <v>0</v>
      </c>
      <c r="N169" s="103">
        <v>0</v>
      </c>
      <c r="O169" s="525">
        <v>19</v>
      </c>
      <c r="P169" s="355">
        <v>14</v>
      </c>
      <c r="Q169" s="467">
        <v>96</v>
      </c>
      <c r="R169" s="467">
        <v>0</v>
      </c>
      <c r="S169" s="467">
        <v>30</v>
      </c>
      <c r="T169" s="467">
        <v>0</v>
      </c>
    </row>
    <row r="170">
      <c r="A170" s="123" t="s">
        <v>347</v>
      </c>
      <c r="B170" s="87" t="s">
        <v>348</v>
      </c>
      <c r="C170" s="449"/>
      <c r="D170" s="116"/>
      <c r="E170" s="116"/>
      <c r="F170" s="449"/>
      <c r="G170" s="116"/>
      <c r="H170" s="116"/>
      <c r="I170" s="116"/>
      <c r="J170" s="451"/>
      <c r="K170" s="88"/>
      <c r="L170" s="88"/>
      <c r="M170" s="451"/>
      <c r="N170" s="88"/>
      <c r="O170" s="526"/>
      <c r="P170" s="136"/>
      <c r="Q170" s="116"/>
      <c r="R170" s="116"/>
      <c r="S170" s="116"/>
      <c r="T170" s="116"/>
    </row>
    <row r="171" ht="31.5">
      <c r="A171" s="96" t="s">
        <v>349</v>
      </c>
      <c r="B171" s="97" t="s">
        <v>350</v>
      </c>
      <c r="C171" s="529">
        <v>49</v>
      </c>
      <c r="D171" s="470">
        <v>0</v>
      </c>
      <c r="E171" s="470">
        <v>0</v>
      </c>
      <c r="F171" s="529">
        <v>52</v>
      </c>
      <c r="G171" s="467">
        <v>0</v>
      </c>
      <c r="H171" s="467">
        <v>0</v>
      </c>
      <c r="I171" s="467">
        <v>0</v>
      </c>
      <c r="J171" s="524">
        <v>16</v>
      </c>
      <c r="K171" s="103">
        <v>0</v>
      </c>
      <c r="L171" s="103">
        <v>0</v>
      </c>
      <c r="M171" s="524">
        <v>0</v>
      </c>
      <c r="N171" s="103">
        <v>0</v>
      </c>
      <c r="O171" s="525">
        <v>58</v>
      </c>
      <c r="P171" s="355">
        <v>43</v>
      </c>
      <c r="Q171" s="467">
        <v>301</v>
      </c>
      <c r="R171" s="467">
        <v>2</v>
      </c>
      <c r="S171" s="467">
        <v>42</v>
      </c>
      <c r="T171" s="467">
        <v>5</v>
      </c>
    </row>
    <row r="172" ht="31.5">
      <c r="A172" s="96" t="s">
        <v>351</v>
      </c>
      <c r="B172" s="97" t="s">
        <v>352</v>
      </c>
      <c r="C172" s="473">
        <v>38</v>
      </c>
      <c r="D172" s="467">
        <v>0</v>
      </c>
      <c r="E172" s="467">
        <v>0</v>
      </c>
      <c r="F172" s="473">
        <v>50</v>
      </c>
      <c r="G172" s="467">
        <v>0</v>
      </c>
      <c r="H172" s="467">
        <v>0</v>
      </c>
      <c r="I172" s="467">
        <v>0</v>
      </c>
      <c r="J172" s="524">
        <v>36</v>
      </c>
      <c r="K172" s="103">
        <v>0</v>
      </c>
      <c r="L172" s="103">
        <v>0</v>
      </c>
      <c r="M172" s="524">
        <v>0</v>
      </c>
      <c r="N172" s="103">
        <v>0</v>
      </c>
      <c r="O172" s="525">
        <v>95</v>
      </c>
      <c r="P172" s="355">
        <v>71</v>
      </c>
      <c r="Q172" s="467">
        <v>221</v>
      </c>
      <c r="R172" s="467">
        <v>0</v>
      </c>
      <c r="S172" s="467">
        <v>28</v>
      </c>
      <c r="T172" s="467">
        <v>0</v>
      </c>
      <c r="U172" s="539"/>
    </row>
    <row r="173" ht="31.5">
      <c r="A173" s="96" t="s">
        <v>353</v>
      </c>
      <c r="B173" s="97" t="s">
        <v>354</v>
      </c>
      <c r="C173" s="473">
        <v>8</v>
      </c>
      <c r="D173" s="467">
        <v>0</v>
      </c>
      <c r="E173" s="467">
        <v>0</v>
      </c>
      <c r="F173" s="473">
        <v>37</v>
      </c>
      <c r="G173" s="467">
        <v>0</v>
      </c>
      <c r="H173" s="467">
        <v>0</v>
      </c>
      <c r="I173" s="467">
        <v>0</v>
      </c>
      <c r="J173" s="524">
        <v>0</v>
      </c>
      <c r="K173" s="103">
        <v>0</v>
      </c>
      <c r="L173" s="103">
        <v>0</v>
      </c>
      <c r="M173" s="524">
        <v>0</v>
      </c>
      <c r="N173" s="103">
        <v>0</v>
      </c>
      <c r="O173" s="525">
        <v>100</v>
      </c>
      <c r="P173" s="355">
        <v>75</v>
      </c>
      <c r="Q173" s="467">
        <v>402</v>
      </c>
      <c r="R173" s="467">
        <v>0</v>
      </c>
      <c r="S173" s="467">
        <v>18</v>
      </c>
      <c r="T173" s="467">
        <v>0</v>
      </c>
    </row>
    <row r="174" ht="31.5">
      <c r="A174" s="96" t="s">
        <v>355</v>
      </c>
      <c r="B174" s="97" t="s">
        <v>120</v>
      </c>
      <c r="C174" s="473">
        <v>26</v>
      </c>
      <c r="D174" s="467">
        <v>0</v>
      </c>
      <c r="E174" s="467">
        <v>0</v>
      </c>
      <c r="F174" s="473">
        <v>29</v>
      </c>
      <c r="G174" s="467">
        <v>0</v>
      </c>
      <c r="H174" s="467">
        <v>0</v>
      </c>
      <c r="I174" s="467">
        <v>0</v>
      </c>
      <c r="J174" s="524">
        <v>21</v>
      </c>
      <c r="K174" s="103">
        <v>0</v>
      </c>
      <c r="L174" s="103">
        <v>0</v>
      </c>
      <c r="M174" s="524">
        <v>0</v>
      </c>
      <c r="N174" s="103">
        <v>0</v>
      </c>
      <c r="O174" s="525">
        <v>56</v>
      </c>
      <c r="P174" s="355">
        <v>42</v>
      </c>
      <c r="Q174" s="467">
        <v>140</v>
      </c>
      <c r="R174" s="467">
        <v>1</v>
      </c>
      <c r="S174" s="467">
        <v>8</v>
      </c>
      <c r="T174" s="467">
        <v>0</v>
      </c>
    </row>
    <row r="175" ht="31.5">
      <c r="A175" s="96" t="s">
        <v>356</v>
      </c>
      <c r="B175" s="97" t="s">
        <v>357</v>
      </c>
      <c r="C175" s="473">
        <v>14</v>
      </c>
      <c r="D175" s="467">
        <v>0</v>
      </c>
      <c r="E175" s="467">
        <v>0</v>
      </c>
      <c r="F175" s="473">
        <v>34</v>
      </c>
      <c r="G175" s="467">
        <v>0</v>
      </c>
      <c r="H175" s="467">
        <v>0</v>
      </c>
      <c r="I175" s="467">
        <v>0</v>
      </c>
      <c r="J175" s="524">
        <v>0</v>
      </c>
      <c r="K175" s="103">
        <v>0</v>
      </c>
      <c r="L175" s="103">
        <v>0</v>
      </c>
      <c r="M175" s="524">
        <v>0</v>
      </c>
      <c r="N175" s="103">
        <v>0</v>
      </c>
      <c r="O175" s="525">
        <v>36</v>
      </c>
      <c r="P175" s="355">
        <v>27</v>
      </c>
      <c r="Q175" s="467">
        <v>246</v>
      </c>
      <c r="R175" s="467">
        <v>0</v>
      </c>
      <c r="S175" s="467">
        <v>6</v>
      </c>
      <c r="T175" s="467">
        <v>0</v>
      </c>
    </row>
    <row r="176" ht="31.5">
      <c r="A176" s="96" t="s">
        <v>358</v>
      </c>
      <c r="B176" s="97" t="s">
        <v>359</v>
      </c>
      <c r="C176" s="473">
        <v>125</v>
      </c>
      <c r="D176" s="467">
        <v>15</v>
      </c>
      <c r="E176" s="467">
        <v>31</v>
      </c>
      <c r="F176" s="473">
        <v>109</v>
      </c>
      <c r="G176" s="467">
        <v>6</v>
      </c>
      <c r="H176" s="467">
        <v>10</v>
      </c>
      <c r="I176" s="467">
        <v>27</v>
      </c>
      <c r="J176" s="524">
        <v>120</v>
      </c>
      <c r="K176" s="103">
        <v>15</v>
      </c>
      <c r="L176" s="103">
        <v>30</v>
      </c>
      <c r="M176" s="524">
        <v>0</v>
      </c>
      <c r="N176" s="103">
        <v>0</v>
      </c>
      <c r="O176" s="525">
        <v>28</v>
      </c>
      <c r="P176" s="355">
        <v>21</v>
      </c>
      <c r="Q176" s="467">
        <v>747</v>
      </c>
      <c r="R176" s="467">
        <v>5</v>
      </c>
      <c r="S176" s="467">
        <v>131</v>
      </c>
      <c r="T176" s="467">
        <v>0</v>
      </c>
    </row>
    <row r="177" ht="47.25">
      <c r="A177" s="96" t="s">
        <v>360</v>
      </c>
      <c r="B177" s="97" t="s">
        <v>361</v>
      </c>
      <c r="C177" s="473">
        <v>20</v>
      </c>
      <c r="D177" s="467">
        <v>0</v>
      </c>
      <c r="E177" s="467">
        <v>0</v>
      </c>
      <c r="F177" s="473">
        <v>30</v>
      </c>
      <c r="G177" s="467">
        <v>0</v>
      </c>
      <c r="H177" s="467">
        <v>0</v>
      </c>
      <c r="I177" s="467">
        <v>0</v>
      </c>
      <c r="J177" s="524">
        <v>100</v>
      </c>
      <c r="K177" s="103">
        <v>0</v>
      </c>
      <c r="L177" s="103">
        <v>0</v>
      </c>
      <c r="M177" s="524">
        <v>0</v>
      </c>
      <c r="N177" s="103">
        <v>0</v>
      </c>
      <c r="O177" s="525">
        <v>91</v>
      </c>
      <c r="P177" s="355">
        <v>68</v>
      </c>
      <c r="Q177" s="467">
        <v>619</v>
      </c>
      <c r="R177" s="467">
        <v>0</v>
      </c>
      <c r="S177" s="467">
        <v>45</v>
      </c>
      <c r="T177" s="467">
        <v>10</v>
      </c>
    </row>
    <row r="178" ht="47.25">
      <c r="A178" s="96" t="s">
        <v>362</v>
      </c>
      <c r="B178" s="154" t="s">
        <v>363</v>
      </c>
      <c r="C178" s="473">
        <v>10</v>
      </c>
      <c r="D178" s="467">
        <v>0</v>
      </c>
      <c r="E178" s="467">
        <v>0</v>
      </c>
      <c r="F178" s="473">
        <v>10</v>
      </c>
      <c r="G178" s="467">
        <v>0</v>
      </c>
      <c r="H178" s="467">
        <v>0</v>
      </c>
      <c r="I178" s="467">
        <v>0</v>
      </c>
      <c r="J178" s="524">
        <v>16</v>
      </c>
      <c r="K178" s="103">
        <v>0</v>
      </c>
      <c r="L178" s="103">
        <v>0</v>
      </c>
      <c r="M178" s="524">
        <v>0</v>
      </c>
      <c r="N178" s="103">
        <v>0</v>
      </c>
      <c r="O178" s="525">
        <v>0</v>
      </c>
      <c r="P178" s="355">
        <v>0</v>
      </c>
      <c r="Q178" s="467">
        <v>86</v>
      </c>
      <c r="R178" s="467">
        <v>0</v>
      </c>
      <c r="S178" s="470">
        <v>2</v>
      </c>
      <c r="T178" s="467">
        <v>0</v>
      </c>
    </row>
    <row r="179" ht="47.25">
      <c r="A179" s="96" t="s">
        <v>364</v>
      </c>
      <c r="B179" s="154" t="s">
        <v>365</v>
      </c>
      <c r="C179" s="473">
        <v>12</v>
      </c>
      <c r="D179" s="467">
        <v>0</v>
      </c>
      <c r="E179" s="467">
        <v>0</v>
      </c>
      <c r="F179" s="473">
        <v>16</v>
      </c>
      <c r="G179" s="467">
        <v>0</v>
      </c>
      <c r="H179" s="467">
        <v>0</v>
      </c>
      <c r="I179" s="467">
        <v>0</v>
      </c>
      <c r="J179" s="524">
        <v>15</v>
      </c>
      <c r="K179" s="103">
        <v>0</v>
      </c>
      <c r="L179" s="103">
        <v>0</v>
      </c>
      <c r="M179" s="524">
        <v>0</v>
      </c>
      <c r="N179" s="103">
        <v>0</v>
      </c>
      <c r="O179" s="525">
        <v>45</v>
      </c>
      <c r="P179" s="355">
        <v>33</v>
      </c>
      <c r="Q179" s="467">
        <v>112</v>
      </c>
      <c r="R179" s="467">
        <v>0</v>
      </c>
      <c r="S179" s="467">
        <v>12</v>
      </c>
      <c r="T179" s="467">
        <v>0</v>
      </c>
    </row>
    <row r="180" ht="47.25">
      <c r="A180" s="96" t="s">
        <v>366</v>
      </c>
      <c r="B180" s="154" t="s">
        <v>367</v>
      </c>
      <c r="C180" s="473">
        <v>26</v>
      </c>
      <c r="D180" s="467">
        <v>0</v>
      </c>
      <c r="E180" s="467">
        <v>0</v>
      </c>
      <c r="F180" s="473">
        <v>34</v>
      </c>
      <c r="G180" s="467">
        <v>0</v>
      </c>
      <c r="H180" s="467">
        <v>0</v>
      </c>
      <c r="I180" s="467">
        <v>0</v>
      </c>
      <c r="J180" s="524">
        <v>32</v>
      </c>
      <c r="K180" s="103">
        <v>0</v>
      </c>
      <c r="L180" s="103">
        <v>0</v>
      </c>
      <c r="M180" s="524">
        <v>0</v>
      </c>
      <c r="N180" s="103">
        <v>0</v>
      </c>
      <c r="O180" s="525">
        <v>105</v>
      </c>
      <c r="P180" s="355">
        <v>78</v>
      </c>
      <c r="Q180" s="467">
        <v>230</v>
      </c>
      <c r="R180" s="467">
        <v>0</v>
      </c>
      <c r="S180" s="467">
        <v>25</v>
      </c>
      <c r="T180" s="467">
        <v>0</v>
      </c>
    </row>
    <row r="181">
      <c r="A181" s="123" t="s">
        <v>368</v>
      </c>
      <c r="B181" s="87" t="s">
        <v>369</v>
      </c>
      <c r="C181" s="449"/>
      <c r="D181" s="116"/>
      <c r="E181" s="116"/>
      <c r="F181" s="449"/>
      <c r="G181" s="116"/>
      <c r="H181" s="116"/>
      <c r="I181" s="116"/>
      <c r="J181" s="451"/>
      <c r="K181" s="88"/>
      <c r="L181" s="88"/>
      <c r="M181" s="451"/>
      <c r="N181" s="88"/>
      <c r="O181" s="526"/>
      <c r="P181" s="136"/>
      <c r="Q181" s="116"/>
      <c r="R181" s="116"/>
      <c r="S181" s="116"/>
      <c r="T181" s="116"/>
    </row>
    <row r="182" ht="31.5">
      <c r="A182" s="96" t="s">
        <v>370</v>
      </c>
      <c r="B182" s="97" t="s">
        <v>371</v>
      </c>
      <c r="C182" s="473">
        <v>91</v>
      </c>
      <c r="D182" s="467">
        <v>0</v>
      </c>
      <c r="E182" s="467">
        <v>0</v>
      </c>
      <c r="F182" s="473">
        <v>146</v>
      </c>
      <c r="G182" s="467">
        <v>0</v>
      </c>
      <c r="H182" s="467">
        <v>0</v>
      </c>
      <c r="I182" s="467">
        <v>0</v>
      </c>
      <c r="J182" s="524">
        <v>197</v>
      </c>
      <c r="K182" s="103">
        <v>0</v>
      </c>
      <c r="L182" s="103">
        <v>0</v>
      </c>
      <c r="M182" s="524">
        <v>0</v>
      </c>
      <c r="N182" s="103">
        <v>0</v>
      </c>
      <c r="O182" s="525">
        <v>347</v>
      </c>
      <c r="P182" s="355">
        <v>260</v>
      </c>
      <c r="Q182" s="467">
        <v>1149</v>
      </c>
      <c r="R182" s="467">
        <v>17</v>
      </c>
      <c r="S182" s="467">
        <v>120</v>
      </c>
      <c r="T182" s="467">
        <v>10</v>
      </c>
    </row>
    <row r="183" ht="63">
      <c r="A183" s="96" t="s">
        <v>372</v>
      </c>
      <c r="B183" s="97" t="s">
        <v>373</v>
      </c>
      <c r="C183" s="473">
        <v>3</v>
      </c>
      <c r="D183" s="467">
        <v>0</v>
      </c>
      <c r="E183" s="467">
        <v>0</v>
      </c>
      <c r="F183" s="473">
        <v>1</v>
      </c>
      <c r="G183" s="467">
        <v>0</v>
      </c>
      <c r="H183" s="467">
        <v>0</v>
      </c>
      <c r="I183" s="467">
        <v>0</v>
      </c>
      <c r="J183" s="524">
        <v>12</v>
      </c>
      <c r="K183" s="103">
        <v>0</v>
      </c>
      <c r="L183" s="103">
        <v>0</v>
      </c>
      <c r="M183" s="524">
        <v>0</v>
      </c>
      <c r="N183" s="103">
        <v>0</v>
      </c>
      <c r="O183" s="525">
        <v>0</v>
      </c>
      <c r="P183" s="355">
        <v>0</v>
      </c>
      <c r="Q183" s="467">
        <v>32</v>
      </c>
      <c r="R183" s="467">
        <v>0</v>
      </c>
      <c r="S183" s="467">
        <v>3</v>
      </c>
      <c r="T183" s="467">
        <v>0</v>
      </c>
    </row>
    <row r="184" ht="63">
      <c r="A184" s="96" t="s">
        <v>374</v>
      </c>
      <c r="B184" s="97" t="s">
        <v>375</v>
      </c>
      <c r="C184" s="541">
        <v>0</v>
      </c>
      <c r="D184" s="467">
        <v>0</v>
      </c>
      <c r="E184" s="466">
        <v>0</v>
      </c>
      <c r="F184" s="473">
        <v>0</v>
      </c>
      <c r="G184" s="466">
        <v>0</v>
      </c>
      <c r="H184" s="467">
        <v>0</v>
      </c>
      <c r="I184" s="466">
        <v>0</v>
      </c>
      <c r="J184" s="524">
        <v>10</v>
      </c>
      <c r="K184" s="10">
        <v>0</v>
      </c>
      <c r="L184" s="103">
        <v>0</v>
      </c>
      <c r="M184" s="542">
        <v>0</v>
      </c>
      <c r="N184" s="103">
        <v>0</v>
      </c>
      <c r="O184" s="543">
        <v>0</v>
      </c>
      <c r="P184" s="355">
        <v>0</v>
      </c>
      <c r="Q184" s="466">
        <v>0</v>
      </c>
      <c r="R184" s="467">
        <v>0</v>
      </c>
      <c r="S184" s="466">
        <v>1</v>
      </c>
      <c r="T184" s="467">
        <v>0</v>
      </c>
    </row>
    <row r="185" ht="63">
      <c r="A185" s="96" t="s">
        <v>376</v>
      </c>
      <c r="B185" s="97" t="s">
        <v>377</v>
      </c>
      <c r="C185" s="473">
        <v>4</v>
      </c>
      <c r="D185" s="467">
        <v>0</v>
      </c>
      <c r="E185" s="467">
        <v>0</v>
      </c>
      <c r="F185" s="473">
        <v>3</v>
      </c>
      <c r="G185" s="467">
        <v>0</v>
      </c>
      <c r="H185" s="467">
        <v>0</v>
      </c>
      <c r="I185" s="467">
        <v>0</v>
      </c>
      <c r="J185" s="524">
        <v>11</v>
      </c>
      <c r="K185" s="103">
        <v>0</v>
      </c>
      <c r="L185" s="103">
        <v>0</v>
      </c>
      <c r="M185" s="524">
        <v>0</v>
      </c>
      <c r="N185" s="103">
        <v>0</v>
      </c>
      <c r="O185" s="525">
        <v>0</v>
      </c>
      <c r="P185" s="355">
        <v>0</v>
      </c>
      <c r="Q185" s="467">
        <v>8</v>
      </c>
      <c r="R185" s="467">
        <v>0</v>
      </c>
      <c r="S185" s="467">
        <v>2</v>
      </c>
      <c r="T185" s="467">
        <v>0</v>
      </c>
    </row>
    <row r="186" ht="63">
      <c r="A186" s="96" t="s">
        <v>378</v>
      </c>
      <c r="B186" s="97" t="s">
        <v>379</v>
      </c>
      <c r="C186" s="473">
        <v>2</v>
      </c>
      <c r="D186" s="467">
        <v>0</v>
      </c>
      <c r="E186" s="467">
        <v>0</v>
      </c>
      <c r="F186" s="473">
        <v>3</v>
      </c>
      <c r="G186" s="467">
        <v>0</v>
      </c>
      <c r="H186" s="467">
        <v>0</v>
      </c>
      <c r="I186" s="467">
        <v>0</v>
      </c>
      <c r="J186" s="524">
        <v>10</v>
      </c>
      <c r="K186" s="103">
        <v>0</v>
      </c>
      <c r="L186" s="103">
        <v>0</v>
      </c>
      <c r="M186" s="524">
        <v>0</v>
      </c>
      <c r="N186" s="103">
        <v>0</v>
      </c>
      <c r="O186" s="525">
        <v>0</v>
      </c>
      <c r="P186" s="355">
        <v>0</v>
      </c>
      <c r="Q186" s="467">
        <v>4</v>
      </c>
      <c r="R186" s="467">
        <v>0</v>
      </c>
      <c r="S186" s="467">
        <v>2</v>
      </c>
      <c r="T186" s="467">
        <v>0</v>
      </c>
    </row>
    <row r="187" ht="63">
      <c r="A187" s="96" t="s">
        <v>380</v>
      </c>
      <c r="B187" s="97" t="s">
        <v>381</v>
      </c>
      <c r="C187" s="473">
        <v>0</v>
      </c>
      <c r="D187" s="467">
        <v>0</v>
      </c>
      <c r="E187" s="467">
        <v>0</v>
      </c>
      <c r="F187" s="473">
        <v>0</v>
      </c>
      <c r="G187" s="467">
        <v>0</v>
      </c>
      <c r="H187" s="467">
        <v>0</v>
      </c>
      <c r="I187" s="467">
        <v>0</v>
      </c>
      <c r="J187" s="524">
        <v>12</v>
      </c>
      <c r="K187" s="103">
        <v>0</v>
      </c>
      <c r="L187" s="103">
        <v>0</v>
      </c>
      <c r="M187" s="524">
        <v>0</v>
      </c>
      <c r="N187" s="103">
        <v>0</v>
      </c>
      <c r="O187" s="525">
        <v>0</v>
      </c>
      <c r="P187" s="355">
        <v>0</v>
      </c>
      <c r="Q187" s="467">
        <v>0</v>
      </c>
      <c r="R187" s="467">
        <v>0</v>
      </c>
      <c r="S187" s="467">
        <v>1</v>
      </c>
      <c r="T187" s="467">
        <v>0</v>
      </c>
    </row>
    <row r="188" ht="63">
      <c r="A188" s="96" t="s">
        <v>382</v>
      </c>
      <c r="B188" s="97" t="s">
        <v>383</v>
      </c>
      <c r="C188" s="473">
        <v>1</v>
      </c>
      <c r="D188" s="467">
        <v>0</v>
      </c>
      <c r="E188" s="467">
        <v>0</v>
      </c>
      <c r="F188" s="473">
        <v>1</v>
      </c>
      <c r="G188" s="467">
        <v>0</v>
      </c>
      <c r="H188" s="467">
        <v>0</v>
      </c>
      <c r="I188" s="467">
        <v>0</v>
      </c>
      <c r="J188" s="524">
        <v>7</v>
      </c>
      <c r="K188" s="103">
        <v>0</v>
      </c>
      <c r="L188" s="103">
        <v>0</v>
      </c>
      <c r="M188" s="524">
        <v>0</v>
      </c>
      <c r="N188" s="103">
        <v>0</v>
      </c>
      <c r="O188" s="525">
        <v>0</v>
      </c>
      <c r="P188" s="355">
        <v>0</v>
      </c>
      <c r="Q188" s="467">
        <v>3</v>
      </c>
      <c r="R188" s="467">
        <v>0</v>
      </c>
      <c r="S188" s="467">
        <v>1</v>
      </c>
      <c r="T188" s="467">
        <v>0</v>
      </c>
    </row>
    <row r="189" ht="63">
      <c r="A189" s="96" t="s">
        <v>384</v>
      </c>
      <c r="B189" s="97" t="s">
        <v>385</v>
      </c>
      <c r="C189" s="473">
        <v>1</v>
      </c>
      <c r="D189" s="467">
        <v>0</v>
      </c>
      <c r="E189" s="467">
        <v>0</v>
      </c>
      <c r="F189" s="473">
        <v>1</v>
      </c>
      <c r="G189" s="467">
        <v>0</v>
      </c>
      <c r="H189" s="467">
        <v>0</v>
      </c>
      <c r="I189" s="467">
        <v>0</v>
      </c>
      <c r="J189" s="524">
        <v>14</v>
      </c>
      <c r="K189" s="103">
        <v>0</v>
      </c>
      <c r="L189" s="103">
        <v>0</v>
      </c>
      <c r="M189" s="524">
        <v>0</v>
      </c>
      <c r="N189" s="103">
        <v>0</v>
      </c>
      <c r="O189" s="525">
        <v>0</v>
      </c>
      <c r="P189" s="355">
        <v>0</v>
      </c>
      <c r="Q189" s="467">
        <v>3</v>
      </c>
      <c r="R189" s="467">
        <v>0</v>
      </c>
      <c r="S189" s="467">
        <v>1</v>
      </c>
      <c r="T189" s="467">
        <v>0</v>
      </c>
    </row>
    <row r="190" ht="63">
      <c r="A190" s="96" t="s">
        <v>386</v>
      </c>
      <c r="B190" s="97" t="s">
        <v>387</v>
      </c>
      <c r="C190" s="531">
        <v>0</v>
      </c>
      <c r="D190" s="471">
        <v>0</v>
      </c>
      <c r="E190" s="532">
        <v>0</v>
      </c>
      <c r="F190" s="533">
        <v>7</v>
      </c>
      <c r="G190" s="532">
        <v>0</v>
      </c>
      <c r="H190" s="471">
        <v>0</v>
      </c>
      <c r="I190" s="532">
        <v>0</v>
      </c>
      <c r="J190" s="534">
        <v>0</v>
      </c>
      <c r="K190" s="103">
        <v>0</v>
      </c>
      <c r="L190" s="103">
        <v>0</v>
      </c>
      <c r="M190" s="524">
        <v>0</v>
      </c>
      <c r="N190" s="103">
        <v>0</v>
      </c>
      <c r="O190" s="525">
        <v>2</v>
      </c>
      <c r="P190" s="355">
        <v>1</v>
      </c>
      <c r="Q190" s="467">
        <v>14</v>
      </c>
      <c r="R190" s="467">
        <v>0</v>
      </c>
      <c r="S190" s="467">
        <v>2</v>
      </c>
      <c r="T190" s="467">
        <v>0</v>
      </c>
    </row>
    <row r="191" ht="63">
      <c r="A191" s="96" t="s">
        <v>388</v>
      </c>
      <c r="B191" s="97" t="s">
        <v>389</v>
      </c>
      <c r="C191" s="473">
        <v>0</v>
      </c>
      <c r="D191" s="467">
        <v>0</v>
      </c>
      <c r="E191" s="467">
        <v>0</v>
      </c>
      <c r="F191" s="473">
        <v>0</v>
      </c>
      <c r="G191" s="467">
        <v>0</v>
      </c>
      <c r="H191" s="467">
        <v>0</v>
      </c>
      <c r="I191" s="467">
        <v>0</v>
      </c>
      <c r="J191" s="524">
        <v>8</v>
      </c>
      <c r="K191" s="103">
        <v>0</v>
      </c>
      <c r="L191" s="103">
        <v>0</v>
      </c>
      <c r="M191" s="524">
        <v>0</v>
      </c>
      <c r="N191" s="103">
        <v>0</v>
      </c>
      <c r="O191" s="525">
        <v>0</v>
      </c>
      <c r="P191" s="355">
        <v>0</v>
      </c>
      <c r="Q191" s="467">
        <v>5</v>
      </c>
      <c r="R191" s="467">
        <v>0</v>
      </c>
      <c r="S191" s="467">
        <v>2</v>
      </c>
      <c r="T191" s="467">
        <v>0</v>
      </c>
    </row>
    <row r="192" ht="63">
      <c r="A192" s="96" t="s">
        <v>390</v>
      </c>
      <c r="B192" s="97" t="s">
        <v>391</v>
      </c>
      <c r="C192" s="473">
        <v>3</v>
      </c>
      <c r="D192" s="467">
        <v>0</v>
      </c>
      <c r="E192" s="467">
        <v>0</v>
      </c>
      <c r="F192" s="473">
        <v>1</v>
      </c>
      <c r="G192" s="467">
        <v>0</v>
      </c>
      <c r="H192" s="467">
        <v>0</v>
      </c>
      <c r="I192" s="467">
        <v>0</v>
      </c>
      <c r="J192" s="524">
        <v>20</v>
      </c>
      <c r="K192" s="103">
        <v>0</v>
      </c>
      <c r="L192" s="103">
        <v>0</v>
      </c>
      <c r="M192" s="524">
        <v>0</v>
      </c>
      <c r="N192" s="103">
        <v>0</v>
      </c>
      <c r="O192" s="525">
        <v>0</v>
      </c>
      <c r="P192" s="355">
        <v>0</v>
      </c>
      <c r="Q192" s="467">
        <v>14</v>
      </c>
      <c r="R192" s="467">
        <v>0</v>
      </c>
      <c r="S192" s="467">
        <v>2</v>
      </c>
      <c r="T192" s="467">
        <v>0</v>
      </c>
    </row>
    <row r="193" ht="63">
      <c r="A193" s="96" t="s">
        <v>392</v>
      </c>
      <c r="B193" s="97" t="s">
        <v>393</v>
      </c>
      <c r="C193" s="473">
        <v>0</v>
      </c>
      <c r="D193" s="467">
        <v>0</v>
      </c>
      <c r="E193" s="467">
        <v>0</v>
      </c>
      <c r="F193" s="473">
        <v>0</v>
      </c>
      <c r="G193" s="467">
        <v>0</v>
      </c>
      <c r="H193" s="467">
        <v>0</v>
      </c>
      <c r="I193" s="467">
        <v>0</v>
      </c>
      <c r="J193" s="524">
        <v>10</v>
      </c>
      <c r="K193" s="103">
        <v>0</v>
      </c>
      <c r="L193" s="103">
        <v>0</v>
      </c>
      <c r="M193" s="524">
        <v>0</v>
      </c>
      <c r="N193" s="103">
        <v>0</v>
      </c>
      <c r="O193" s="525">
        <v>0</v>
      </c>
      <c r="P193" s="355">
        <v>0</v>
      </c>
      <c r="Q193" s="467">
        <v>0</v>
      </c>
      <c r="R193" s="467">
        <v>0</v>
      </c>
      <c r="S193" s="467">
        <v>2</v>
      </c>
      <c r="T193" s="467">
        <v>0</v>
      </c>
    </row>
    <row r="194" ht="63">
      <c r="A194" s="96" t="s">
        <v>394</v>
      </c>
      <c r="B194" s="97" t="s">
        <v>395</v>
      </c>
      <c r="C194" s="473">
        <v>2</v>
      </c>
      <c r="D194" s="467">
        <v>0</v>
      </c>
      <c r="E194" s="467">
        <v>0</v>
      </c>
      <c r="F194" s="473">
        <v>1</v>
      </c>
      <c r="G194" s="467">
        <v>0</v>
      </c>
      <c r="H194" s="467">
        <v>0</v>
      </c>
      <c r="I194" s="467">
        <v>0</v>
      </c>
      <c r="J194" s="524">
        <v>16</v>
      </c>
      <c r="K194" s="103">
        <v>0</v>
      </c>
      <c r="L194" s="103">
        <v>0</v>
      </c>
      <c r="M194" s="524">
        <v>0</v>
      </c>
      <c r="N194" s="103">
        <v>0</v>
      </c>
      <c r="O194" s="525">
        <v>0</v>
      </c>
      <c r="P194" s="355">
        <v>0</v>
      </c>
      <c r="Q194" s="467">
        <v>7</v>
      </c>
      <c r="R194" s="467">
        <v>0</v>
      </c>
      <c r="S194" s="467">
        <v>1</v>
      </c>
      <c r="T194" s="467">
        <v>0</v>
      </c>
    </row>
    <row r="195">
      <c r="A195" s="123" t="s">
        <v>396</v>
      </c>
      <c r="B195" s="87" t="s">
        <v>397</v>
      </c>
      <c r="C195" s="449"/>
      <c r="D195" s="116"/>
      <c r="E195" s="116"/>
      <c r="F195" s="449"/>
      <c r="G195" s="116"/>
      <c r="H195" s="116"/>
      <c r="I195" s="116"/>
      <c r="J195" s="451"/>
      <c r="K195" s="88"/>
      <c r="L195" s="88"/>
      <c r="M195" s="451"/>
      <c r="N195" s="88"/>
      <c r="O195" s="526"/>
      <c r="P195" s="136"/>
      <c r="Q195" s="116"/>
      <c r="R195" s="116"/>
      <c r="S195" s="116"/>
      <c r="T195" s="116"/>
    </row>
    <row r="196" ht="47.25">
      <c r="A196" s="96" t="s">
        <v>398</v>
      </c>
      <c r="B196" s="97" t="s">
        <v>399</v>
      </c>
      <c r="C196" s="473">
        <v>75</v>
      </c>
      <c r="D196" s="467">
        <v>0</v>
      </c>
      <c r="E196" s="467">
        <v>0</v>
      </c>
      <c r="F196" s="473">
        <v>190</v>
      </c>
      <c r="G196" s="467">
        <v>0</v>
      </c>
      <c r="H196" s="467">
        <v>0</v>
      </c>
      <c r="I196" s="467">
        <v>0</v>
      </c>
      <c r="J196" s="524">
        <v>921</v>
      </c>
      <c r="K196" s="103">
        <v>0</v>
      </c>
      <c r="L196" s="103">
        <v>0</v>
      </c>
      <c r="M196" s="524">
        <v>0</v>
      </c>
      <c r="N196" s="103">
        <v>0</v>
      </c>
      <c r="O196" s="525">
        <v>152</v>
      </c>
      <c r="P196" s="355">
        <v>114</v>
      </c>
      <c r="Q196" s="467">
        <v>210</v>
      </c>
      <c r="R196" s="467">
        <v>6</v>
      </c>
      <c r="S196" s="467">
        <v>77</v>
      </c>
      <c r="T196" s="467">
        <v>45</v>
      </c>
    </row>
    <row r="197">
      <c r="A197" s="123" t="s">
        <v>400</v>
      </c>
      <c r="B197" s="87" t="s">
        <v>401</v>
      </c>
      <c r="C197" s="449"/>
      <c r="D197" s="116"/>
      <c r="E197" s="116"/>
      <c r="F197" s="449"/>
      <c r="G197" s="116"/>
      <c r="H197" s="116"/>
      <c r="I197" s="116"/>
      <c r="J197" s="451"/>
      <c r="K197" s="88"/>
      <c r="L197" s="88"/>
      <c r="M197" s="451"/>
      <c r="N197" s="88"/>
      <c r="O197" s="526"/>
      <c r="P197" s="136"/>
      <c r="Q197" s="116"/>
      <c r="R197" s="116"/>
      <c r="S197" s="116"/>
      <c r="T197" s="116"/>
    </row>
    <row r="198" ht="31.5">
      <c r="A198" s="96" t="s">
        <v>402</v>
      </c>
      <c r="B198" s="97" t="s">
        <v>403</v>
      </c>
      <c r="C198" s="473">
        <v>14</v>
      </c>
      <c r="D198" s="467">
        <v>0</v>
      </c>
      <c r="E198" s="467">
        <v>0</v>
      </c>
      <c r="F198" s="473">
        <v>16</v>
      </c>
      <c r="G198" s="467">
        <v>0</v>
      </c>
      <c r="H198" s="467">
        <v>0</v>
      </c>
      <c r="I198" s="467">
        <v>0</v>
      </c>
      <c r="J198" s="524">
        <v>0</v>
      </c>
      <c r="K198" s="103">
        <v>0</v>
      </c>
      <c r="L198" s="103">
        <v>0</v>
      </c>
      <c r="M198" s="524">
        <v>0</v>
      </c>
      <c r="N198" s="103">
        <v>0</v>
      </c>
      <c r="O198" s="525">
        <v>18</v>
      </c>
      <c r="P198" s="355">
        <v>13</v>
      </c>
      <c r="Q198" s="467">
        <v>211</v>
      </c>
      <c r="R198" s="467">
        <v>0</v>
      </c>
      <c r="S198" s="467">
        <v>12</v>
      </c>
      <c r="T198" s="467">
        <v>0</v>
      </c>
    </row>
    <row r="199" ht="31.5">
      <c r="A199" s="96" t="s">
        <v>404</v>
      </c>
      <c r="B199" s="97" t="s">
        <v>405</v>
      </c>
      <c r="C199" s="473">
        <v>129</v>
      </c>
      <c r="D199" s="467">
        <v>0</v>
      </c>
      <c r="E199" s="467">
        <v>0</v>
      </c>
      <c r="F199" s="473">
        <v>40</v>
      </c>
      <c r="G199" s="467">
        <v>0</v>
      </c>
      <c r="H199" s="467">
        <v>0</v>
      </c>
      <c r="I199" s="467">
        <v>0</v>
      </c>
      <c r="J199" s="524">
        <v>0</v>
      </c>
      <c r="K199" s="103">
        <v>0</v>
      </c>
      <c r="L199" s="103">
        <v>0</v>
      </c>
      <c r="M199" s="524">
        <v>0</v>
      </c>
      <c r="N199" s="103">
        <v>0</v>
      </c>
      <c r="O199" s="525">
        <v>38</v>
      </c>
      <c r="P199" s="355">
        <v>28</v>
      </c>
      <c r="Q199" s="467">
        <v>1193</v>
      </c>
      <c r="R199" s="467">
        <v>2</v>
      </c>
      <c r="S199" s="467">
        <v>60</v>
      </c>
      <c r="T199" s="467">
        <v>2</v>
      </c>
    </row>
    <row r="200" ht="31.5">
      <c r="A200" s="96" t="s">
        <v>406</v>
      </c>
      <c r="B200" s="97" t="s">
        <v>407</v>
      </c>
      <c r="C200" s="473">
        <v>52</v>
      </c>
      <c r="D200" s="467">
        <v>0</v>
      </c>
      <c r="E200" s="467">
        <v>0</v>
      </c>
      <c r="F200" s="473">
        <v>22</v>
      </c>
      <c r="G200" s="467">
        <v>0</v>
      </c>
      <c r="H200" s="467">
        <v>0</v>
      </c>
      <c r="I200" s="467">
        <v>0</v>
      </c>
      <c r="J200" s="524">
        <v>0</v>
      </c>
      <c r="K200" s="103">
        <v>0</v>
      </c>
      <c r="L200" s="103">
        <v>0</v>
      </c>
      <c r="M200" s="524">
        <v>0</v>
      </c>
      <c r="N200" s="103">
        <v>0</v>
      </c>
      <c r="O200" s="525">
        <v>58</v>
      </c>
      <c r="P200" s="355">
        <v>43</v>
      </c>
      <c r="Q200" s="467">
        <v>1750</v>
      </c>
      <c r="R200" s="467">
        <v>5</v>
      </c>
      <c r="S200" s="467">
        <v>34</v>
      </c>
      <c r="T200" s="467">
        <v>3</v>
      </c>
    </row>
    <row r="201" ht="47.25">
      <c r="A201" s="96" t="s">
        <v>408</v>
      </c>
      <c r="B201" s="97" t="s">
        <v>409</v>
      </c>
      <c r="C201" s="473">
        <v>35</v>
      </c>
      <c r="D201" s="467">
        <v>0</v>
      </c>
      <c r="E201" s="467">
        <v>0</v>
      </c>
      <c r="F201" s="473">
        <v>23</v>
      </c>
      <c r="G201" s="467">
        <v>0</v>
      </c>
      <c r="H201" s="467">
        <v>0</v>
      </c>
      <c r="I201" s="467">
        <v>0</v>
      </c>
      <c r="J201" s="524">
        <v>0</v>
      </c>
      <c r="K201" s="103">
        <v>0</v>
      </c>
      <c r="L201" s="103">
        <v>0</v>
      </c>
      <c r="M201" s="524">
        <v>0</v>
      </c>
      <c r="N201" s="103">
        <v>0</v>
      </c>
      <c r="O201" s="525">
        <v>10</v>
      </c>
      <c r="P201" s="355">
        <v>7</v>
      </c>
      <c r="Q201" s="467">
        <v>371</v>
      </c>
      <c r="R201" s="467">
        <v>0</v>
      </c>
      <c r="S201" s="467">
        <v>35</v>
      </c>
      <c r="T201" s="467">
        <v>0</v>
      </c>
    </row>
    <row r="202" ht="47.25">
      <c r="A202" s="96" t="s">
        <v>410</v>
      </c>
      <c r="B202" s="97" t="s">
        <v>411</v>
      </c>
      <c r="C202" s="473">
        <v>14</v>
      </c>
      <c r="D202" s="467">
        <v>0</v>
      </c>
      <c r="E202" s="467">
        <v>0</v>
      </c>
      <c r="F202" s="473">
        <v>14</v>
      </c>
      <c r="G202" s="467">
        <v>0</v>
      </c>
      <c r="H202" s="467">
        <v>0</v>
      </c>
      <c r="I202" s="467">
        <v>0</v>
      </c>
      <c r="J202" s="524">
        <v>7</v>
      </c>
      <c r="K202" s="103">
        <v>0</v>
      </c>
      <c r="L202" s="103">
        <v>0</v>
      </c>
      <c r="M202" s="524">
        <v>0</v>
      </c>
      <c r="N202" s="103">
        <v>0</v>
      </c>
      <c r="O202" s="525">
        <v>2</v>
      </c>
      <c r="P202" s="355">
        <v>1</v>
      </c>
      <c r="Q202" s="467">
        <v>75</v>
      </c>
      <c r="R202" s="467">
        <v>1</v>
      </c>
      <c r="S202" s="467">
        <v>12</v>
      </c>
      <c r="T202" s="467">
        <v>0</v>
      </c>
    </row>
    <row r="203" ht="47.25">
      <c r="A203" s="96" t="s">
        <v>412</v>
      </c>
      <c r="B203" s="97" t="s">
        <v>413</v>
      </c>
      <c r="C203" s="473">
        <v>50</v>
      </c>
      <c r="D203" s="467">
        <v>0</v>
      </c>
      <c r="E203" s="467">
        <v>0</v>
      </c>
      <c r="F203" s="473">
        <v>26</v>
      </c>
      <c r="G203" s="467">
        <v>0</v>
      </c>
      <c r="H203" s="467">
        <v>0</v>
      </c>
      <c r="I203" s="467">
        <v>0</v>
      </c>
      <c r="J203" s="524">
        <v>0</v>
      </c>
      <c r="K203" s="103">
        <v>0</v>
      </c>
      <c r="L203" s="103">
        <v>0</v>
      </c>
      <c r="M203" s="524">
        <v>0</v>
      </c>
      <c r="N203" s="103">
        <v>0</v>
      </c>
      <c r="O203" s="525">
        <v>0</v>
      </c>
      <c r="P203" s="355">
        <v>0</v>
      </c>
      <c r="Q203" s="467">
        <v>400</v>
      </c>
      <c r="R203" s="467">
        <v>5</v>
      </c>
      <c r="S203" s="467">
        <v>45</v>
      </c>
      <c r="T203" s="467">
        <v>0</v>
      </c>
    </row>
    <row r="204" ht="31.5">
      <c r="A204" s="96" t="s">
        <v>414</v>
      </c>
      <c r="B204" s="97" t="s">
        <v>415</v>
      </c>
      <c r="C204" s="531">
        <v>0</v>
      </c>
      <c r="D204" s="471">
        <v>0</v>
      </c>
      <c r="E204" s="532">
        <v>0</v>
      </c>
      <c r="F204" s="533">
        <v>0</v>
      </c>
      <c r="G204" s="532">
        <v>0</v>
      </c>
      <c r="H204" s="471">
        <v>0</v>
      </c>
      <c r="I204" s="532">
        <v>0</v>
      </c>
      <c r="J204" s="534">
        <v>3</v>
      </c>
      <c r="K204" s="103">
        <v>0</v>
      </c>
      <c r="L204" s="103">
        <v>0</v>
      </c>
      <c r="M204" s="524">
        <v>0</v>
      </c>
      <c r="N204" s="103">
        <v>0</v>
      </c>
      <c r="O204" s="525">
        <v>0</v>
      </c>
      <c r="P204" s="355">
        <v>0</v>
      </c>
      <c r="Q204" s="467">
        <v>1</v>
      </c>
      <c r="R204" s="467">
        <v>0</v>
      </c>
      <c r="S204" s="467">
        <v>0</v>
      </c>
      <c r="T204" s="467">
        <v>0</v>
      </c>
    </row>
    <row r="205" ht="47.25">
      <c r="A205" s="96" t="s">
        <v>416</v>
      </c>
      <c r="B205" s="97" t="s">
        <v>417</v>
      </c>
      <c r="C205" s="473">
        <v>17</v>
      </c>
      <c r="D205" s="467">
        <v>0</v>
      </c>
      <c r="E205" s="467">
        <v>0</v>
      </c>
      <c r="F205" s="473">
        <v>16</v>
      </c>
      <c r="G205" s="467">
        <v>0</v>
      </c>
      <c r="H205" s="467">
        <v>0</v>
      </c>
      <c r="I205" s="467">
        <v>0</v>
      </c>
      <c r="J205" s="524">
        <v>4</v>
      </c>
      <c r="K205" s="103">
        <v>0</v>
      </c>
      <c r="L205" s="103">
        <v>0</v>
      </c>
      <c r="M205" s="524">
        <v>0</v>
      </c>
      <c r="N205" s="103">
        <v>0</v>
      </c>
      <c r="O205" s="525">
        <v>2</v>
      </c>
      <c r="P205" s="355">
        <v>1</v>
      </c>
      <c r="Q205" s="467">
        <v>93</v>
      </c>
      <c r="R205" s="467">
        <v>1</v>
      </c>
      <c r="S205" s="467">
        <v>13</v>
      </c>
      <c r="T205" s="467">
        <v>1</v>
      </c>
    </row>
    <row r="206" ht="31.5">
      <c r="A206" s="96" t="s">
        <v>418</v>
      </c>
      <c r="B206" s="97" t="s">
        <v>419</v>
      </c>
      <c r="C206" s="473">
        <v>3</v>
      </c>
      <c r="D206" s="467">
        <v>0</v>
      </c>
      <c r="E206" s="467">
        <v>1</v>
      </c>
      <c r="F206" s="473">
        <v>2</v>
      </c>
      <c r="G206" s="467">
        <v>0</v>
      </c>
      <c r="H206" s="467">
        <v>0</v>
      </c>
      <c r="I206" s="467">
        <v>1</v>
      </c>
      <c r="J206" s="524">
        <v>0</v>
      </c>
      <c r="K206" s="103">
        <v>0</v>
      </c>
      <c r="L206" s="103">
        <v>0</v>
      </c>
      <c r="M206" s="524">
        <v>0</v>
      </c>
      <c r="N206" s="103">
        <v>0</v>
      </c>
      <c r="O206" s="525">
        <v>0</v>
      </c>
      <c r="P206" s="355">
        <v>0</v>
      </c>
      <c r="Q206" s="467">
        <v>25</v>
      </c>
      <c r="R206" s="467">
        <v>0</v>
      </c>
      <c r="S206" s="467">
        <v>4</v>
      </c>
      <c r="T206" s="467">
        <v>0</v>
      </c>
    </row>
    <row r="207" ht="47.25">
      <c r="A207" s="96" t="s">
        <v>420</v>
      </c>
      <c r="B207" s="97" t="s">
        <v>421</v>
      </c>
      <c r="C207" s="473">
        <v>13</v>
      </c>
      <c r="D207" s="467">
        <v>1</v>
      </c>
      <c r="E207" s="467">
        <v>3</v>
      </c>
      <c r="F207" s="473">
        <v>13</v>
      </c>
      <c r="G207" s="467">
        <v>0</v>
      </c>
      <c r="H207" s="467">
        <v>1</v>
      </c>
      <c r="I207" s="467">
        <v>3</v>
      </c>
      <c r="J207" s="524">
        <v>0</v>
      </c>
      <c r="K207" s="103">
        <v>0</v>
      </c>
      <c r="L207" s="103">
        <v>0</v>
      </c>
      <c r="M207" s="524">
        <v>0</v>
      </c>
      <c r="N207" s="103">
        <v>0</v>
      </c>
      <c r="O207" s="525">
        <v>0</v>
      </c>
      <c r="P207" s="355">
        <v>0</v>
      </c>
      <c r="Q207" s="467">
        <v>147</v>
      </c>
      <c r="R207" s="467">
        <v>0</v>
      </c>
      <c r="S207" s="467">
        <v>7</v>
      </c>
      <c r="T207" s="467">
        <v>0</v>
      </c>
    </row>
    <row r="208" ht="47.25">
      <c r="A208" s="96" t="s">
        <v>422</v>
      </c>
      <c r="B208" s="97" t="s">
        <v>423</v>
      </c>
      <c r="C208" s="473">
        <v>2</v>
      </c>
      <c r="D208" s="467">
        <v>0</v>
      </c>
      <c r="E208" s="467">
        <v>1</v>
      </c>
      <c r="F208" s="473">
        <v>1</v>
      </c>
      <c r="G208" s="467">
        <v>0</v>
      </c>
      <c r="H208" s="467">
        <v>0</v>
      </c>
      <c r="I208" s="467">
        <v>1</v>
      </c>
      <c r="J208" s="524">
        <v>0</v>
      </c>
      <c r="K208" s="103">
        <v>0</v>
      </c>
      <c r="L208" s="103">
        <v>0</v>
      </c>
      <c r="M208" s="524">
        <v>0</v>
      </c>
      <c r="N208" s="103">
        <v>0</v>
      </c>
      <c r="O208" s="525">
        <v>0</v>
      </c>
      <c r="P208" s="355">
        <v>0</v>
      </c>
      <c r="Q208" s="467">
        <v>24</v>
      </c>
      <c r="R208" s="467">
        <v>0</v>
      </c>
      <c r="S208" s="467">
        <v>1</v>
      </c>
      <c r="T208" s="467">
        <v>0</v>
      </c>
    </row>
    <row r="209" ht="47.25">
      <c r="A209" s="96" t="s">
        <v>424</v>
      </c>
      <c r="B209" s="97" t="s">
        <v>425</v>
      </c>
      <c r="C209" s="473">
        <v>1</v>
      </c>
      <c r="D209" s="467">
        <v>0</v>
      </c>
      <c r="E209" s="467">
        <v>1</v>
      </c>
      <c r="F209" s="473">
        <v>0</v>
      </c>
      <c r="G209" s="467">
        <v>0</v>
      </c>
      <c r="H209" s="467">
        <v>0</v>
      </c>
      <c r="I209" s="467">
        <v>0</v>
      </c>
      <c r="J209" s="524">
        <v>0</v>
      </c>
      <c r="K209" s="103">
        <v>0</v>
      </c>
      <c r="L209" s="103">
        <v>0</v>
      </c>
      <c r="M209" s="524">
        <v>0</v>
      </c>
      <c r="N209" s="103">
        <v>0</v>
      </c>
      <c r="O209" s="525">
        <v>0</v>
      </c>
      <c r="P209" s="355">
        <v>0</v>
      </c>
      <c r="Q209" s="467">
        <v>12</v>
      </c>
      <c r="R209" s="467">
        <v>0</v>
      </c>
      <c r="S209" s="467">
        <v>2</v>
      </c>
      <c r="T209" s="467">
        <v>0</v>
      </c>
    </row>
    <row r="210" ht="47.25">
      <c r="A210" s="96" t="s">
        <v>426</v>
      </c>
      <c r="B210" s="97" t="s">
        <v>427</v>
      </c>
      <c r="C210" s="473">
        <v>2</v>
      </c>
      <c r="D210" s="467">
        <v>0</v>
      </c>
      <c r="E210" s="467">
        <v>2</v>
      </c>
      <c r="F210" s="473">
        <v>0</v>
      </c>
      <c r="G210" s="467">
        <v>0</v>
      </c>
      <c r="H210" s="467">
        <v>0</v>
      </c>
      <c r="I210" s="467">
        <v>0</v>
      </c>
      <c r="J210" s="524">
        <v>0</v>
      </c>
      <c r="K210" s="103">
        <v>0</v>
      </c>
      <c r="L210" s="103">
        <v>0</v>
      </c>
      <c r="M210" s="524">
        <v>0</v>
      </c>
      <c r="N210" s="103">
        <v>0</v>
      </c>
      <c r="O210" s="525">
        <v>0</v>
      </c>
      <c r="P210" s="355">
        <v>0</v>
      </c>
      <c r="Q210" s="467">
        <v>19</v>
      </c>
      <c r="R210" s="467">
        <v>0</v>
      </c>
      <c r="S210" s="467">
        <v>1</v>
      </c>
      <c r="T210" s="467">
        <v>0</v>
      </c>
    </row>
    <row r="211" ht="31.5">
      <c r="A211" s="96" t="s">
        <v>428</v>
      </c>
      <c r="B211" s="97" t="s">
        <v>429</v>
      </c>
      <c r="C211" s="473">
        <v>9</v>
      </c>
      <c r="D211" s="467">
        <v>0</v>
      </c>
      <c r="E211" s="467">
        <v>0</v>
      </c>
      <c r="F211" s="473">
        <v>2</v>
      </c>
      <c r="G211" s="467">
        <v>0</v>
      </c>
      <c r="H211" s="467">
        <v>0</v>
      </c>
      <c r="I211" s="467">
        <v>0</v>
      </c>
      <c r="J211" s="524">
        <v>0</v>
      </c>
      <c r="K211" s="103">
        <v>0</v>
      </c>
      <c r="L211" s="103">
        <v>0</v>
      </c>
      <c r="M211" s="524">
        <v>0</v>
      </c>
      <c r="N211" s="103">
        <v>0</v>
      </c>
      <c r="O211" s="525">
        <v>0</v>
      </c>
      <c r="P211" s="355">
        <v>0</v>
      </c>
      <c r="Q211" s="467">
        <v>59</v>
      </c>
      <c r="R211" s="467">
        <v>0</v>
      </c>
      <c r="S211" s="467">
        <v>9</v>
      </c>
      <c r="T211" s="467">
        <v>0</v>
      </c>
    </row>
    <row r="212" ht="31.5">
      <c r="A212" s="96" t="s">
        <v>430</v>
      </c>
      <c r="B212" s="97" t="s">
        <v>431</v>
      </c>
      <c r="C212" s="473">
        <v>2</v>
      </c>
      <c r="D212" s="467">
        <v>0</v>
      </c>
      <c r="E212" s="467">
        <v>0</v>
      </c>
      <c r="F212" s="473">
        <v>0</v>
      </c>
      <c r="G212" s="467">
        <v>0</v>
      </c>
      <c r="H212" s="467">
        <v>0</v>
      </c>
      <c r="I212" s="467">
        <v>0</v>
      </c>
      <c r="J212" s="524">
        <v>0</v>
      </c>
      <c r="K212" s="103">
        <v>0</v>
      </c>
      <c r="L212" s="103">
        <v>0</v>
      </c>
      <c r="M212" s="524">
        <v>0</v>
      </c>
      <c r="N212" s="103">
        <v>0</v>
      </c>
      <c r="O212" s="525">
        <v>0</v>
      </c>
      <c r="P212" s="355">
        <v>0</v>
      </c>
      <c r="Q212" s="467">
        <v>13</v>
      </c>
      <c r="R212" s="467">
        <v>0</v>
      </c>
      <c r="S212" s="467">
        <v>2</v>
      </c>
      <c r="T212" s="467">
        <v>0</v>
      </c>
    </row>
    <row r="213" ht="47.25">
      <c r="A213" s="96" t="s">
        <v>432</v>
      </c>
      <c r="B213" s="97" t="s">
        <v>433</v>
      </c>
      <c r="C213" s="473">
        <v>7</v>
      </c>
      <c r="D213" s="467">
        <v>0</v>
      </c>
      <c r="E213" s="467">
        <v>0</v>
      </c>
      <c r="F213" s="541">
        <v>0</v>
      </c>
      <c r="G213" s="467">
        <v>0</v>
      </c>
      <c r="H213" s="466">
        <v>0</v>
      </c>
      <c r="I213" s="467">
        <v>0</v>
      </c>
      <c r="J213" s="542">
        <v>0</v>
      </c>
      <c r="K213" s="103">
        <v>0</v>
      </c>
      <c r="L213" s="10">
        <v>0</v>
      </c>
      <c r="M213" s="524">
        <v>0</v>
      </c>
      <c r="N213" s="10">
        <v>0</v>
      </c>
      <c r="O213" s="525">
        <v>0</v>
      </c>
      <c r="P213" s="544">
        <v>0</v>
      </c>
      <c r="Q213" s="467">
        <v>40</v>
      </c>
      <c r="R213" s="467">
        <v>0</v>
      </c>
      <c r="S213" s="467">
        <v>6</v>
      </c>
      <c r="T213" s="467">
        <v>0</v>
      </c>
    </row>
    <row r="214" ht="47.25">
      <c r="A214" s="96" t="s">
        <v>434</v>
      </c>
      <c r="B214" s="97" t="s">
        <v>435</v>
      </c>
      <c r="C214" s="473">
        <v>9</v>
      </c>
      <c r="D214" s="467">
        <v>0</v>
      </c>
      <c r="E214" s="467">
        <v>0</v>
      </c>
      <c r="F214" s="473">
        <v>2</v>
      </c>
      <c r="G214" s="467">
        <v>0</v>
      </c>
      <c r="H214" s="467">
        <v>0</v>
      </c>
      <c r="I214" s="467">
        <v>0</v>
      </c>
      <c r="J214" s="524">
        <v>0</v>
      </c>
      <c r="K214" s="103">
        <v>0</v>
      </c>
      <c r="L214" s="103">
        <v>0</v>
      </c>
      <c r="M214" s="524">
        <v>0</v>
      </c>
      <c r="N214" s="103">
        <v>0</v>
      </c>
      <c r="O214" s="525">
        <v>0</v>
      </c>
      <c r="P214" s="355">
        <v>0</v>
      </c>
      <c r="Q214" s="467">
        <v>60</v>
      </c>
      <c r="R214" s="467">
        <v>0</v>
      </c>
      <c r="S214" s="467">
        <v>7</v>
      </c>
      <c r="T214" s="467">
        <v>0</v>
      </c>
    </row>
    <row r="215" ht="31.5">
      <c r="A215" s="96" t="s">
        <v>436</v>
      </c>
      <c r="B215" s="97" t="s">
        <v>437</v>
      </c>
      <c r="C215" s="473">
        <v>7</v>
      </c>
      <c r="D215" s="467">
        <v>0</v>
      </c>
      <c r="E215" s="467">
        <v>0</v>
      </c>
      <c r="F215" s="473">
        <v>2</v>
      </c>
      <c r="G215" s="467">
        <v>0</v>
      </c>
      <c r="H215" s="467">
        <v>0</v>
      </c>
      <c r="I215" s="467">
        <v>0</v>
      </c>
      <c r="J215" s="524">
        <v>0</v>
      </c>
      <c r="K215" s="103">
        <v>0</v>
      </c>
      <c r="L215" s="103">
        <v>0</v>
      </c>
      <c r="M215" s="524">
        <v>0</v>
      </c>
      <c r="N215" s="103">
        <v>0</v>
      </c>
      <c r="O215" s="525">
        <v>0</v>
      </c>
      <c r="P215" s="355">
        <v>0</v>
      </c>
      <c r="Q215" s="467">
        <v>45</v>
      </c>
      <c r="R215" s="467">
        <v>0</v>
      </c>
      <c r="S215" s="467">
        <v>6</v>
      </c>
      <c r="T215" s="467">
        <v>0</v>
      </c>
    </row>
    <row r="216" ht="31.5">
      <c r="A216" s="96" t="s">
        <v>438</v>
      </c>
      <c r="B216" s="97" t="s">
        <v>439</v>
      </c>
      <c r="C216" s="473">
        <v>6</v>
      </c>
      <c r="D216" s="467">
        <v>0</v>
      </c>
      <c r="E216" s="467">
        <v>0</v>
      </c>
      <c r="F216" s="473">
        <v>7</v>
      </c>
      <c r="G216" s="467">
        <v>0</v>
      </c>
      <c r="H216" s="467">
        <v>0</v>
      </c>
      <c r="I216" s="467">
        <v>0</v>
      </c>
      <c r="J216" s="524">
        <v>0</v>
      </c>
      <c r="K216" s="103">
        <v>0</v>
      </c>
      <c r="L216" s="103">
        <v>0</v>
      </c>
      <c r="M216" s="524">
        <v>0</v>
      </c>
      <c r="N216" s="103">
        <v>0</v>
      </c>
      <c r="O216" s="525">
        <v>0</v>
      </c>
      <c r="P216" s="355">
        <v>0</v>
      </c>
      <c r="Q216" s="467">
        <v>61</v>
      </c>
      <c r="R216" s="467">
        <v>0</v>
      </c>
      <c r="S216" s="467">
        <v>6</v>
      </c>
      <c r="T216" s="467">
        <v>0</v>
      </c>
    </row>
    <row r="217">
      <c r="A217" s="123" t="s">
        <v>440</v>
      </c>
      <c r="B217" s="87" t="s">
        <v>441</v>
      </c>
      <c r="C217" s="449"/>
      <c r="D217" s="116"/>
      <c r="E217" s="116"/>
      <c r="F217" s="449"/>
      <c r="G217" s="116"/>
      <c r="H217" s="116"/>
      <c r="I217" s="116"/>
      <c r="J217" s="451"/>
      <c r="K217" s="88"/>
      <c r="L217" s="88"/>
      <c r="M217" s="451"/>
      <c r="N217" s="88"/>
      <c r="O217" s="526"/>
      <c r="P217" s="136"/>
      <c r="Q217" s="116"/>
      <c r="R217" s="116"/>
      <c r="S217" s="116"/>
      <c r="T217" s="116"/>
    </row>
    <row r="218" ht="47.25">
      <c r="A218" s="96" t="s">
        <v>442</v>
      </c>
      <c r="B218" s="97" t="s">
        <v>443</v>
      </c>
      <c r="C218" s="473">
        <v>109</v>
      </c>
      <c r="D218" s="467">
        <v>0</v>
      </c>
      <c r="E218" s="467">
        <v>0</v>
      </c>
      <c r="F218" s="473">
        <v>134</v>
      </c>
      <c r="G218" s="467">
        <v>0</v>
      </c>
      <c r="H218" s="467">
        <v>0</v>
      </c>
      <c r="I218" s="467">
        <v>0</v>
      </c>
      <c r="J218" s="524">
        <v>10</v>
      </c>
      <c r="K218" s="103">
        <v>0</v>
      </c>
      <c r="L218" s="103">
        <v>0</v>
      </c>
      <c r="M218" s="524">
        <v>109</v>
      </c>
      <c r="N218" s="103">
        <v>0</v>
      </c>
      <c r="O218" s="525">
        <v>212</v>
      </c>
      <c r="P218" s="355">
        <v>159</v>
      </c>
      <c r="Q218" s="467">
        <v>3628</v>
      </c>
      <c r="R218" s="467">
        <v>0</v>
      </c>
      <c r="S218" s="467">
        <v>54</v>
      </c>
      <c r="T218" s="467">
        <v>0</v>
      </c>
    </row>
    <row r="219">
      <c r="A219" s="123" t="s">
        <v>444</v>
      </c>
      <c r="B219" s="87" t="s">
        <v>445</v>
      </c>
      <c r="C219" s="449"/>
      <c r="D219" s="116"/>
      <c r="E219" s="116"/>
      <c r="F219" s="449"/>
      <c r="G219" s="116"/>
      <c r="H219" s="116"/>
      <c r="I219" s="116"/>
      <c r="J219" s="451"/>
      <c r="K219" s="88"/>
      <c r="L219" s="88"/>
      <c r="M219" s="451"/>
      <c r="N219" s="88"/>
      <c r="O219" s="526"/>
      <c r="P219" s="136"/>
      <c r="Q219" s="116"/>
      <c r="R219" s="116"/>
      <c r="S219" s="116"/>
      <c r="T219" s="116"/>
    </row>
    <row r="220" ht="47.25">
      <c r="A220" s="96" t="s">
        <v>446</v>
      </c>
      <c r="B220" s="97" t="s">
        <v>447</v>
      </c>
      <c r="C220" s="473">
        <v>103</v>
      </c>
      <c r="D220" s="467">
        <v>0</v>
      </c>
      <c r="E220" s="467">
        <v>0</v>
      </c>
      <c r="F220" s="473">
        <v>378</v>
      </c>
      <c r="G220" s="467">
        <v>0</v>
      </c>
      <c r="H220" s="467">
        <v>0</v>
      </c>
      <c r="I220" s="467">
        <v>0</v>
      </c>
      <c r="J220" s="524">
        <v>43</v>
      </c>
      <c r="K220" s="103">
        <v>0</v>
      </c>
      <c r="L220" s="103">
        <v>0</v>
      </c>
      <c r="M220" s="524">
        <v>50</v>
      </c>
      <c r="N220" s="103">
        <v>0</v>
      </c>
      <c r="O220" s="525">
        <v>248</v>
      </c>
      <c r="P220" s="355">
        <v>186</v>
      </c>
      <c r="Q220" s="467">
        <v>1188</v>
      </c>
      <c r="R220" s="467">
        <v>15</v>
      </c>
      <c r="S220" s="467">
        <v>73</v>
      </c>
      <c r="T220" s="467">
        <v>0</v>
      </c>
    </row>
    <row r="221" ht="47.25">
      <c r="A221" s="96" t="s">
        <v>448</v>
      </c>
      <c r="B221" s="97" t="s">
        <v>449</v>
      </c>
      <c r="C221" s="473">
        <v>50</v>
      </c>
      <c r="D221" s="467">
        <v>0</v>
      </c>
      <c r="E221" s="467">
        <v>0</v>
      </c>
      <c r="F221" s="473">
        <v>92</v>
      </c>
      <c r="G221" s="467">
        <v>0</v>
      </c>
      <c r="H221" s="467">
        <v>0</v>
      </c>
      <c r="I221" s="467">
        <v>0</v>
      </c>
      <c r="J221" s="524">
        <v>0</v>
      </c>
      <c r="K221" s="103">
        <v>0</v>
      </c>
      <c r="L221" s="103">
        <v>0</v>
      </c>
      <c r="M221" s="524">
        <v>32</v>
      </c>
      <c r="N221" s="103">
        <v>0</v>
      </c>
      <c r="O221" s="525">
        <v>94</v>
      </c>
      <c r="P221" s="355">
        <v>70</v>
      </c>
      <c r="Q221" s="467">
        <v>496</v>
      </c>
      <c r="R221" s="467">
        <v>5</v>
      </c>
      <c r="S221" s="467">
        <v>37</v>
      </c>
      <c r="T221" s="467">
        <v>0</v>
      </c>
    </row>
    <row r="222" ht="47.25">
      <c r="A222" s="96" t="s">
        <v>450</v>
      </c>
      <c r="B222" s="97" t="s">
        <v>451</v>
      </c>
      <c r="C222" s="473">
        <v>4</v>
      </c>
      <c r="D222" s="467">
        <v>0</v>
      </c>
      <c r="E222" s="467">
        <v>0</v>
      </c>
      <c r="F222" s="473">
        <v>34</v>
      </c>
      <c r="G222" s="467">
        <v>0</v>
      </c>
      <c r="H222" s="467">
        <v>0</v>
      </c>
      <c r="I222" s="467">
        <v>0</v>
      </c>
      <c r="J222" s="524">
        <v>200</v>
      </c>
      <c r="K222" s="103">
        <v>0</v>
      </c>
      <c r="L222" s="103">
        <v>0</v>
      </c>
      <c r="M222" s="524">
        <v>0</v>
      </c>
      <c r="N222" s="103">
        <v>0</v>
      </c>
      <c r="O222" s="525">
        <v>36</v>
      </c>
      <c r="P222" s="355">
        <v>27</v>
      </c>
      <c r="Q222" s="467">
        <v>79</v>
      </c>
      <c r="R222" s="467">
        <v>0</v>
      </c>
      <c r="S222" s="467">
        <v>4</v>
      </c>
      <c r="T222" s="467">
        <v>0</v>
      </c>
    </row>
    <row r="223">
      <c r="A223" s="123" t="s">
        <v>452</v>
      </c>
      <c r="B223" s="87" t="s">
        <v>453</v>
      </c>
      <c r="C223" s="449"/>
      <c r="D223" s="116"/>
      <c r="E223" s="116"/>
      <c r="F223" s="449"/>
      <c r="G223" s="116"/>
      <c r="H223" s="116"/>
      <c r="I223" s="116"/>
      <c r="J223" s="451"/>
      <c r="K223" s="88"/>
      <c r="L223" s="88"/>
      <c r="M223" s="451"/>
      <c r="N223" s="88"/>
      <c r="O223" s="526"/>
      <c r="P223" s="136"/>
      <c r="Q223" s="116"/>
      <c r="R223" s="116"/>
      <c r="S223" s="116"/>
      <c r="T223" s="116"/>
    </row>
    <row r="224" s="545" customFormat="1" ht="47.25">
      <c r="A224" s="155" t="s">
        <v>454</v>
      </c>
      <c r="B224" s="97" t="s">
        <v>455</v>
      </c>
      <c r="C224" s="529">
        <v>71</v>
      </c>
      <c r="D224" s="470">
        <v>0</v>
      </c>
      <c r="E224" s="470">
        <v>0</v>
      </c>
      <c r="F224" s="529">
        <v>118</v>
      </c>
      <c r="G224" s="470">
        <v>0</v>
      </c>
      <c r="H224" s="470">
        <v>0</v>
      </c>
      <c r="I224" s="470">
        <v>0</v>
      </c>
      <c r="J224" s="530">
        <v>85</v>
      </c>
      <c r="K224" s="444">
        <v>0</v>
      </c>
      <c r="L224" s="444">
        <v>0</v>
      </c>
      <c r="M224" s="530">
        <v>0</v>
      </c>
      <c r="N224" s="444">
        <v>0</v>
      </c>
      <c r="O224" s="537">
        <v>136</v>
      </c>
      <c r="P224" s="538">
        <v>102</v>
      </c>
      <c r="Q224" s="538">
        <v>441</v>
      </c>
      <c r="R224" s="470">
        <v>0</v>
      </c>
      <c r="S224" s="470">
        <v>22</v>
      </c>
      <c r="T224" s="470">
        <v>0</v>
      </c>
      <c r="AF224" s="545"/>
    </row>
    <row r="225" ht="31.5">
      <c r="A225" s="96" t="s">
        <v>456</v>
      </c>
      <c r="B225" s="97" t="s">
        <v>457</v>
      </c>
      <c r="C225" s="473">
        <v>0</v>
      </c>
      <c r="D225" s="467">
        <v>0</v>
      </c>
      <c r="E225" s="467">
        <v>0</v>
      </c>
      <c r="F225" s="473">
        <v>14</v>
      </c>
      <c r="G225" s="467">
        <v>0</v>
      </c>
      <c r="H225" s="467">
        <v>0</v>
      </c>
      <c r="I225" s="467">
        <v>0</v>
      </c>
      <c r="J225" s="524">
        <v>15</v>
      </c>
      <c r="K225" s="103">
        <v>0</v>
      </c>
      <c r="L225" s="103">
        <v>0</v>
      </c>
      <c r="M225" s="524">
        <v>0</v>
      </c>
      <c r="N225" s="103">
        <v>0</v>
      </c>
      <c r="O225" s="525">
        <v>29</v>
      </c>
      <c r="P225" s="355">
        <v>21</v>
      </c>
      <c r="Q225" s="467">
        <v>123</v>
      </c>
      <c r="R225" s="467">
        <v>0</v>
      </c>
      <c r="S225" s="467">
        <v>4</v>
      </c>
      <c r="T225" s="467">
        <v>0</v>
      </c>
    </row>
    <row r="226" ht="31.5">
      <c r="A226" s="96" t="s">
        <v>458</v>
      </c>
      <c r="B226" s="97" t="s">
        <v>459</v>
      </c>
      <c r="C226" s="473">
        <v>4</v>
      </c>
      <c r="D226" s="467">
        <v>0</v>
      </c>
      <c r="E226" s="467">
        <v>0</v>
      </c>
      <c r="F226" s="473">
        <v>41</v>
      </c>
      <c r="G226" s="467">
        <v>0</v>
      </c>
      <c r="H226" s="467">
        <v>0</v>
      </c>
      <c r="I226" s="467">
        <v>0</v>
      </c>
      <c r="J226" s="524">
        <v>24</v>
      </c>
      <c r="K226" s="103">
        <v>0</v>
      </c>
      <c r="L226" s="103">
        <v>0</v>
      </c>
      <c r="M226" s="524">
        <v>0</v>
      </c>
      <c r="N226" s="103">
        <v>0</v>
      </c>
      <c r="O226" s="525">
        <v>46</v>
      </c>
      <c r="P226" s="355">
        <v>34</v>
      </c>
      <c r="Q226" s="467">
        <v>131</v>
      </c>
      <c r="R226" s="467">
        <v>0</v>
      </c>
      <c r="S226" s="467">
        <v>14</v>
      </c>
      <c r="T226" s="467">
        <v>0</v>
      </c>
    </row>
    <row r="227" ht="47.25">
      <c r="A227" s="96" t="s">
        <v>460</v>
      </c>
      <c r="B227" s="97" t="s">
        <v>461</v>
      </c>
      <c r="C227" s="473">
        <v>10</v>
      </c>
      <c r="D227" s="467">
        <v>0</v>
      </c>
      <c r="E227" s="467">
        <v>0</v>
      </c>
      <c r="F227" s="473">
        <v>59</v>
      </c>
      <c r="G227" s="467">
        <v>0</v>
      </c>
      <c r="H227" s="467">
        <v>0</v>
      </c>
      <c r="I227" s="467">
        <v>0</v>
      </c>
      <c r="J227" s="524">
        <v>100</v>
      </c>
      <c r="K227" s="103">
        <v>0</v>
      </c>
      <c r="L227" s="103">
        <v>0</v>
      </c>
      <c r="M227" s="524">
        <v>0</v>
      </c>
      <c r="N227" s="103">
        <v>0</v>
      </c>
      <c r="O227" s="525">
        <v>60</v>
      </c>
      <c r="P227" s="355">
        <v>45</v>
      </c>
      <c r="Q227" s="467">
        <v>230</v>
      </c>
      <c r="R227" s="467">
        <v>2</v>
      </c>
      <c r="S227" s="467">
        <v>10</v>
      </c>
      <c r="T227" s="467">
        <v>0</v>
      </c>
    </row>
    <row r="228" ht="31.5">
      <c r="A228" s="96" t="s">
        <v>462</v>
      </c>
      <c r="B228" s="97" t="s">
        <v>463</v>
      </c>
      <c r="C228" s="473">
        <v>0</v>
      </c>
      <c r="D228" s="467">
        <v>0</v>
      </c>
      <c r="E228" s="467">
        <v>0</v>
      </c>
      <c r="F228" s="473">
        <v>0</v>
      </c>
      <c r="G228" s="467">
        <v>0</v>
      </c>
      <c r="H228" s="467">
        <v>0</v>
      </c>
      <c r="I228" s="467">
        <v>0</v>
      </c>
      <c r="J228" s="524">
        <v>0</v>
      </c>
      <c r="K228" s="103">
        <v>0</v>
      </c>
      <c r="L228" s="103">
        <v>0</v>
      </c>
      <c r="M228" s="524">
        <v>0</v>
      </c>
      <c r="N228" s="103">
        <v>0</v>
      </c>
      <c r="O228" s="525">
        <v>0</v>
      </c>
      <c r="P228" s="355">
        <v>0</v>
      </c>
      <c r="Q228" s="467">
        <v>0</v>
      </c>
      <c r="R228" s="467">
        <v>0</v>
      </c>
      <c r="S228" s="467">
        <v>0</v>
      </c>
      <c r="T228" s="467">
        <v>0</v>
      </c>
      <c r="U228" s="540"/>
    </row>
    <row r="229" ht="31.5">
      <c r="A229" s="96" t="s">
        <v>464</v>
      </c>
      <c r="B229" s="97" t="s">
        <v>465</v>
      </c>
      <c r="C229" s="473">
        <v>0</v>
      </c>
      <c r="D229" s="467">
        <v>0</v>
      </c>
      <c r="E229" s="467">
        <v>0</v>
      </c>
      <c r="F229" s="473">
        <v>0</v>
      </c>
      <c r="G229" s="467">
        <v>0</v>
      </c>
      <c r="H229" s="467">
        <v>0</v>
      </c>
      <c r="I229" s="467">
        <v>0</v>
      </c>
      <c r="J229" s="524">
        <v>3</v>
      </c>
      <c r="K229" s="103">
        <v>0</v>
      </c>
      <c r="L229" s="103">
        <v>1</v>
      </c>
      <c r="M229" s="524">
        <v>0</v>
      </c>
      <c r="N229" s="103">
        <v>0</v>
      </c>
      <c r="O229" s="525">
        <v>0</v>
      </c>
      <c r="P229" s="355">
        <v>0</v>
      </c>
      <c r="Q229" s="467">
        <v>0</v>
      </c>
      <c r="R229" s="467">
        <v>0</v>
      </c>
      <c r="S229" s="467">
        <v>0</v>
      </c>
      <c r="T229" s="467">
        <v>10</v>
      </c>
    </row>
    <row r="230" ht="31.5">
      <c r="A230" s="96" t="s">
        <v>466</v>
      </c>
      <c r="B230" s="97" t="s">
        <v>467</v>
      </c>
      <c r="C230" s="473">
        <v>0</v>
      </c>
      <c r="D230" s="467">
        <v>0</v>
      </c>
      <c r="E230" s="467">
        <v>0</v>
      </c>
      <c r="F230" s="473">
        <v>0</v>
      </c>
      <c r="G230" s="467">
        <v>0</v>
      </c>
      <c r="H230" s="467">
        <v>0</v>
      </c>
      <c r="I230" s="467">
        <v>0</v>
      </c>
      <c r="J230" s="524">
        <v>0</v>
      </c>
      <c r="K230" s="103">
        <v>0</v>
      </c>
      <c r="L230" s="103">
        <v>0</v>
      </c>
      <c r="M230" s="524">
        <v>0</v>
      </c>
      <c r="N230" s="103">
        <v>0</v>
      </c>
      <c r="O230" s="525">
        <v>0</v>
      </c>
      <c r="P230" s="355">
        <v>0</v>
      </c>
      <c r="Q230" s="467">
        <v>0</v>
      </c>
      <c r="R230" s="467">
        <v>0</v>
      </c>
      <c r="S230" s="467">
        <v>0</v>
      </c>
      <c r="T230" s="467">
        <v>0</v>
      </c>
    </row>
    <row r="231" ht="63">
      <c r="A231" s="96" t="s">
        <v>468</v>
      </c>
      <c r="B231" s="97" t="s">
        <v>469</v>
      </c>
      <c r="C231" s="473">
        <v>2</v>
      </c>
      <c r="D231" s="467">
        <v>0</v>
      </c>
      <c r="E231" s="467">
        <v>0</v>
      </c>
      <c r="F231" s="473">
        <v>16</v>
      </c>
      <c r="G231" s="467">
        <v>0</v>
      </c>
      <c r="H231" s="467">
        <v>0</v>
      </c>
      <c r="I231" s="467">
        <v>0</v>
      </c>
      <c r="J231" s="524">
        <v>498</v>
      </c>
      <c r="K231" s="103">
        <v>0</v>
      </c>
      <c r="L231" s="103">
        <v>0</v>
      </c>
      <c r="M231" s="524">
        <v>0</v>
      </c>
      <c r="N231" s="103">
        <v>0</v>
      </c>
      <c r="O231" s="525">
        <v>15</v>
      </c>
      <c r="P231" s="355">
        <v>11</v>
      </c>
      <c r="Q231" s="467">
        <v>100</v>
      </c>
      <c r="R231" s="467">
        <v>0</v>
      </c>
      <c r="S231" s="467">
        <v>21</v>
      </c>
      <c r="T231" s="467">
        <v>17</v>
      </c>
      <c r="U231" s="540"/>
    </row>
    <row r="232" ht="63">
      <c r="A232" s="96" t="s">
        <v>470</v>
      </c>
      <c r="B232" s="97" t="s">
        <v>471</v>
      </c>
      <c r="C232" s="473">
        <v>12</v>
      </c>
      <c r="D232" s="467">
        <v>0</v>
      </c>
      <c r="E232" s="467">
        <v>0</v>
      </c>
      <c r="F232" s="473">
        <v>14</v>
      </c>
      <c r="G232" s="467">
        <v>0</v>
      </c>
      <c r="H232" s="467">
        <v>0</v>
      </c>
      <c r="I232" s="467">
        <v>0</v>
      </c>
      <c r="J232" s="524">
        <v>257</v>
      </c>
      <c r="K232" s="103">
        <v>0</v>
      </c>
      <c r="L232" s="103">
        <v>0</v>
      </c>
      <c r="M232" s="524">
        <v>0</v>
      </c>
      <c r="N232" s="103">
        <v>0</v>
      </c>
      <c r="O232" s="525">
        <v>10</v>
      </c>
      <c r="P232" s="355">
        <v>7</v>
      </c>
      <c r="Q232" s="467">
        <v>67</v>
      </c>
      <c r="R232" s="467">
        <v>0</v>
      </c>
      <c r="S232" s="467">
        <v>16</v>
      </c>
      <c r="T232" s="467">
        <v>11</v>
      </c>
      <c r="U232" s="540"/>
    </row>
    <row r="233">
      <c r="A233" s="123" t="s">
        <v>472</v>
      </c>
      <c r="B233" s="87" t="s">
        <v>473</v>
      </c>
      <c r="C233" s="449"/>
      <c r="D233" s="116"/>
      <c r="E233" s="116"/>
      <c r="F233" s="449"/>
      <c r="G233" s="116"/>
      <c r="H233" s="116"/>
      <c r="I233" s="116"/>
      <c r="J233" s="451"/>
      <c r="K233" s="88"/>
      <c r="L233" s="88"/>
      <c r="M233" s="451"/>
      <c r="N233" s="88"/>
      <c r="O233" s="526"/>
      <c r="P233" s="136"/>
      <c r="Q233" s="116"/>
      <c r="R233" s="116"/>
      <c r="S233" s="116"/>
      <c r="T233" s="116"/>
    </row>
    <row r="234" ht="47.25">
      <c r="A234" s="96" t="s">
        <v>474</v>
      </c>
      <c r="B234" s="97" t="s">
        <v>475</v>
      </c>
      <c r="C234" s="473">
        <v>11</v>
      </c>
      <c r="D234" s="467">
        <v>0</v>
      </c>
      <c r="E234" s="467">
        <v>0</v>
      </c>
      <c r="F234" s="473">
        <v>8</v>
      </c>
      <c r="G234" s="467">
        <v>0</v>
      </c>
      <c r="H234" s="467">
        <v>0</v>
      </c>
      <c r="I234" s="467">
        <v>0</v>
      </c>
      <c r="J234" s="524">
        <v>8</v>
      </c>
      <c r="K234" s="103">
        <v>0</v>
      </c>
      <c r="L234" s="103">
        <v>0</v>
      </c>
      <c r="M234" s="524">
        <v>0</v>
      </c>
      <c r="N234" s="103">
        <v>0</v>
      </c>
      <c r="O234" s="525">
        <v>3</v>
      </c>
      <c r="P234" s="355">
        <v>2</v>
      </c>
      <c r="Q234" s="467">
        <v>84</v>
      </c>
      <c r="R234" s="467">
        <v>0</v>
      </c>
      <c r="S234" s="467">
        <v>7</v>
      </c>
      <c r="T234" s="467">
        <v>0</v>
      </c>
    </row>
    <row r="235" ht="31.5">
      <c r="A235" s="96" t="s">
        <v>476</v>
      </c>
      <c r="B235" s="97" t="s">
        <v>477</v>
      </c>
      <c r="C235" s="473">
        <v>34</v>
      </c>
      <c r="D235" s="467">
        <v>0</v>
      </c>
      <c r="E235" s="467">
        <v>0</v>
      </c>
      <c r="F235" s="473">
        <v>18</v>
      </c>
      <c r="G235" s="467">
        <v>0</v>
      </c>
      <c r="H235" s="467">
        <v>0</v>
      </c>
      <c r="I235" s="467">
        <v>0</v>
      </c>
      <c r="J235" s="524">
        <v>7</v>
      </c>
      <c r="K235" s="103">
        <v>0</v>
      </c>
      <c r="L235" s="103">
        <v>0</v>
      </c>
      <c r="M235" s="524">
        <v>0</v>
      </c>
      <c r="N235" s="103">
        <v>0</v>
      </c>
      <c r="O235" s="525">
        <v>39</v>
      </c>
      <c r="P235" s="355">
        <v>29</v>
      </c>
      <c r="Q235" s="467">
        <v>723</v>
      </c>
      <c r="R235" s="467">
        <v>0</v>
      </c>
      <c r="S235" s="467">
        <v>24</v>
      </c>
      <c r="T235" s="467">
        <v>9</v>
      </c>
    </row>
    <row r="236" ht="47.25">
      <c r="A236" s="96" t="s">
        <v>478</v>
      </c>
      <c r="B236" s="97" t="s">
        <v>479</v>
      </c>
      <c r="C236" s="473">
        <v>13</v>
      </c>
      <c r="D236" s="467">
        <v>1</v>
      </c>
      <c r="E236" s="467">
        <v>3</v>
      </c>
      <c r="F236" s="473">
        <v>11</v>
      </c>
      <c r="G236" s="467">
        <v>0</v>
      </c>
      <c r="H236" s="467">
        <v>1</v>
      </c>
      <c r="I236" s="467">
        <v>3</v>
      </c>
      <c r="J236" s="524">
        <v>7</v>
      </c>
      <c r="K236" s="103">
        <v>0</v>
      </c>
      <c r="L236" s="103">
        <v>3</v>
      </c>
      <c r="M236" s="524">
        <v>0</v>
      </c>
      <c r="N236" s="103">
        <v>0</v>
      </c>
      <c r="O236" s="525">
        <v>13</v>
      </c>
      <c r="P236" s="355">
        <v>9</v>
      </c>
      <c r="Q236" s="467">
        <v>494</v>
      </c>
      <c r="R236" s="467">
        <v>1</v>
      </c>
      <c r="S236" s="467">
        <v>42</v>
      </c>
      <c r="T236" s="467">
        <v>8</v>
      </c>
    </row>
    <row r="237" ht="47.25">
      <c r="A237" s="96" t="s">
        <v>480</v>
      </c>
      <c r="B237" s="97" t="s">
        <v>481</v>
      </c>
      <c r="C237" s="473">
        <v>1</v>
      </c>
      <c r="D237" s="467">
        <v>0</v>
      </c>
      <c r="E237" s="467">
        <v>1</v>
      </c>
      <c r="F237" s="473">
        <v>1</v>
      </c>
      <c r="G237" s="467">
        <v>0</v>
      </c>
      <c r="H237" s="467">
        <v>0</v>
      </c>
      <c r="I237" s="467">
        <v>1</v>
      </c>
      <c r="J237" s="524">
        <v>0</v>
      </c>
      <c r="K237" s="103">
        <v>0</v>
      </c>
      <c r="L237" s="103">
        <v>0</v>
      </c>
      <c r="M237" s="524">
        <v>0</v>
      </c>
      <c r="N237" s="103">
        <v>0</v>
      </c>
      <c r="O237" s="525">
        <v>0</v>
      </c>
      <c r="P237" s="355">
        <v>0</v>
      </c>
      <c r="Q237" s="467">
        <v>32</v>
      </c>
      <c r="R237" s="467">
        <v>0</v>
      </c>
      <c r="S237" s="467">
        <v>2</v>
      </c>
      <c r="T237" s="467">
        <v>0</v>
      </c>
    </row>
    <row r="238" ht="47.25">
      <c r="A238" s="96" t="s">
        <v>482</v>
      </c>
      <c r="B238" s="97" t="s">
        <v>483</v>
      </c>
      <c r="C238" s="473">
        <v>2</v>
      </c>
      <c r="D238" s="467">
        <v>0</v>
      </c>
      <c r="E238" s="467">
        <v>1</v>
      </c>
      <c r="F238" s="473">
        <v>2</v>
      </c>
      <c r="G238" s="467">
        <v>0</v>
      </c>
      <c r="H238" s="467">
        <v>0</v>
      </c>
      <c r="I238" s="467">
        <v>1</v>
      </c>
      <c r="J238" s="524">
        <v>0</v>
      </c>
      <c r="K238" s="103">
        <v>0</v>
      </c>
      <c r="L238" s="103">
        <v>0</v>
      </c>
      <c r="M238" s="524">
        <v>0</v>
      </c>
      <c r="N238" s="103">
        <v>0</v>
      </c>
      <c r="O238" s="525">
        <v>2</v>
      </c>
      <c r="P238" s="355">
        <v>1</v>
      </c>
      <c r="Q238" s="467">
        <v>39</v>
      </c>
      <c r="R238" s="467">
        <v>0</v>
      </c>
      <c r="S238" s="467">
        <v>3</v>
      </c>
      <c r="T238" s="467">
        <v>0</v>
      </c>
    </row>
    <row r="239" ht="47.25">
      <c r="A239" s="96" t="s">
        <v>484</v>
      </c>
      <c r="B239" s="97" t="s">
        <v>485</v>
      </c>
      <c r="C239" s="473">
        <v>20</v>
      </c>
      <c r="D239" s="467">
        <v>0</v>
      </c>
      <c r="E239" s="467">
        <v>0</v>
      </c>
      <c r="F239" s="473">
        <v>8</v>
      </c>
      <c r="G239" s="467">
        <v>0</v>
      </c>
      <c r="H239" s="467">
        <v>0</v>
      </c>
      <c r="I239" s="467">
        <v>0</v>
      </c>
      <c r="J239" s="524">
        <v>6</v>
      </c>
      <c r="K239" s="103">
        <v>0</v>
      </c>
      <c r="L239" s="103">
        <v>0</v>
      </c>
      <c r="M239" s="524">
        <v>0</v>
      </c>
      <c r="N239" s="103">
        <v>0</v>
      </c>
      <c r="O239" s="525">
        <v>41</v>
      </c>
      <c r="P239" s="355">
        <v>30</v>
      </c>
      <c r="Q239" s="467">
        <v>423</v>
      </c>
      <c r="R239" s="467">
        <v>0</v>
      </c>
      <c r="S239" s="467">
        <v>15</v>
      </c>
      <c r="T239" s="467">
        <v>0</v>
      </c>
    </row>
    <row r="240" ht="47.25">
      <c r="A240" s="96" t="s">
        <v>486</v>
      </c>
      <c r="B240" s="97" t="s">
        <v>487</v>
      </c>
      <c r="C240" s="473">
        <v>34</v>
      </c>
      <c r="D240" s="467">
        <v>0</v>
      </c>
      <c r="E240" s="467">
        <v>0</v>
      </c>
      <c r="F240" s="473">
        <v>18</v>
      </c>
      <c r="G240" s="467">
        <v>0</v>
      </c>
      <c r="H240" s="467">
        <v>0</v>
      </c>
      <c r="I240" s="467">
        <v>0</v>
      </c>
      <c r="J240" s="524">
        <v>2</v>
      </c>
      <c r="K240" s="103">
        <v>0</v>
      </c>
      <c r="L240" s="103">
        <v>0</v>
      </c>
      <c r="M240" s="524">
        <v>0</v>
      </c>
      <c r="N240" s="103">
        <v>0</v>
      </c>
      <c r="O240" s="525">
        <v>37</v>
      </c>
      <c r="P240" s="355">
        <v>27</v>
      </c>
      <c r="Q240" s="467">
        <v>700</v>
      </c>
      <c r="R240" s="467">
        <v>0</v>
      </c>
      <c r="S240" s="467">
        <v>14</v>
      </c>
      <c r="T240" s="467">
        <v>2</v>
      </c>
    </row>
    <row r="241" ht="31.5">
      <c r="A241" s="96" t="s">
        <v>488</v>
      </c>
      <c r="B241" s="97" t="s">
        <v>489</v>
      </c>
      <c r="C241" s="473">
        <v>20</v>
      </c>
      <c r="D241" s="467">
        <v>0</v>
      </c>
      <c r="E241" s="467">
        <v>0</v>
      </c>
      <c r="F241" s="473">
        <v>14</v>
      </c>
      <c r="G241" s="467">
        <v>0</v>
      </c>
      <c r="H241" s="467">
        <v>0</v>
      </c>
      <c r="I241" s="467">
        <v>0</v>
      </c>
      <c r="J241" s="524">
        <v>7</v>
      </c>
      <c r="K241" s="103">
        <v>0</v>
      </c>
      <c r="L241" s="103">
        <v>0</v>
      </c>
      <c r="M241" s="524">
        <v>0</v>
      </c>
      <c r="N241" s="103">
        <v>0</v>
      </c>
      <c r="O241" s="525">
        <v>10</v>
      </c>
      <c r="P241" s="355">
        <v>7</v>
      </c>
      <c r="Q241" s="467">
        <v>465</v>
      </c>
      <c r="R241" s="467">
        <v>3</v>
      </c>
      <c r="S241" s="467">
        <v>21</v>
      </c>
      <c r="T241" s="467">
        <v>5</v>
      </c>
    </row>
    <row r="242" ht="47.25">
      <c r="A242" s="96" t="s">
        <v>490</v>
      </c>
      <c r="B242" s="97" t="s">
        <v>491</v>
      </c>
      <c r="C242" s="473">
        <v>27</v>
      </c>
      <c r="D242" s="467">
        <v>0</v>
      </c>
      <c r="E242" s="467">
        <v>0</v>
      </c>
      <c r="F242" s="473">
        <v>16</v>
      </c>
      <c r="G242" s="467">
        <v>0</v>
      </c>
      <c r="H242" s="467">
        <v>0</v>
      </c>
      <c r="I242" s="467">
        <v>0</v>
      </c>
      <c r="J242" s="524">
        <v>3</v>
      </c>
      <c r="K242" s="103">
        <v>0</v>
      </c>
      <c r="L242" s="103">
        <v>0</v>
      </c>
      <c r="M242" s="524">
        <v>0</v>
      </c>
      <c r="N242" s="103">
        <v>0</v>
      </c>
      <c r="O242" s="525">
        <v>34</v>
      </c>
      <c r="P242" s="355">
        <v>25</v>
      </c>
      <c r="Q242" s="467">
        <v>643</v>
      </c>
      <c r="R242" s="467">
        <v>0</v>
      </c>
      <c r="S242" s="467">
        <v>9</v>
      </c>
      <c r="T242" s="467">
        <v>2</v>
      </c>
    </row>
    <row r="243" ht="47.25">
      <c r="A243" s="96" t="s">
        <v>492</v>
      </c>
      <c r="B243" s="97" t="s">
        <v>493</v>
      </c>
      <c r="C243" s="473">
        <v>12</v>
      </c>
      <c r="D243" s="467">
        <v>0</v>
      </c>
      <c r="E243" s="467">
        <v>0</v>
      </c>
      <c r="F243" s="473">
        <v>2</v>
      </c>
      <c r="G243" s="467">
        <v>0</v>
      </c>
      <c r="H243" s="467">
        <v>0</v>
      </c>
      <c r="I243" s="467">
        <v>0</v>
      </c>
      <c r="J243" s="524">
        <v>7</v>
      </c>
      <c r="K243" s="103">
        <v>0</v>
      </c>
      <c r="L243" s="103">
        <v>0</v>
      </c>
      <c r="M243" s="524">
        <v>0</v>
      </c>
      <c r="N243" s="103">
        <v>0</v>
      </c>
      <c r="O243" s="525">
        <v>14</v>
      </c>
      <c r="P243" s="355">
        <v>10</v>
      </c>
      <c r="Q243" s="467">
        <v>262</v>
      </c>
      <c r="R243" s="467">
        <v>0</v>
      </c>
      <c r="S243" s="467">
        <v>7</v>
      </c>
      <c r="T243" s="467">
        <v>1</v>
      </c>
    </row>
    <row r="244" ht="47.25">
      <c r="A244" s="96" t="s">
        <v>494</v>
      </c>
      <c r="B244" s="97" t="s">
        <v>495</v>
      </c>
      <c r="C244" s="473">
        <v>12</v>
      </c>
      <c r="D244" s="467">
        <v>0</v>
      </c>
      <c r="E244" s="467">
        <v>0</v>
      </c>
      <c r="F244" s="473">
        <v>14</v>
      </c>
      <c r="G244" s="467">
        <v>0</v>
      </c>
      <c r="H244" s="467">
        <v>0</v>
      </c>
      <c r="I244" s="467">
        <v>0</v>
      </c>
      <c r="J244" s="524">
        <v>2</v>
      </c>
      <c r="K244" s="103">
        <v>0</v>
      </c>
      <c r="L244" s="103">
        <v>0</v>
      </c>
      <c r="M244" s="524">
        <v>0</v>
      </c>
      <c r="N244" s="103">
        <v>0</v>
      </c>
      <c r="O244" s="525">
        <v>28</v>
      </c>
      <c r="P244" s="355">
        <v>21</v>
      </c>
      <c r="Q244" s="467">
        <v>544</v>
      </c>
      <c r="R244" s="467">
        <v>0</v>
      </c>
      <c r="S244" s="467">
        <v>7</v>
      </c>
      <c r="T244" s="467">
        <v>0</v>
      </c>
    </row>
    <row r="245">
      <c r="A245" s="123" t="s">
        <v>496</v>
      </c>
      <c r="B245" s="87" t="s">
        <v>497</v>
      </c>
      <c r="C245" s="449"/>
      <c r="D245" s="116"/>
      <c r="E245" s="116"/>
      <c r="F245" s="449"/>
      <c r="G245" s="116"/>
      <c r="H245" s="116"/>
      <c r="I245" s="116"/>
      <c r="J245" s="451"/>
      <c r="K245" s="88"/>
      <c r="L245" s="88"/>
      <c r="M245" s="451"/>
      <c r="N245" s="88"/>
      <c r="O245" s="526"/>
      <c r="P245" s="136"/>
      <c r="Q245" s="116"/>
      <c r="R245" s="116"/>
      <c r="S245" s="116"/>
      <c r="T245" s="116"/>
    </row>
    <row r="246" ht="63">
      <c r="A246" s="96" t="s">
        <v>498</v>
      </c>
      <c r="B246" s="97" t="s">
        <v>499</v>
      </c>
      <c r="C246" s="473">
        <v>7</v>
      </c>
      <c r="D246" s="467">
        <v>0</v>
      </c>
      <c r="E246" s="467">
        <v>0</v>
      </c>
      <c r="F246" s="473">
        <v>34</v>
      </c>
      <c r="G246" s="467">
        <v>0</v>
      </c>
      <c r="H246" s="467">
        <v>0</v>
      </c>
      <c r="I246" s="467">
        <v>0</v>
      </c>
      <c r="J246" s="524">
        <v>8</v>
      </c>
      <c r="K246" s="103">
        <v>0</v>
      </c>
      <c r="L246" s="103">
        <v>0</v>
      </c>
      <c r="M246" s="524">
        <v>0</v>
      </c>
      <c r="N246" s="103">
        <v>0</v>
      </c>
      <c r="O246" s="525">
        <v>5</v>
      </c>
      <c r="P246" s="355">
        <v>3</v>
      </c>
      <c r="Q246" s="467">
        <v>27</v>
      </c>
      <c r="R246" s="467">
        <v>0</v>
      </c>
      <c r="S246" s="467">
        <v>9</v>
      </c>
      <c r="T246" s="467">
        <v>0</v>
      </c>
    </row>
    <row r="247" ht="47.25">
      <c r="A247" s="96" t="s">
        <v>500</v>
      </c>
      <c r="B247" s="97" t="s">
        <v>501</v>
      </c>
      <c r="C247" s="473">
        <v>13</v>
      </c>
      <c r="D247" s="467">
        <v>0</v>
      </c>
      <c r="E247" s="467">
        <v>0</v>
      </c>
      <c r="F247" s="473">
        <v>31</v>
      </c>
      <c r="G247" s="467">
        <v>0</v>
      </c>
      <c r="H247" s="467">
        <v>0</v>
      </c>
      <c r="I247" s="467">
        <v>0</v>
      </c>
      <c r="J247" s="524">
        <v>353</v>
      </c>
      <c r="K247" s="103">
        <v>0</v>
      </c>
      <c r="L247" s="103">
        <v>0</v>
      </c>
      <c r="M247" s="524">
        <v>0</v>
      </c>
      <c r="N247" s="103">
        <v>0</v>
      </c>
      <c r="O247" s="525">
        <v>29</v>
      </c>
      <c r="P247" s="355">
        <v>21</v>
      </c>
      <c r="Q247" s="467">
        <v>162</v>
      </c>
      <c r="R247" s="467">
        <v>0</v>
      </c>
      <c r="S247" s="467">
        <v>89</v>
      </c>
      <c r="T247" s="467">
        <v>5</v>
      </c>
    </row>
    <row r="248">
      <c r="A248" s="123" t="s">
        <v>502</v>
      </c>
      <c r="B248" s="87" t="s">
        <v>503</v>
      </c>
      <c r="C248" s="449"/>
      <c r="D248" s="116"/>
      <c r="E248" s="116"/>
      <c r="F248" s="449"/>
      <c r="G248" s="116"/>
      <c r="H248" s="116"/>
      <c r="I248" s="116"/>
      <c r="J248" s="451"/>
      <c r="K248" s="88"/>
      <c r="L248" s="88"/>
      <c r="M248" s="451"/>
      <c r="N248" s="88"/>
      <c r="O248" s="526"/>
      <c r="P248" s="136"/>
      <c r="Q248" s="116"/>
      <c r="R248" s="116"/>
      <c r="S248" s="116"/>
      <c r="T248" s="116"/>
    </row>
    <row r="249" ht="63">
      <c r="A249" s="96" t="s">
        <v>504</v>
      </c>
      <c r="B249" s="97" t="s">
        <v>505</v>
      </c>
      <c r="C249" s="473">
        <v>0</v>
      </c>
      <c r="D249" s="467">
        <v>0</v>
      </c>
      <c r="E249" s="467">
        <v>0</v>
      </c>
      <c r="F249" s="473">
        <v>8</v>
      </c>
      <c r="G249" s="467">
        <v>0</v>
      </c>
      <c r="H249" s="467">
        <v>0</v>
      </c>
      <c r="I249" s="467">
        <v>0</v>
      </c>
      <c r="J249" s="524">
        <v>95</v>
      </c>
      <c r="K249" s="103">
        <v>0</v>
      </c>
      <c r="L249" s="103">
        <v>0</v>
      </c>
      <c r="M249" s="524">
        <v>0</v>
      </c>
      <c r="N249" s="103">
        <v>0</v>
      </c>
      <c r="O249" s="525">
        <v>0</v>
      </c>
      <c r="P249" s="355">
        <v>0</v>
      </c>
      <c r="Q249" s="467">
        <v>25</v>
      </c>
      <c r="R249" s="467">
        <v>0</v>
      </c>
      <c r="S249" s="467">
        <v>5</v>
      </c>
      <c r="T249" s="467">
        <v>0</v>
      </c>
    </row>
    <row r="250" ht="47.25">
      <c r="A250" s="96" t="s">
        <v>506</v>
      </c>
      <c r="B250" s="97" t="s">
        <v>507</v>
      </c>
      <c r="C250" s="529">
        <v>2</v>
      </c>
      <c r="D250" s="470">
        <v>0</v>
      </c>
      <c r="E250" s="470">
        <v>0</v>
      </c>
      <c r="F250" s="529">
        <v>7</v>
      </c>
      <c r="G250" s="470">
        <v>0</v>
      </c>
      <c r="H250" s="470">
        <v>0</v>
      </c>
      <c r="I250" s="470">
        <v>0</v>
      </c>
      <c r="J250" s="530">
        <v>5</v>
      </c>
      <c r="K250" s="103">
        <v>0</v>
      </c>
      <c r="L250" s="103">
        <v>0</v>
      </c>
      <c r="M250" s="524">
        <v>0</v>
      </c>
      <c r="N250" s="103">
        <v>0</v>
      </c>
      <c r="O250" s="525">
        <v>0</v>
      </c>
      <c r="P250" s="355">
        <v>0</v>
      </c>
      <c r="Q250" s="467">
        <v>0</v>
      </c>
      <c r="R250" s="467">
        <v>0</v>
      </c>
      <c r="S250" s="467">
        <v>0</v>
      </c>
      <c r="T250" s="467">
        <v>0</v>
      </c>
    </row>
    <row r="251" ht="47.25">
      <c r="A251" s="96" t="s">
        <v>508</v>
      </c>
      <c r="B251" s="97" t="s">
        <v>509</v>
      </c>
      <c r="C251" s="529">
        <v>2</v>
      </c>
      <c r="D251" s="470">
        <v>0</v>
      </c>
      <c r="E251" s="470">
        <v>0</v>
      </c>
      <c r="F251" s="529">
        <v>2</v>
      </c>
      <c r="G251" s="470">
        <v>0</v>
      </c>
      <c r="H251" s="470">
        <v>0</v>
      </c>
      <c r="I251" s="470">
        <v>0</v>
      </c>
      <c r="J251" s="530">
        <v>4</v>
      </c>
      <c r="K251" s="103">
        <v>0</v>
      </c>
      <c r="L251" s="103">
        <v>0</v>
      </c>
      <c r="M251" s="524">
        <v>0</v>
      </c>
      <c r="N251" s="103">
        <v>0</v>
      </c>
      <c r="O251" s="525">
        <v>0</v>
      </c>
      <c r="P251" s="355">
        <v>0</v>
      </c>
      <c r="Q251" s="467">
        <v>0</v>
      </c>
      <c r="R251" s="467">
        <v>0</v>
      </c>
      <c r="S251" s="467">
        <v>0</v>
      </c>
      <c r="T251" s="467">
        <v>0</v>
      </c>
    </row>
    <row r="252" ht="31.5">
      <c r="A252" s="96" t="s">
        <v>510</v>
      </c>
      <c r="B252" s="97" t="s">
        <v>511</v>
      </c>
      <c r="C252" s="473">
        <v>3</v>
      </c>
      <c r="D252" s="467">
        <v>0</v>
      </c>
      <c r="E252" s="467">
        <v>0</v>
      </c>
      <c r="F252" s="473">
        <v>4</v>
      </c>
      <c r="G252" s="467">
        <v>0</v>
      </c>
      <c r="H252" s="467">
        <v>0</v>
      </c>
      <c r="I252" s="467">
        <v>0</v>
      </c>
      <c r="J252" s="524">
        <v>4</v>
      </c>
      <c r="K252" s="103">
        <v>0</v>
      </c>
      <c r="L252" s="103">
        <v>0</v>
      </c>
      <c r="M252" s="524">
        <v>0</v>
      </c>
      <c r="N252" s="103">
        <v>0</v>
      </c>
      <c r="O252" s="525">
        <v>0</v>
      </c>
      <c r="P252" s="355">
        <v>0</v>
      </c>
      <c r="Q252" s="467">
        <v>0</v>
      </c>
      <c r="R252" s="467">
        <v>0</v>
      </c>
      <c r="S252" s="467">
        <v>1</v>
      </c>
      <c r="T252" s="467">
        <v>0</v>
      </c>
    </row>
    <row r="253" ht="31.5">
      <c r="A253" s="96" t="s">
        <v>512</v>
      </c>
      <c r="B253" s="97" t="s">
        <v>513</v>
      </c>
      <c r="C253" s="473">
        <v>1</v>
      </c>
      <c r="D253" s="467">
        <v>0</v>
      </c>
      <c r="E253" s="467">
        <v>0</v>
      </c>
      <c r="F253" s="473">
        <v>7</v>
      </c>
      <c r="G253" s="467">
        <v>0</v>
      </c>
      <c r="H253" s="467">
        <v>0</v>
      </c>
      <c r="I253" s="467">
        <v>0</v>
      </c>
      <c r="J253" s="524">
        <v>11</v>
      </c>
      <c r="K253" s="103">
        <v>0</v>
      </c>
      <c r="L253" s="103">
        <v>0</v>
      </c>
      <c r="M253" s="524">
        <v>0</v>
      </c>
      <c r="N253" s="103">
        <v>0</v>
      </c>
      <c r="O253" s="525">
        <v>0</v>
      </c>
      <c r="P253" s="355">
        <v>0</v>
      </c>
      <c r="Q253" s="467">
        <v>0</v>
      </c>
      <c r="R253" s="467">
        <v>0</v>
      </c>
      <c r="S253" s="467">
        <v>2</v>
      </c>
      <c r="T253" s="467">
        <v>0</v>
      </c>
    </row>
    <row r="254" ht="63">
      <c r="A254" s="96" t="s">
        <v>514</v>
      </c>
      <c r="B254" s="97" t="s">
        <v>515</v>
      </c>
      <c r="C254" s="473">
        <v>0</v>
      </c>
      <c r="D254" s="467">
        <v>0</v>
      </c>
      <c r="E254" s="467">
        <v>0</v>
      </c>
      <c r="F254" s="473">
        <v>0</v>
      </c>
      <c r="G254" s="467">
        <v>0</v>
      </c>
      <c r="H254" s="467">
        <v>0</v>
      </c>
      <c r="I254" s="467">
        <v>0</v>
      </c>
      <c r="J254" s="524">
        <v>12</v>
      </c>
      <c r="K254" s="103">
        <v>0</v>
      </c>
      <c r="L254" s="103">
        <v>0</v>
      </c>
      <c r="M254" s="524">
        <v>0</v>
      </c>
      <c r="N254" s="103">
        <v>0</v>
      </c>
      <c r="O254" s="525">
        <v>0</v>
      </c>
      <c r="P254" s="355">
        <v>0</v>
      </c>
      <c r="Q254" s="467">
        <v>0</v>
      </c>
      <c r="R254" s="467">
        <v>0</v>
      </c>
      <c r="S254" s="467">
        <v>0</v>
      </c>
      <c r="T254" s="467">
        <v>0</v>
      </c>
    </row>
    <row r="255" s="3" customFormat="1">
      <c r="A255" s="96" t="s">
        <v>516</v>
      </c>
      <c r="B255" s="97" t="s">
        <v>517</v>
      </c>
      <c r="C255" s="529">
        <v>0</v>
      </c>
      <c r="D255" s="470">
        <v>0</v>
      </c>
      <c r="E255" s="470">
        <v>0</v>
      </c>
      <c r="F255" s="529">
        <v>4</v>
      </c>
      <c r="G255" s="470">
        <v>0</v>
      </c>
      <c r="H255" s="470">
        <v>0</v>
      </c>
      <c r="I255" s="470">
        <v>0</v>
      </c>
      <c r="J255" s="530">
        <v>10</v>
      </c>
      <c r="K255" s="103">
        <v>0</v>
      </c>
      <c r="L255" s="103">
        <v>0</v>
      </c>
      <c r="M255" s="524">
        <v>0</v>
      </c>
      <c r="N255" s="103">
        <v>0</v>
      </c>
      <c r="O255" s="527">
        <v>0</v>
      </c>
      <c r="P255" s="367">
        <v>0</v>
      </c>
      <c r="Q255" s="467">
        <v>0</v>
      </c>
      <c r="R255" s="467">
        <v>0</v>
      </c>
      <c r="S255" s="467">
        <v>2</v>
      </c>
      <c r="T255" s="467">
        <v>0</v>
      </c>
    </row>
    <row r="256" ht="31.5">
      <c r="A256" s="96" t="s">
        <v>518</v>
      </c>
      <c r="B256" s="97" t="s">
        <v>519</v>
      </c>
      <c r="C256" s="529">
        <v>0</v>
      </c>
      <c r="D256" s="470">
        <v>0</v>
      </c>
      <c r="E256" s="470">
        <v>0</v>
      </c>
      <c r="F256" s="529">
        <v>0</v>
      </c>
      <c r="G256" s="470">
        <v>0</v>
      </c>
      <c r="H256" s="470">
        <v>0</v>
      </c>
      <c r="I256" s="470">
        <v>0</v>
      </c>
      <c r="J256" s="530">
        <v>10</v>
      </c>
      <c r="K256" s="103">
        <v>0</v>
      </c>
      <c r="L256" s="103">
        <v>0</v>
      </c>
      <c r="M256" s="524">
        <v>0</v>
      </c>
      <c r="N256" s="103">
        <v>0</v>
      </c>
      <c r="O256" s="525">
        <v>0</v>
      </c>
      <c r="P256" s="355">
        <v>0</v>
      </c>
      <c r="Q256" s="467">
        <v>3</v>
      </c>
      <c r="R256" s="467">
        <v>0</v>
      </c>
      <c r="S256" s="467">
        <v>0</v>
      </c>
      <c r="T256" s="467">
        <v>0</v>
      </c>
    </row>
    <row r="257" ht="31.5">
      <c r="A257" s="96" t="s">
        <v>520</v>
      </c>
      <c r="B257" s="97" t="s">
        <v>521</v>
      </c>
      <c r="C257" s="473">
        <v>2</v>
      </c>
      <c r="D257" s="467">
        <v>0</v>
      </c>
      <c r="E257" s="467">
        <v>0</v>
      </c>
      <c r="F257" s="473">
        <v>10</v>
      </c>
      <c r="G257" s="467">
        <v>0</v>
      </c>
      <c r="H257" s="467">
        <v>0</v>
      </c>
      <c r="I257" s="467">
        <v>0</v>
      </c>
      <c r="J257" s="524">
        <v>85</v>
      </c>
      <c r="K257" s="103">
        <v>0</v>
      </c>
      <c r="L257" s="103">
        <v>0</v>
      </c>
      <c r="M257" s="524">
        <v>0</v>
      </c>
      <c r="N257" s="103">
        <v>0</v>
      </c>
      <c r="O257" s="525">
        <v>3</v>
      </c>
      <c r="P257" s="355">
        <v>2</v>
      </c>
      <c r="Q257" s="467">
        <v>20</v>
      </c>
      <c r="R257" s="467">
        <v>0</v>
      </c>
      <c r="S257" s="467">
        <v>2</v>
      </c>
      <c r="T257" s="467">
        <v>2</v>
      </c>
    </row>
    <row r="258" ht="31.5">
      <c r="A258" s="96" t="s">
        <v>522</v>
      </c>
      <c r="B258" s="97" t="s">
        <v>523</v>
      </c>
      <c r="C258" s="473">
        <v>2</v>
      </c>
      <c r="D258" s="467">
        <v>0</v>
      </c>
      <c r="E258" s="467">
        <v>0</v>
      </c>
      <c r="F258" s="473">
        <v>8</v>
      </c>
      <c r="G258" s="467">
        <v>0</v>
      </c>
      <c r="H258" s="467">
        <v>0</v>
      </c>
      <c r="I258" s="467">
        <v>0</v>
      </c>
      <c r="J258" s="524">
        <v>60</v>
      </c>
      <c r="K258" s="103">
        <v>0</v>
      </c>
      <c r="L258" s="103">
        <v>0</v>
      </c>
      <c r="M258" s="524">
        <v>0</v>
      </c>
      <c r="N258" s="103">
        <v>0</v>
      </c>
      <c r="O258" s="525">
        <v>0</v>
      </c>
      <c r="P258" s="355">
        <v>0</v>
      </c>
      <c r="Q258" s="467">
        <v>0</v>
      </c>
      <c r="R258" s="467">
        <v>0</v>
      </c>
      <c r="S258" s="467">
        <v>2</v>
      </c>
      <c r="T258" s="467">
        <v>3</v>
      </c>
    </row>
    <row r="259" ht="47.25">
      <c r="A259" s="96" t="s">
        <v>524</v>
      </c>
      <c r="B259" s="97" t="s">
        <v>525</v>
      </c>
      <c r="C259" s="473">
        <v>0</v>
      </c>
      <c r="D259" s="467">
        <v>0</v>
      </c>
      <c r="E259" s="467">
        <v>0</v>
      </c>
      <c r="F259" s="473">
        <v>7</v>
      </c>
      <c r="G259" s="467">
        <v>0</v>
      </c>
      <c r="H259" s="467">
        <v>0</v>
      </c>
      <c r="I259" s="467">
        <v>0</v>
      </c>
      <c r="J259" s="524">
        <v>40</v>
      </c>
      <c r="K259" s="103">
        <v>0</v>
      </c>
      <c r="L259" s="103">
        <v>0</v>
      </c>
      <c r="M259" s="524">
        <v>0</v>
      </c>
      <c r="N259" s="103">
        <v>0</v>
      </c>
      <c r="O259" s="525">
        <v>0</v>
      </c>
      <c r="P259" s="355">
        <v>0</v>
      </c>
      <c r="Q259" s="467">
        <v>0</v>
      </c>
      <c r="R259" s="467">
        <v>0</v>
      </c>
      <c r="S259" s="467">
        <v>2</v>
      </c>
      <c r="T259" s="467">
        <v>0</v>
      </c>
    </row>
    <row r="260" ht="63">
      <c r="A260" s="99" t="s">
        <v>526</v>
      </c>
      <c r="B260" s="158" t="s">
        <v>527</v>
      </c>
      <c r="C260" s="473">
        <v>2</v>
      </c>
      <c r="D260" s="467">
        <v>0</v>
      </c>
      <c r="E260" s="467">
        <v>0</v>
      </c>
      <c r="F260" s="473">
        <v>4</v>
      </c>
      <c r="G260" s="467">
        <v>0</v>
      </c>
      <c r="H260" s="467">
        <v>0</v>
      </c>
      <c r="I260" s="467">
        <v>0</v>
      </c>
      <c r="J260" s="524">
        <v>3</v>
      </c>
      <c r="K260" s="103">
        <v>0</v>
      </c>
      <c r="L260" s="103">
        <v>0</v>
      </c>
      <c r="M260" s="524">
        <v>0</v>
      </c>
      <c r="N260" s="103">
        <v>0</v>
      </c>
      <c r="O260" s="525">
        <v>0</v>
      </c>
      <c r="P260" s="355">
        <v>0</v>
      </c>
      <c r="Q260" s="467">
        <v>3</v>
      </c>
      <c r="R260" s="467">
        <v>0</v>
      </c>
      <c r="S260" s="467">
        <v>1</v>
      </c>
      <c r="T260" s="467">
        <v>0</v>
      </c>
    </row>
    <row r="261" ht="78.75">
      <c r="A261" s="96" t="s">
        <v>528</v>
      </c>
      <c r="B261" s="97" t="s">
        <v>529</v>
      </c>
      <c r="C261" s="473">
        <v>1</v>
      </c>
      <c r="D261" s="467">
        <v>0</v>
      </c>
      <c r="E261" s="467">
        <v>0</v>
      </c>
      <c r="F261" s="473">
        <v>7</v>
      </c>
      <c r="G261" s="467">
        <v>0</v>
      </c>
      <c r="H261" s="467">
        <v>0</v>
      </c>
      <c r="I261" s="467">
        <v>0</v>
      </c>
      <c r="J261" s="524">
        <v>14</v>
      </c>
      <c r="K261" s="103">
        <v>0</v>
      </c>
      <c r="L261" s="103">
        <v>0</v>
      </c>
      <c r="M261" s="524">
        <v>0</v>
      </c>
      <c r="N261" s="103">
        <v>0</v>
      </c>
      <c r="O261" s="525">
        <v>0</v>
      </c>
      <c r="P261" s="355">
        <v>0</v>
      </c>
      <c r="Q261" s="467">
        <v>1</v>
      </c>
      <c r="R261" s="467">
        <v>0</v>
      </c>
      <c r="S261" s="467">
        <v>2</v>
      </c>
      <c r="T261" s="467">
        <v>0</v>
      </c>
    </row>
    <row r="262" ht="31.5">
      <c r="A262" s="96" t="s">
        <v>530</v>
      </c>
      <c r="B262" s="97" t="s">
        <v>531</v>
      </c>
      <c r="C262" s="473">
        <v>0</v>
      </c>
      <c r="D262" s="467">
        <v>0</v>
      </c>
      <c r="E262" s="467">
        <v>0</v>
      </c>
      <c r="F262" s="473">
        <v>4</v>
      </c>
      <c r="G262" s="467">
        <v>0</v>
      </c>
      <c r="H262" s="467">
        <v>0</v>
      </c>
      <c r="I262" s="467">
        <v>2</v>
      </c>
      <c r="J262" s="524">
        <v>183</v>
      </c>
      <c r="K262" s="103">
        <v>13</v>
      </c>
      <c r="L262" s="103">
        <v>70</v>
      </c>
      <c r="M262" s="524">
        <v>0</v>
      </c>
      <c r="N262" s="103">
        <v>0</v>
      </c>
      <c r="O262" s="525">
        <v>0</v>
      </c>
      <c r="P262" s="355">
        <v>0</v>
      </c>
      <c r="Q262" s="467">
        <v>3</v>
      </c>
      <c r="R262" s="467">
        <v>0</v>
      </c>
      <c r="S262" s="467">
        <v>10</v>
      </c>
      <c r="T262" s="467">
        <v>9</v>
      </c>
    </row>
    <row r="263" ht="47.25">
      <c r="A263" s="96" t="s">
        <v>532</v>
      </c>
      <c r="B263" s="97" t="s">
        <v>533</v>
      </c>
      <c r="C263" s="473">
        <v>4</v>
      </c>
      <c r="D263" s="467">
        <v>0</v>
      </c>
      <c r="E263" s="467">
        <v>0</v>
      </c>
      <c r="F263" s="473">
        <v>9</v>
      </c>
      <c r="G263" s="467">
        <v>0</v>
      </c>
      <c r="H263" s="467">
        <v>0</v>
      </c>
      <c r="I263" s="467">
        <v>0</v>
      </c>
      <c r="J263" s="524">
        <v>167</v>
      </c>
      <c r="K263" s="103">
        <v>0</v>
      </c>
      <c r="L263" s="103">
        <v>0</v>
      </c>
      <c r="M263" s="524">
        <v>0</v>
      </c>
      <c r="N263" s="103">
        <v>0</v>
      </c>
      <c r="O263" s="525">
        <v>9</v>
      </c>
      <c r="P263" s="355">
        <v>6</v>
      </c>
      <c r="Q263" s="467">
        <v>30</v>
      </c>
      <c r="R263" s="467">
        <v>0</v>
      </c>
      <c r="S263" s="467">
        <v>6</v>
      </c>
      <c r="T263" s="467">
        <v>2</v>
      </c>
    </row>
    <row r="264" ht="47.25">
      <c r="A264" s="96" t="s">
        <v>534</v>
      </c>
      <c r="B264" s="97" t="s">
        <v>535</v>
      </c>
      <c r="C264" s="473">
        <v>0</v>
      </c>
      <c r="D264" s="467">
        <v>0</v>
      </c>
      <c r="E264" s="467">
        <v>0</v>
      </c>
      <c r="F264" s="473">
        <v>4</v>
      </c>
      <c r="G264" s="467">
        <v>0</v>
      </c>
      <c r="H264" s="467">
        <v>0</v>
      </c>
      <c r="I264" s="467">
        <v>0</v>
      </c>
      <c r="J264" s="524">
        <v>57</v>
      </c>
      <c r="K264" s="103">
        <v>0</v>
      </c>
      <c r="L264" s="103">
        <v>0</v>
      </c>
      <c r="M264" s="524">
        <v>0</v>
      </c>
      <c r="N264" s="103">
        <v>0</v>
      </c>
      <c r="O264" s="525">
        <v>0</v>
      </c>
      <c r="P264" s="355">
        <v>0</v>
      </c>
      <c r="Q264" s="467">
        <v>15</v>
      </c>
      <c r="R264" s="467">
        <v>0</v>
      </c>
      <c r="S264" s="467">
        <v>0</v>
      </c>
      <c r="T264" s="467">
        <v>0</v>
      </c>
    </row>
    <row r="265">
      <c r="A265" s="546"/>
      <c r="B265" s="351" t="s">
        <v>536</v>
      </c>
      <c r="C265" s="86">
        <f>SUM(C12:C264)</f>
        <v>4082</v>
      </c>
      <c r="D265" s="86">
        <f>SUM(D12:D264)</f>
        <v>92</v>
      </c>
      <c r="E265" s="86">
        <f>SUM(E12:E264)</f>
        <v>363</v>
      </c>
      <c r="F265" s="86">
        <f>SUM(F12:F264)</f>
        <v>5125</v>
      </c>
      <c r="G265" s="86">
        <f>SUM(G12:G264)</f>
        <v>50</v>
      </c>
      <c r="H265" s="86">
        <f>SUM(H12:H264)</f>
        <v>74</v>
      </c>
      <c r="I265" s="86">
        <f>SUM(I12:I264)</f>
        <v>303</v>
      </c>
      <c r="J265" s="86">
        <f>SUM(J12:J264)</f>
        <v>10112</v>
      </c>
      <c r="K265" s="86">
        <f>SUM(K12:K264)</f>
        <v>148</v>
      </c>
      <c r="L265" s="86">
        <f>SUM(L12:L264)</f>
        <v>515</v>
      </c>
      <c r="M265" s="86">
        <f>SUM(M12:M264)</f>
        <v>1652</v>
      </c>
      <c r="N265" s="86">
        <f>SUM(N12:N264)</f>
        <v>246</v>
      </c>
      <c r="O265" s="86">
        <f>SUM(O12:O264)</f>
        <v>5950</v>
      </c>
      <c r="P265" s="86">
        <f>SUM(P12:P264)</f>
        <v>4421</v>
      </c>
      <c r="Q265" s="86">
        <f>SUM(Q12:Q264)</f>
        <v>75731</v>
      </c>
      <c r="R265" s="86">
        <f>SUM(R12:R264)</f>
        <v>173</v>
      </c>
      <c r="S265" s="473">
        <f>SUM(S13:S264)</f>
        <v>3669</v>
      </c>
      <c r="T265" s="86">
        <f>SUM(T13:T264)</f>
        <v>476</v>
      </c>
    </row>
    <row r="269" ht="54.75" customHeight="1">
      <c r="L269" s="490" t="s">
        <v>562</v>
      </c>
      <c r="M269" s="490"/>
      <c r="N269" s="490"/>
      <c r="O269" s="490"/>
      <c r="P269" s="490"/>
      <c r="Q269" s="490"/>
      <c r="R269" s="490"/>
    </row>
    <row r="271" ht="108" customHeight="1">
      <c r="B271" s="474" t="s">
        <v>582</v>
      </c>
      <c r="C271" s="474"/>
      <c r="D271" s="474"/>
      <c r="E271" s="474"/>
      <c r="F271" s="474"/>
      <c r="G271" s="474"/>
      <c r="H271" s="474"/>
      <c r="I271" s="474"/>
      <c r="J271" s="474"/>
      <c r="K271" s="474"/>
      <c r="L271" s="474"/>
      <c r="M271" s="474"/>
      <c r="N271" s="474"/>
      <c r="O271" s="474"/>
      <c r="P271" s="474"/>
      <c r="Q271" s="474"/>
      <c r="R271" s="474"/>
    </row>
    <row r="273">
      <c r="B273" s="52" t="s">
        <v>561</v>
      </c>
      <c r="C273" s="327" t="s">
        <v>557</v>
      </c>
      <c r="D273" s="547"/>
      <c r="E273" s="547"/>
      <c r="F273" s="547"/>
      <c r="G273" s="547"/>
      <c r="H273" s="547"/>
      <c r="I273" s="547"/>
      <c r="J273" s="547"/>
      <c r="K273" s="328"/>
    </row>
    <row r="274" ht="78.75">
      <c r="B274" s="548"/>
      <c r="C274" s="64" t="s">
        <v>583</v>
      </c>
      <c r="D274" s="64" t="s">
        <v>584</v>
      </c>
      <c r="E274" s="64" t="s">
        <v>585</v>
      </c>
      <c r="F274" s="64" t="s">
        <v>586</v>
      </c>
      <c r="G274" s="64" t="s">
        <v>587</v>
      </c>
      <c r="H274" s="64" t="s">
        <v>588</v>
      </c>
      <c r="I274" s="64" t="s">
        <v>589</v>
      </c>
      <c r="J274" s="549" t="s">
        <v>558</v>
      </c>
      <c r="K274" s="28" t="s">
        <v>559</v>
      </c>
    </row>
    <row r="275" ht="15" customHeight="1">
      <c r="B275" s="64" t="s">
        <v>60</v>
      </c>
      <c r="C275" s="550">
        <f>'Лось24-25'!AC27</f>
        <v>2</v>
      </c>
      <c r="D275" s="551">
        <f>'Б.олень24-25'!AC27</f>
        <v>2</v>
      </c>
      <c r="E275" s="550">
        <f>'Косуля24-25'!AC27</f>
        <v>0</v>
      </c>
      <c r="F275" s="551">
        <f>'ДСО24-25'!AC27</f>
        <v>14</v>
      </c>
      <c r="G275" s="550">
        <f>'Соболь24-25'!AC27</f>
        <v>0</v>
      </c>
      <c r="H275" s="551">
        <f>'Рысь24-25'!AC27</f>
        <v>0</v>
      </c>
      <c r="I275" s="551">
        <f>'Кабарга24-25'!AC27</f>
        <v>0</v>
      </c>
      <c r="J275" s="552">
        <v>0</v>
      </c>
      <c r="K275" s="141">
        <v>0</v>
      </c>
    </row>
    <row r="276">
      <c r="B276" s="64" t="s">
        <v>154</v>
      </c>
      <c r="C276" s="551">
        <f>'Лось24-25'!AC77</f>
        <v>6</v>
      </c>
      <c r="D276" s="551">
        <f>'Б.олень24-25'!AC77</f>
        <v>6</v>
      </c>
      <c r="E276" s="551">
        <f>'Косуля24-25'!AC77</f>
        <v>4</v>
      </c>
      <c r="F276" s="551">
        <f>'ДСО24-25'!AC77</f>
        <v>3</v>
      </c>
      <c r="G276" s="551">
        <f>'Соболь24-25'!AC77</f>
        <v>260</v>
      </c>
      <c r="H276" s="551">
        <f>'Рысь24-25'!AC77</f>
        <v>0</v>
      </c>
      <c r="I276" s="551">
        <f>'Кабарга24-25'!AC77</f>
        <v>0</v>
      </c>
      <c r="J276" s="476">
        <f>'Медведь24-25'!AC77</f>
        <v>11</v>
      </c>
      <c r="K276" s="477">
        <v>0</v>
      </c>
    </row>
    <row r="277">
      <c r="B277" s="64" t="s">
        <v>164</v>
      </c>
      <c r="C277" s="538">
        <f>'Лось24-25'!AC95+'Лось24-25'!AC96+'Лось24-25'!AC97</f>
        <v>314</v>
      </c>
      <c r="D277" s="538">
        <f>'Б.олень24-25'!AC95+'Б.олень24-25'!AC96+'Б.олень24-25'!AC97</f>
        <v>34</v>
      </c>
      <c r="E277" s="538">
        <f>'Косуля24-25'!AC95+'Косуля24-25'!AC96+'Косуля24-25'!AC97</f>
        <v>0</v>
      </c>
      <c r="F277" s="538">
        <f>'ДСО24-25'!AC95+'ДСО24-25'!AC96+'ДСО24-25'!AC97</f>
        <v>239</v>
      </c>
      <c r="G277" s="538">
        <f>'Соболь24-25'!AC95+'Соболь24-25'!AC96+'Соболь24-25'!AC97</f>
        <v>13751</v>
      </c>
      <c r="H277" s="538">
        <f>'Рысь24-25'!AC95+'Рысь24-25'!AC96+'Рысь24-25'!AC97</f>
        <v>5</v>
      </c>
      <c r="I277" s="538">
        <f>'Кабарга24-25'!AC95+'Кабарга24-25'!AC96+'Кабарга24-25'!AC97</f>
        <v>0</v>
      </c>
      <c r="J277" s="241">
        <f>'Медведь24-25'!AC95+'Медведь24-25'!AC96+'Медведь24-25'!AC97</f>
        <v>143</v>
      </c>
      <c r="K277" s="64">
        <v>0</v>
      </c>
    </row>
    <row r="278">
      <c r="B278" s="64" t="s">
        <v>204</v>
      </c>
      <c r="C278" s="551">
        <f>'Лось24-25'!AC108</f>
        <v>66</v>
      </c>
      <c r="D278" s="551">
        <f>'Б.олень24-25'!AC108</f>
        <v>44</v>
      </c>
      <c r="E278" s="551">
        <f>'Косуля24-25'!AC108</f>
        <v>43</v>
      </c>
      <c r="F278" s="551">
        <f>'ДСО24-25'!AC108</f>
        <v>30</v>
      </c>
      <c r="G278" s="551">
        <f>'Соболь24-25'!AC108</f>
        <v>458</v>
      </c>
      <c r="H278" s="551">
        <f>'Рысь24-25'!AC108</f>
        <v>4</v>
      </c>
      <c r="I278" s="551">
        <f>'Кабарга24-25'!AC108</f>
        <v>0</v>
      </c>
      <c r="J278" s="476">
        <f>'Медведь24-25'!AC108</f>
        <v>11</v>
      </c>
      <c r="K278" s="477">
        <v>0</v>
      </c>
    </row>
    <row r="279">
      <c r="B279" s="64" t="s">
        <v>226</v>
      </c>
      <c r="C279" s="538">
        <f>'Лось24-25'!AC110+'Лось24-25'!AC111+'Лось24-25'!AC112+'Лось24-25'!AC113+'Лось24-25'!AC114+'Лось24-25'!AC115</f>
        <v>2</v>
      </c>
      <c r="D279" s="538">
        <f>'Б.олень24-25'!AC110+'Б.олень24-25'!AC111+'Б.олень24-25'!AC112+'Б.олень24-25'!AC113+'Б.олень24-25'!AC114+'Б.олень24-25'!AC115</f>
        <v>0</v>
      </c>
      <c r="E279" s="538">
        <f>'Косуля24-25'!AC110+'Косуля24-25'!AC111+'Косуля24-25'!AC112+'Косуля24-25'!AC113+'Косуля24-25'!AC114+'Косуля24-25'!AC115</f>
        <v>0</v>
      </c>
      <c r="F279" s="538">
        <f>'ДСО24-25'!AC110+'ДСО24-25'!AC111+'ДСО24-25'!AC112+'ДСО24-25'!AC113+'ДСО24-25'!AC114+'ДСО24-25'!AC115</f>
        <v>2</v>
      </c>
      <c r="G279" s="538">
        <f>'Соболь24-25'!AC110+'Соболь24-25'!AC111+'Соболь24-25'!AC112+'Соболь24-25'!AC113+'Соболь24-25'!AC114+'Соболь24-25'!AC115</f>
        <v>80</v>
      </c>
      <c r="H279" s="538">
        <f>'Рысь24-25'!AC110+'Рысь24-25'!AC111+'Рысь24-25'!AC112+'Рысь24-25'!AC113+'Рысь24-25'!AC114+'Рысь24-25'!AC115</f>
        <v>0</v>
      </c>
      <c r="I279" s="538">
        <f>'Кабарга24-25'!AC110+'Кабарга24-25'!AC111+'Кабарга24-25'!AC112+'Кабарга24-25'!AC113+'Кабарга24-25'!AC114+'Кабарга24-25'!AC115</f>
        <v>0</v>
      </c>
      <c r="J279" s="241">
        <f>'Медведь24-25'!AC110+'Медведь24-25'!AC111+'Медведь24-25'!AC112+'Медведь24-25'!AC113+'Медведь24-25'!AC114+'Медведь24-25'!AC115</f>
        <v>1</v>
      </c>
      <c r="K279" s="64">
        <v>0</v>
      </c>
    </row>
    <row r="280">
      <c r="B280" s="64" t="s">
        <v>270</v>
      </c>
      <c r="C280" s="538">
        <f>'Лось24-25'!AC136+'Лось24-25'!AC137+'Лось24-25'!AC138+'Лось24-25'!AC139+'Лось24-25'!AC140</f>
        <v>11</v>
      </c>
      <c r="D280" s="538">
        <f>'Б.олень24-25'!AC136+'Б.олень24-25'!AC137+'Б.олень24-25'!AC138+'Б.олень24-25'!AC139+'Б.олень24-25'!AC140</f>
        <v>217</v>
      </c>
      <c r="E280" s="538">
        <f>'Косуля24-25'!AC136+'Косуля24-25'!AC137+'Косуля24-25'!AC138+'Косуля24-25'!AC139+'Косуля24-25'!AC140</f>
        <v>0</v>
      </c>
      <c r="F280" s="538">
        <f>'Лось24-25'!AF136+'Лось24-25'!AF137+'Лось24-25'!AF138+'Лось24-25'!AF139+'Лось24-25'!AF140</f>
        <v>0</v>
      </c>
      <c r="G280" s="538">
        <f>'Соболь24-25'!AC136+'Соболь24-25'!AC137+'Соболь24-25'!AC138+'Соболь24-25'!AC139+'Соболь24-25'!AC140</f>
        <v>2428</v>
      </c>
      <c r="H280" s="538">
        <f>'Рысь24-25'!AC136+'Рысь24-25'!AC137+'Рысь24-25'!AC138+'Рысь24-25'!AC139+'Рысь24-25'!AC140</f>
        <v>11</v>
      </c>
      <c r="I280" s="538">
        <f>'Лось24-25'!AI136+'Лось24-25'!AI137+'Лось24-25'!AI138+'Лось24-25'!AI139+'Лось24-25'!AI140</f>
        <v>0</v>
      </c>
      <c r="J280" s="372">
        <f>'Медведь24-25'!AC140</f>
        <v>67</v>
      </c>
      <c r="K280" s="64">
        <v>0</v>
      </c>
    </row>
    <row r="281">
      <c r="B281" s="64" t="s">
        <v>441</v>
      </c>
      <c r="C281" s="551">
        <f>'Лось24-25'!AC218</f>
        <v>0</v>
      </c>
      <c r="D281" s="551">
        <f>'Б.олень24-25'!AC218</f>
        <v>0</v>
      </c>
      <c r="E281" s="551">
        <f>'Косуля24-25'!AD218</f>
        <v>0</v>
      </c>
      <c r="F281" s="551">
        <f>'ДСО24-25'!AC218</f>
        <v>0</v>
      </c>
      <c r="G281" s="551">
        <f>'Соболь24-25'!AC218</f>
        <v>0</v>
      </c>
      <c r="H281" s="551">
        <f>'Рысь24-25'!AC218</f>
        <v>0</v>
      </c>
      <c r="I281" s="551">
        <f>'Кабарга24-25'!AC218</f>
        <v>0</v>
      </c>
      <c r="J281" s="553">
        <f>'Медведь24-25'!AC215</f>
        <v>0</v>
      </c>
      <c r="K281" s="477">
        <v>0</v>
      </c>
    </row>
    <row r="282">
      <c r="B282" s="554" t="s">
        <v>536</v>
      </c>
      <c r="C282" s="555">
        <f>SUM(C275:C281)</f>
        <v>401</v>
      </c>
      <c r="D282" s="555">
        <f>SUM(D275:D281)</f>
        <v>303</v>
      </c>
      <c r="E282" s="555">
        <f>SUM(E275:E281)</f>
        <v>47</v>
      </c>
      <c r="F282" s="555">
        <f>SUM(F275:F281)</f>
        <v>288</v>
      </c>
      <c r="G282" s="555">
        <f>SUM(G275:G281)</f>
        <v>16977</v>
      </c>
      <c r="H282" s="555">
        <f>SUM(H275:H281)</f>
        <v>20</v>
      </c>
      <c r="I282" s="555">
        <f>SUM(I275:I281)</f>
        <v>0</v>
      </c>
      <c r="J282" s="479">
        <f>SUM(J276:J281)</f>
        <v>233</v>
      </c>
      <c r="K282" s="480">
        <v>0</v>
      </c>
    </row>
    <row r="283" ht="15.75">
      <c r="C283" s="556"/>
      <c r="D283" s="556"/>
      <c r="E283" s="556"/>
      <c r="F283" s="556"/>
      <c r="G283" s="556"/>
      <c r="H283" s="556"/>
      <c r="I283" s="556"/>
    </row>
    <row r="285" ht="77.25" customHeight="1">
      <c r="A285" s="175" t="s">
        <v>537</v>
      </c>
      <c r="B285" s="175"/>
      <c r="C285" s="176" t="s">
        <v>590</v>
      </c>
      <c r="D285" s="176"/>
      <c r="E285" s="177" t="s">
        <v>539</v>
      </c>
      <c r="F285" s="177"/>
      <c r="G285" s="18"/>
      <c r="H285" s="179" t="s">
        <v>540</v>
      </c>
      <c r="I285" s="179"/>
      <c r="J285" s="179"/>
    </row>
    <row r="287" ht="15.75" hidden="1">
      <c r="B287" s="557" t="s">
        <v>561</v>
      </c>
      <c r="C287" s="558" t="s">
        <v>557</v>
      </c>
      <c r="D287" s="559"/>
      <c r="E287" s="559"/>
      <c r="F287" s="559"/>
      <c r="G287" s="559"/>
      <c r="H287" s="559"/>
      <c r="I287" s="559"/>
      <c r="J287" s="560"/>
    </row>
    <row r="288" ht="15.75" hidden="1">
      <c r="B288" s="561"/>
      <c r="C288" s="561" t="s">
        <v>583</v>
      </c>
      <c r="D288" s="561" t="s">
        <v>584</v>
      </c>
      <c r="E288" s="561" t="s">
        <v>585</v>
      </c>
      <c r="F288" s="561" t="s">
        <v>586</v>
      </c>
      <c r="G288" s="561" t="s">
        <v>587</v>
      </c>
      <c r="H288" s="561" t="s">
        <v>588</v>
      </c>
      <c r="I288" s="561" t="s">
        <v>589</v>
      </c>
      <c r="J288" s="561" t="s">
        <v>558</v>
      </c>
    </row>
    <row r="289" ht="15.75" hidden="1">
      <c r="B289" s="561" t="s">
        <v>60</v>
      </c>
      <c r="C289" s="561">
        <v>2</v>
      </c>
      <c r="D289" s="561">
        <v>2</v>
      </c>
      <c r="E289" s="561"/>
      <c r="F289" s="561">
        <v>14</v>
      </c>
      <c r="G289" s="561"/>
      <c r="H289" s="561"/>
      <c r="I289" s="561"/>
      <c r="J289" s="562"/>
    </row>
    <row r="290" ht="15.75" hidden="1">
      <c r="B290" s="561" t="s">
        <v>154</v>
      </c>
      <c r="C290" s="563">
        <v>10</v>
      </c>
      <c r="D290" s="563">
        <v>13</v>
      </c>
      <c r="E290" s="563">
        <v>8</v>
      </c>
      <c r="F290" s="563">
        <v>13</v>
      </c>
      <c r="G290" s="563">
        <v>260</v>
      </c>
      <c r="H290" s="563"/>
      <c r="I290" s="563"/>
      <c r="J290" s="562">
        <v>11</v>
      </c>
    </row>
    <row r="291" ht="15.75" hidden="1">
      <c r="B291" s="561" t="s">
        <v>164</v>
      </c>
      <c r="C291" s="564">
        <v>314</v>
      </c>
      <c r="D291" s="564">
        <v>107</v>
      </c>
      <c r="E291" s="564"/>
      <c r="F291" s="564">
        <v>239</v>
      </c>
      <c r="G291" s="563">
        <v>15060</v>
      </c>
      <c r="H291" s="564">
        <v>16</v>
      </c>
      <c r="I291" s="564" t="s">
        <v>591</v>
      </c>
      <c r="J291" s="565">
        <v>143</v>
      </c>
    </row>
    <row r="292" ht="15.75" hidden="1">
      <c r="B292" s="561" t="s">
        <v>204</v>
      </c>
      <c r="C292" s="563">
        <v>72</v>
      </c>
      <c r="D292" s="563">
        <v>44</v>
      </c>
      <c r="E292" s="563">
        <v>43</v>
      </c>
      <c r="F292" s="563">
        <v>30</v>
      </c>
      <c r="G292" s="563">
        <v>910</v>
      </c>
      <c r="H292" s="563">
        <v>4</v>
      </c>
      <c r="I292" s="563" t="s">
        <v>591</v>
      </c>
      <c r="J292" s="565">
        <v>11</v>
      </c>
    </row>
    <row r="293" ht="15.75" hidden="1">
      <c r="B293" s="564" t="s">
        <v>226</v>
      </c>
      <c r="C293" s="564">
        <v>2</v>
      </c>
      <c r="D293" s="564"/>
      <c r="E293" s="564"/>
      <c r="F293" s="564">
        <v>2</v>
      </c>
      <c r="G293" s="564">
        <v>80</v>
      </c>
      <c r="H293" s="564"/>
      <c r="I293" s="564"/>
      <c r="J293" s="565">
        <v>1</v>
      </c>
    </row>
    <row r="294" ht="15.75" hidden="1">
      <c r="B294" s="561" t="s">
        <v>270</v>
      </c>
      <c r="C294" s="564">
        <v>11</v>
      </c>
      <c r="D294" s="564">
        <v>217</v>
      </c>
      <c r="E294" s="566"/>
      <c r="F294" s="564"/>
      <c r="G294" s="564">
        <v>2428</v>
      </c>
      <c r="H294" s="564">
        <v>11</v>
      </c>
      <c r="I294" s="564" t="s">
        <v>591</v>
      </c>
      <c r="J294" s="565">
        <v>67</v>
      </c>
    </row>
    <row r="295" ht="15.75" hidden="1">
      <c r="B295" s="561" t="s">
        <v>441</v>
      </c>
      <c r="C295" s="563">
        <v>5</v>
      </c>
      <c r="D295" s="563"/>
      <c r="E295" s="563"/>
      <c r="F295" s="563"/>
      <c r="G295" s="563"/>
      <c r="H295" s="563"/>
      <c r="I295" s="563"/>
      <c r="J295" s="562"/>
    </row>
    <row r="296" ht="15.75" hidden="1">
      <c r="B296" s="561" t="s">
        <v>536</v>
      </c>
      <c r="C296" s="563">
        <f>SUM(C289:C295)</f>
        <v>416</v>
      </c>
      <c r="D296" s="563">
        <f>SUM(D289:D295)</f>
        <v>383</v>
      </c>
      <c r="E296" s="563">
        <f>SUM(E289:E295)</f>
        <v>51</v>
      </c>
      <c r="F296" s="563">
        <f>SUM(F289:F295)</f>
        <v>298</v>
      </c>
      <c r="G296" s="563">
        <f>SUM(G289:G295)</f>
        <v>18738</v>
      </c>
      <c r="H296" s="563">
        <f>SUM(H289:H295)</f>
        <v>31</v>
      </c>
      <c r="I296" s="563">
        <f>SUM(I289:I295)</f>
        <v>0</v>
      </c>
      <c r="J296" s="565">
        <f>SUM(J289:J295)</f>
        <v>233</v>
      </c>
    </row>
    <row r="297" ht="15.75" hidden="1">
      <c r="B297" s="567"/>
      <c r="C297" s="568"/>
      <c r="D297" s="567"/>
      <c r="E297" s="567"/>
      <c r="F297" s="568"/>
      <c r="G297" s="568" t="s">
        <v>592</v>
      </c>
      <c r="H297" s="567"/>
      <c r="I297" s="567"/>
      <c r="J297" s="568"/>
    </row>
    <row r="298" ht="15.75" hidden="1">
      <c r="C298" s="482"/>
      <c r="F298" s="482"/>
      <c r="J298" s="482"/>
    </row>
    <row r="299" ht="15.75" hidden="1">
      <c r="C299" s="482"/>
      <c r="F299" s="482"/>
      <c r="J299" s="482"/>
    </row>
    <row r="300" ht="15.75">
      <c r="C300" s="482"/>
      <c r="F300" s="482"/>
      <c r="J300" s="482"/>
    </row>
  </sheetData>
  <mergeCells count="24">
    <mergeCell ref="L1:R1"/>
    <mergeCell ref="B2:R2"/>
    <mergeCell ref="B3:B7"/>
    <mergeCell ref="C3:T3"/>
    <mergeCell ref="C4:E4"/>
    <mergeCell ref="F4:I4"/>
    <mergeCell ref="J4:L4"/>
    <mergeCell ref="M4:N4"/>
    <mergeCell ref="O4:P4"/>
    <mergeCell ref="Q4:Q7"/>
    <mergeCell ref="R4:R7"/>
    <mergeCell ref="S4:S8"/>
    <mergeCell ref="T4:T8"/>
    <mergeCell ref="L269:R269"/>
    <mergeCell ref="B271:R271"/>
    <mergeCell ref="B273:B274"/>
    <mergeCell ref="C273:K273"/>
    <mergeCell ref="C283:I283"/>
    <mergeCell ref="A285:B285"/>
    <mergeCell ref="C285:D285"/>
    <mergeCell ref="E285:F285"/>
    <mergeCell ref="H285:J285"/>
    <mergeCell ref="B287:B288"/>
    <mergeCell ref="C287:J287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4" zoomScale="100" workbookViewId="0">
      <selection activeCell="K10" activeCellId="0" sqref="K10:K18"/>
    </sheetView>
  </sheetViews>
  <sheetFormatPr defaultColWidth="0" defaultRowHeight="15.75"/>
  <cols>
    <col bestFit="1" customWidth="1" min="1" max="1" style="1" width="4"/>
    <col bestFit="1" customWidth="1" min="2" max="2" style="1" width="27.375"/>
    <col bestFit="1" customWidth="1" min="3" max="14" style="2" width="9.625"/>
    <col customWidth="1" min="15" max="15" style="1" width="11.875"/>
    <col bestFit="1" customWidth="1" min="16" max="16" style="1" width="5.125"/>
    <col bestFit="1" customWidth="1" min="17" max="18" style="1" width="8.625"/>
    <col bestFit="1" customWidth="1" min="19" max="22" style="1" width="6.75"/>
    <col bestFit="1" customWidth="1" min="23" max="23" style="1" width="9.25"/>
    <col bestFit="1" customWidth="1" min="24" max="33" style="1" width="6.75"/>
    <col bestFit="1" min="34" max="34" style="1" width="9"/>
    <col bestFit="1" customWidth="1" hidden="1" min="35" max="35" style="1" width="0"/>
    <col bestFit="1" min="36" max="46" style="1" width="9"/>
    <col bestFit="1" customWidth="1" hidden="1" min="47" max="499" style="1" width="0"/>
    <col bestFit="1" min="500" max="501" style="1" width="9"/>
    <col bestFit="1" customWidth="1" hidden="1" min="502" max="502" style="1" width="0"/>
    <col bestFit="1" hidden="1" min="503" max="503" style="1" width="0"/>
    <col hidden="1" min="504" max="16384" style="1" width="0"/>
  </cols>
  <sheetData>
    <row r="2" ht="49.5" customHeight="1">
      <c r="A2" s="569" t="s">
        <v>593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4.5" customHeight="1"/>
    <row r="5">
      <c r="A5" s="52" t="s">
        <v>594</v>
      </c>
      <c r="B5" s="52" t="s">
        <v>595</v>
      </c>
      <c r="C5" s="415" t="s">
        <v>10</v>
      </c>
      <c r="D5" s="241"/>
      <c r="E5" s="241"/>
      <c r="F5" s="241"/>
      <c r="G5" s="241"/>
      <c r="H5" s="570"/>
      <c r="I5" s="415" t="s">
        <v>11</v>
      </c>
      <c r="J5" s="241"/>
      <c r="K5" s="241"/>
      <c r="L5" s="241"/>
      <c r="M5" s="241"/>
      <c r="N5" s="570"/>
    </row>
    <row r="6">
      <c r="A6" s="571"/>
      <c r="B6" s="571"/>
      <c r="C6" s="52" t="s">
        <v>596</v>
      </c>
      <c r="D6" s="327" t="s">
        <v>597</v>
      </c>
      <c r="E6" s="328"/>
      <c r="F6" s="327" t="s">
        <v>598</v>
      </c>
      <c r="G6" s="328"/>
      <c r="H6" s="52" t="s">
        <v>599</v>
      </c>
      <c r="I6" s="52" t="s">
        <v>596</v>
      </c>
      <c r="J6" s="415" t="s">
        <v>600</v>
      </c>
      <c r="K6" s="241"/>
      <c r="L6" s="241"/>
      <c r="M6" s="241"/>
      <c r="N6" s="570"/>
    </row>
    <row r="7">
      <c r="A7" s="571"/>
      <c r="B7" s="571"/>
      <c r="C7" s="64"/>
      <c r="D7" s="415"/>
      <c r="E7" s="570"/>
      <c r="F7" s="415"/>
      <c r="G7" s="570"/>
      <c r="H7" s="188"/>
      <c r="I7" s="188"/>
      <c r="J7" s="28" t="s">
        <v>16</v>
      </c>
      <c r="K7" s="52" t="s">
        <v>17</v>
      </c>
      <c r="L7" s="63" t="s">
        <v>601</v>
      </c>
      <c r="M7" s="327" t="s">
        <v>602</v>
      </c>
      <c r="N7" s="328"/>
    </row>
    <row r="8" ht="60">
      <c r="A8" s="571"/>
      <c r="B8" s="571"/>
      <c r="C8" s="64"/>
      <c r="D8" s="64" t="s">
        <v>16</v>
      </c>
      <c r="E8" s="71" t="s">
        <v>601</v>
      </c>
      <c r="F8" s="64" t="s">
        <v>16</v>
      </c>
      <c r="G8" s="64" t="s">
        <v>601</v>
      </c>
      <c r="H8" s="191"/>
      <c r="I8" s="191"/>
      <c r="J8" s="42"/>
      <c r="K8" s="64"/>
      <c r="L8" s="71"/>
      <c r="M8" s="64" t="s">
        <v>603</v>
      </c>
      <c r="N8" s="64" t="s">
        <v>27</v>
      </c>
      <c r="P8" s="2"/>
      <c r="Q8" s="2"/>
      <c r="R8" s="2"/>
    </row>
    <row r="9" s="76" customFormat="1" ht="9.75" customHeight="1">
      <c r="A9" s="79">
        <v>1</v>
      </c>
      <c r="B9" s="79">
        <v>2</v>
      </c>
      <c r="C9" s="79">
        <v>3</v>
      </c>
      <c r="D9" s="79">
        <v>4</v>
      </c>
      <c r="E9" s="79">
        <v>5</v>
      </c>
      <c r="F9" s="79">
        <v>6</v>
      </c>
      <c r="G9" s="79">
        <v>7</v>
      </c>
      <c r="H9" s="79">
        <v>8</v>
      </c>
      <c r="I9" s="79">
        <v>9</v>
      </c>
      <c r="J9" s="79">
        <v>10</v>
      </c>
      <c r="K9" s="79">
        <v>11</v>
      </c>
      <c r="L9" s="79">
        <v>12</v>
      </c>
      <c r="M9" s="79">
        <v>13</v>
      </c>
      <c r="N9" s="79">
        <v>14</v>
      </c>
    </row>
    <row r="10">
      <c r="A10" s="388" t="s">
        <v>604</v>
      </c>
      <c r="B10" s="71" t="s">
        <v>564</v>
      </c>
      <c r="C10" s="477">
        <f>'Лось24-25'!D265</f>
        <v>76917</v>
      </c>
      <c r="D10" s="477">
        <v>4872</v>
      </c>
      <c r="E10" s="572">
        <v>343</v>
      </c>
      <c r="F10" s="476">
        <f>'Лось24-25'!O265</f>
        <v>1398</v>
      </c>
      <c r="G10" s="573" t="s">
        <v>605</v>
      </c>
      <c r="H10" s="551">
        <f t="shared" ref="H10:H18" si="467">F10/D10%</f>
        <v>28.694581280788178</v>
      </c>
      <c r="I10" s="477">
        <f>'Лось24-25'!E265</f>
        <v>74192</v>
      </c>
      <c r="J10" s="477">
        <f>'Лось24-25'!Y265</f>
        <v>4483</v>
      </c>
      <c r="K10" s="551">
        <f t="shared" ref="K10:K18" si="468">J10/I10%</f>
        <v>6.04243045072245</v>
      </c>
      <c r="L10" s="477">
        <f>'Лось24-25'!AC265</f>
        <v>401</v>
      </c>
      <c r="M10" s="477">
        <f>'Лось24-25'!AD268</f>
        <v>777</v>
      </c>
      <c r="N10" s="477">
        <f>'Лось24-25'!AH265</f>
        <v>363</v>
      </c>
    </row>
    <row r="11">
      <c r="A11" s="388" t="s">
        <v>606</v>
      </c>
      <c r="B11" s="71" t="s">
        <v>565</v>
      </c>
      <c r="C11" s="477">
        <f>'Б.олень24-25'!D265</f>
        <v>77265</v>
      </c>
      <c r="D11" s="477">
        <v>5762</v>
      </c>
      <c r="E11" s="572">
        <v>66</v>
      </c>
      <c r="F11" s="477">
        <f>'Б.олень24-25'!O265</f>
        <v>1332</v>
      </c>
      <c r="G11" s="574"/>
      <c r="H11" s="551">
        <f t="shared" si="467"/>
        <v>23.116973273169041</v>
      </c>
      <c r="I11" s="477">
        <f>'Б.олень24-25'!E265</f>
        <v>75567</v>
      </c>
      <c r="J11" s="477">
        <f>'Б.олень24-25'!Y265</f>
        <v>5428</v>
      </c>
      <c r="K11" s="551">
        <f t="shared" si="468"/>
        <v>7.1830296293355573</v>
      </c>
      <c r="L11" s="477">
        <f>'Б.олень24-25'!AC265</f>
        <v>303</v>
      </c>
      <c r="M11" s="477">
        <f>'Б.олень24-25'!AD268</f>
        <v>644</v>
      </c>
      <c r="N11" s="477">
        <f>'Б.олень24-25'!AH265</f>
        <v>303</v>
      </c>
    </row>
    <row r="12">
      <c r="A12" s="99" t="s">
        <v>607</v>
      </c>
      <c r="B12" s="71" t="s">
        <v>566</v>
      </c>
      <c r="C12" s="477">
        <f>'Косуля24-25'!D265</f>
        <v>104163</v>
      </c>
      <c r="D12" s="477">
        <v>10404</v>
      </c>
      <c r="E12" s="572">
        <v>30</v>
      </c>
      <c r="F12" s="476">
        <f>'Косуля24-25'!O265</f>
        <v>6616</v>
      </c>
      <c r="G12" s="574"/>
      <c r="H12" s="551">
        <f t="shared" si="467"/>
        <v>63.590926566705107</v>
      </c>
      <c r="I12" s="477">
        <f>'Косуля24-25'!E265</f>
        <v>100149</v>
      </c>
      <c r="J12" s="477">
        <f>'Косуля24-25'!Y265</f>
        <v>10159</v>
      </c>
      <c r="K12" s="551">
        <f t="shared" si="468"/>
        <v>10.143885610440444</v>
      </c>
      <c r="L12" s="477">
        <f>'Косуля24-25'!AC265</f>
        <v>47</v>
      </c>
      <c r="M12" s="477">
        <f>'Косуля24-25'!AD268</f>
        <v>975</v>
      </c>
      <c r="N12" s="477">
        <f>'Косуля24-25'!AH265</f>
        <v>515</v>
      </c>
    </row>
    <row r="13">
      <c r="A13" s="99" t="s">
        <v>608</v>
      </c>
      <c r="B13" s="71" t="s">
        <v>567</v>
      </c>
      <c r="C13" s="477">
        <f>'ДСО24-25'!D265</f>
        <v>30889</v>
      </c>
      <c r="D13" s="477">
        <v>2776</v>
      </c>
      <c r="E13" s="572">
        <v>933</v>
      </c>
      <c r="F13" s="477">
        <f>'ДСО24-25'!O265</f>
        <v>329</v>
      </c>
      <c r="G13" s="574"/>
      <c r="H13" s="551">
        <f t="shared" si="467"/>
        <v>11.851585014409221</v>
      </c>
      <c r="I13" s="477">
        <f>'ДСО24-25'!E265</f>
        <v>25906</v>
      </c>
      <c r="J13" s="477">
        <f>'ДСО24-25'!Y265</f>
        <v>1940</v>
      </c>
      <c r="K13" s="551">
        <f t="shared" si="468"/>
        <v>7.488612676600015</v>
      </c>
      <c r="L13" s="477">
        <f>'ДСО24-25'!AC265</f>
        <v>288</v>
      </c>
      <c r="M13" s="477">
        <f>'ДСО24-25'!AD268</f>
        <v>832</v>
      </c>
      <c r="N13" s="477">
        <f>'ДСО24-25'!AH265</f>
        <v>246</v>
      </c>
    </row>
    <row r="14">
      <c r="A14" s="99" t="s">
        <v>609</v>
      </c>
      <c r="B14" s="71" t="s">
        <v>568</v>
      </c>
      <c r="C14" s="477">
        <f>'Кабарга24-25'!D265</f>
        <v>133503</v>
      </c>
      <c r="D14" s="477">
        <v>6111</v>
      </c>
      <c r="E14" s="572">
        <v>0</v>
      </c>
      <c r="F14" s="476">
        <f>'Кабарга24-25'!O265</f>
        <v>4586</v>
      </c>
      <c r="G14" s="574"/>
      <c r="H14" s="551">
        <f t="shared" si="467"/>
        <v>75.045000818196698</v>
      </c>
      <c r="I14" s="477">
        <f>'Кабарга24-25'!E265</f>
        <v>128077</v>
      </c>
      <c r="J14" s="477">
        <f>'Кабарга24-25'!Y265</f>
        <v>5950</v>
      </c>
      <c r="K14" s="551">
        <f t="shared" si="468"/>
        <v>4.6456428554697569</v>
      </c>
      <c r="L14" s="477">
        <f>'Кабарга24-25'!AC265</f>
        <v>0</v>
      </c>
      <c r="M14" s="477"/>
      <c r="N14" s="477"/>
      <c r="O14" s="575" t="s">
        <v>610</v>
      </c>
      <c r="P14" s="576">
        <f>'Кабарга24-25'!AF265</f>
        <v>4421</v>
      </c>
      <c r="Q14" s="577"/>
    </row>
    <row r="15">
      <c r="A15" s="99" t="s">
        <v>611</v>
      </c>
      <c r="B15" s="71" t="s">
        <v>612</v>
      </c>
      <c r="C15" s="477">
        <f>'Медведь24-25'!D265</f>
        <v>22140</v>
      </c>
      <c r="D15" s="477">
        <v>4308</v>
      </c>
      <c r="E15" s="572">
        <v>186</v>
      </c>
      <c r="F15" s="477">
        <f>'Медведь24-25'!O265</f>
        <v>450</v>
      </c>
      <c r="G15" s="574"/>
      <c r="H15" s="551">
        <f t="shared" si="467"/>
        <v>10.445682451253482</v>
      </c>
      <c r="I15" s="477">
        <f>'Медведь24-25'!E265</f>
        <v>21355</v>
      </c>
      <c r="J15" s="477">
        <f>'Медведь24-25'!Y265</f>
        <v>3902</v>
      </c>
      <c r="K15" s="551">
        <f t="shared" si="468"/>
        <v>18.272067431514866</v>
      </c>
      <c r="L15" s="477">
        <f>'Медведь24-25'!AC265</f>
        <v>233</v>
      </c>
      <c r="M15" s="477"/>
      <c r="N15" s="477"/>
    </row>
    <row r="16">
      <c r="A16" s="99" t="s">
        <v>613</v>
      </c>
      <c r="B16" s="71" t="s">
        <v>614</v>
      </c>
      <c r="C16" s="477">
        <f>'Соболь24-25'!D265</f>
        <v>266731</v>
      </c>
      <c r="D16" s="477">
        <v>91356</v>
      </c>
      <c r="E16" s="572">
        <v>9115</v>
      </c>
      <c r="F16" s="476">
        <f>'Соболь24-25'!O265</f>
        <v>52395</v>
      </c>
      <c r="G16" s="574"/>
      <c r="H16" s="551">
        <f t="shared" si="467"/>
        <v>57.352554840404572</v>
      </c>
      <c r="I16" s="477">
        <f>'Соболь24-25'!E265</f>
        <v>271911</v>
      </c>
      <c r="J16" s="477">
        <f>'Соболь24-25'!Y265</f>
        <v>92708</v>
      </c>
      <c r="K16" s="551">
        <f t="shared" si="468"/>
        <v>34.094979607297972</v>
      </c>
      <c r="L16" s="477">
        <f>'Соболь24-25'!AC265</f>
        <v>16977</v>
      </c>
      <c r="M16" s="477"/>
      <c r="N16" s="477"/>
    </row>
    <row r="17">
      <c r="A17" s="99" t="s">
        <v>615</v>
      </c>
      <c r="B17" s="71" t="s">
        <v>616</v>
      </c>
      <c r="C17" s="477">
        <f>'Рысь24-25'!D265</f>
        <v>2921</v>
      </c>
      <c r="D17" s="477">
        <v>205</v>
      </c>
      <c r="E17" s="572">
        <v>13</v>
      </c>
      <c r="F17" s="477">
        <f>'Рысь24-25'!O265</f>
        <v>66</v>
      </c>
      <c r="G17" s="574"/>
      <c r="H17" s="551">
        <f t="shared" si="467"/>
        <v>32.195121951219512</v>
      </c>
      <c r="I17" s="477">
        <f>'Рысь24-25'!E265</f>
        <v>2874</v>
      </c>
      <c r="J17" s="477">
        <f>'Рысь24-25'!Y265</f>
        <v>193</v>
      </c>
      <c r="K17" s="551">
        <f t="shared" si="468"/>
        <v>6.7153792623521227</v>
      </c>
      <c r="L17" s="477">
        <f>'Рысь24-25'!AC265</f>
        <v>20</v>
      </c>
      <c r="M17" s="477"/>
      <c r="N17" s="477"/>
    </row>
    <row r="18">
      <c r="A18" s="99" t="s">
        <v>617</v>
      </c>
      <c r="B18" s="71" t="s">
        <v>618</v>
      </c>
      <c r="C18" s="477">
        <f>'Барсук24-25'!D265</f>
        <v>13842</v>
      </c>
      <c r="D18" s="477">
        <v>479</v>
      </c>
      <c r="E18" s="572">
        <v>0</v>
      </c>
      <c r="F18" s="477">
        <f>'Барсук24-25'!O265</f>
        <v>163</v>
      </c>
      <c r="G18" s="578"/>
      <c r="H18" s="551">
        <f t="shared" si="467"/>
        <v>34.029227557411275</v>
      </c>
      <c r="I18" s="477">
        <f>'Барсук24-25'!E265</f>
        <v>10615</v>
      </c>
      <c r="J18" s="477">
        <f>'Барсук24-25'!Y265</f>
        <v>476</v>
      </c>
      <c r="K18" s="551">
        <f t="shared" si="468"/>
        <v>4.484220442769665</v>
      </c>
      <c r="L18" s="477">
        <f>'Барсук24-25'!AC265</f>
        <v>0</v>
      </c>
      <c r="M18" s="477"/>
      <c r="N18" s="477"/>
    </row>
    <row r="20" ht="30" hidden="1" customHeight="1">
      <c r="B20" s="579"/>
      <c r="D20" s="580"/>
      <c r="F20" s="181"/>
      <c r="G20" s="181"/>
      <c r="H20" s="181"/>
      <c r="L20" s="181"/>
      <c r="M20" s="181"/>
      <c r="N20" s="181"/>
    </row>
    <row r="21" hidden="1">
      <c r="B21" s="581"/>
    </row>
    <row r="22" hidden="1">
      <c r="B22" s="581"/>
    </row>
    <row r="24" ht="76.5" customHeight="1">
      <c r="B24" s="175" t="s">
        <v>537</v>
      </c>
      <c r="C24" s="175"/>
      <c r="D24" s="176" t="s">
        <v>542</v>
      </c>
      <c r="E24" s="176"/>
      <c r="F24" s="582" t="s">
        <v>539</v>
      </c>
      <c r="G24" s="582"/>
      <c r="H24" s="18"/>
      <c r="I24" s="179" t="s">
        <v>540</v>
      </c>
      <c r="J24" s="179"/>
      <c r="K24" s="179"/>
    </row>
  </sheetData>
  <mergeCells count="20">
    <mergeCell ref="A2:N2"/>
    <mergeCell ref="A5:A8"/>
    <mergeCell ref="B5:B8"/>
    <mergeCell ref="C5:H5"/>
    <mergeCell ref="I5:N5"/>
    <mergeCell ref="C6:C8"/>
    <mergeCell ref="D6:E7"/>
    <mergeCell ref="F6:G7"/>
    <mergeCell ref="H6:H8"/>
    <mergeCell ref="I6:I8"/>
    <mergeCell ref="J6:N6"/>
    <mergeCell ref="J7:J8"/>
    <mergeCell ref="K7:K8"/>
    <mergeCell ref="L7:L8"/>
    <mergeCell ref="M7:N7"/>
    <mergeCell ref="G10:G18"/>
    <mergeCell ref="B24:C24"/>
    <mergeCell ref="D24:E24"/>
    <mergeCell ref="F24:G24"/>
    <mergeCell ref="I24:K24"/>
  </mergeCells>
  <printOptions headings="0" gridLines="0"/>
  <pageMargins left="0.70078740157480324" right="0.70078740157480324" top="0.75196850393700776" bottom="0.75196850393700776" header="0.29999999999999999" footer="0.29999999999999999"/>
  <pageSetup paperSize="9" scale="7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5.75"/>
  <cols>
    <col customWidth="1" hidden="1" min="6" max="6" width="0"/>
    <col customWidth="1" min="7" max="7" width="38.875"/>
  </cols>
  <sheetData>
    <row r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>
      <c r="G2" s="99"/>
      <c r="H2" s="99" t="s">
        <v>619</v>
      </c>
      <c r="I2" s="99" t="s">
        <v>620</v>
      </c>
      <c r="J2" s="99" t="s">
        <v>621</v>
      </c>
      <c r="K2" s="99" t="s">
        <v>622</v>
      </c>
      <c r="L2" s="99" t="s">
        <v>623</v>
      </c>
      <c r="M2" s="99" t="s">
        <v>624</v>
      </c>
      <c r="N2" s="99" t="s">
        <v>625</v>
      </c>
      <c r="O2" s="2"/>
      <c r="P2" s="2"/>
      <c r="Q2" s="2"/>
      <c r="R2" s="2"/>
    </row>
    <row r="3">
      <c r="G3" s="64" t="s">
        <v>154</v>
      </c>
      <c r="H3" s="99"/>
      <c r="I3" s="99"/>
      <c r="J3" s="99"/>
      <c r="K3" s="99"/>
      <c r="L3" s="99"/>
      <c r="M3" s="99"/>
      <c r="N3" s="99"/>
      <c r="O3" s="2"/>
      <c r="P3" s="2"/>
      <c r="Q3" s="2"/>
      <c r="R3" s="2"/>
    </row>
    <row r="4">
      <c r="G4" s="64" t="s">
        <v>164</v>
      </c>
      <c r="H4" s="99"/>
      <c r="I4" s="99"/>
      <c r="J4" s="99"/>
      <c r="K4" s="99"/>
      <c r="L4" s="99"/>
      <c r="M4" s="99"/>
      <c r="N4" s="99"/>
      <c r="O4" s="2"/>
      <c r="P4" s="2"/>
      <c r="Q4" s="2"/>
      <c r="R4" s="2"/>
    </row>
    <row r="5">
      <c r="G5" s="64" t="s">
        <v>204</v>
      </c>
      <c r="H5" s="99"/>
      <c r="I5" s="99"/>
      <c r="J5" s="99"/>
      <c r="K5" s="99"/>
      <c r="L5" s="99"/>
      <c r="M5" s="99"/>
      <c r="N5" s="99"/>
      <c r="O5" s="2"/>
      <c r="P5" s="2"/>
      <c r="Q5" s="2"/>
      <c r="R5" s="2"/>
    </row>
  </sheetData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0" workbookViewId="0">
      <pane xSplit="1" ySplit="10" topLeftCell="B11" activePane="bottomRight" state="frozen"/>
      <selection activeCell="J10" activeCellId="0" sqref="J10"/>
    </sheetView>
  </sheetViews>
  <sheetFormatPr defaultColWidth="8.75" defaultRowHeight="15.75"/>
  <cols>
    <col bestFit="1" customWidth="1" min="1" max="1" style="1" width="5.25"/>
    <col bestFit="1" customWidth="1" min="2" max="2" style="1" width="35"/>
    <col customWidth="1" min="3" max="3" style="181" width="9.375"/>
    <col customWidth="1" min="4" max="4" style="181" width="8.25"/>
    <col customWidth="1" min="5" max="5" style="181" width="7.875"/>
    <col bestFit="1" customWidth="1" min="6" max="6" style="3" width="6.75"/>
    <col customWidth="1" min="7" max="7" style="3" width="6.75"/>
    <col customWidth="1" min="8" max="8" style="1" width="6.75"/>
    <col customWidth="1" min="9" max="20" style="3" width="6.75"/>
    <col customWidth="1" min="21" max="21" style="3" width="8.00390625"/>
    <col customWidth="1" hidden="1" min="22" max="22" style="3" width="6.75"/>
    <col customWidth="1" min="23" max="23" style="3" width="6.75"/>
    <col bestFit="1" customWidth="1" min="24" max="24" style="3" width="6.75"/>
    <col customWidth="1" min="25" max="25" style="3" width="6.75"/>
    <col customWidth="1" min="26" max="26" style="3" width="8.375"/>
    <col customWidth="1" hidden="1" min="27" max="27" style="3" width="6.75"/>
    <col customWidth="1" min="28" max="28" style="3" width="9.125"/>
    <col customWidth="1" min="29" max="31" style="3" width="6.75"/>
    <col customWidth="1" min="32" max="34" style="3" width="8.75"/>
    <col bestFit="1" customWidth="1" min="35" max="35" style="1" width="8.75"/>
    <col customWidth="1" hidden="1" min="36" max="38" style="1" width="8.75"/>
    <col customWidth="1" min="39" max="42" style="1" width="8.75"/>
    <col bestFit="1" min="43" max="43" style="1" width="8.75"/>
    <col min="44" max="16384" style="1" width="8.75"/>
  </cols>
  <sheetData>
    <row r="1">
      <c r="A1" s="5"/>
      <c r="B1" s="6" t="s">
        <v>0</v>
      </c>
      <c r="C1" s="182"/>
      <c r="D1" s="182"/>
      <c r="E1" s="182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5"/>
      <c r="AJ1" s="5"/>
    </row>
    <row r="2" ht="19.5">
      <c r="A2" s="5"/>
      <c r="B2" s="6" t="s">
        <v>1</v>
      </c>
      <c r="C2" s="182"/>
      <c r="D2" s="182"/>
      <c r="E2" s="182"/>
      <c r="F2" s="8"/>
      <c r="G2" s="8"/>
      <c r="H2" s="5"/>
      <c r="I2" s="183"/>
      <c r="J2" s="183"/>
      <c r="K2" s="183"/>
      <c r="L2" s="183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4"/>
      <c r="AB2" s="14"/>
      <c r="AC2" s="8"/>
      <c r="AD2" s="8"/>
      <c r="AE2" s="8"/>
      <c r="AF2" s="8"/>
      <c r="AG2" s="8"/>
      <c r="AH2" s="8"/>
      <c r="AI2" s="5"/>
      <c r="AJ2" s="5"/>
    </row>
    <row r="3" ht="19.5">
      <c r="A3" s="5"/>
      <c r="B3" s="6" t="s">
        <v>2</v>
      </c>
      <c r="C3" s="182"/>
      <c r="D3" s="182"/>
      <c r="E3" s="182"/>
      <c r="F3" s="8"/>
      <c r="G3" s="8"/>
      <c r="H3" s="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6"/>
      <c r="AB3" s="16"/>
      <c r="AC3" s="8"/>
      <c r="AD3" s="8"/>
      <c r="AE3" s="183"/>
      <c r="AF3" s="8"/>
      <c r="AG3" s="8"/>
      <c r="AH3" s="8"/>
      <c r="AI3" s="5"/>
      <c r="AJ3" s="5"/>
    </row>
    <row r="4" ht="19.5">
      <c r="A4" s="5"/>
      <c r="B4" s="6" t="s">
        <v>541</v>
      </c>
      <c r="C4" s="182"/>
      <c r="D4" s="182"/>
      <c r="E4" s="182"/>
      <c r="F4" s="8"/>
      <c r="G4" s="8"/>
      <c r="H4" s="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6"/>
      <c r="AB4" s="16"/>
      <c r="AC4" s="8"/>
      <c r="AD4" s="8"/>
      <c r="AE4" s="8"/>
      <c r="AF4" s="8"/>
      <c r="AG4" s="8"/>
      <c r="AH4" s="8"/>
      <c r="AI4" s="5"/>
      <c r="AJ4" s="5"/>
    </row>
    <row r="5" ht="15.75" hidden="1" customHeight="1">
      <c r="A5" s="19"/>
      <c r="B5" s="20"/>
      <c r="C5" s="184"/>
      <c r="D5" s="184"/>
      <c r="E5" s="184"/>
      <c r="F5" s="23"/>
      <c r="G5" s="23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5"/>
      <c r="AJ5" s="5"/>
    </row>
    <row r="6">
      <c r="A6" s="27" t="s">
        <v>5</v>
      </c>
      <c r="B6" s="56" t="s">
        <v>6</v>
      </c>
      <c r="C6" s="185" t="s">
        <v>7</v>
      </c>
      <c r="D6" s="30" t="s">
        <v>8</v>
      </c>
      <c r="E6" s="31"/>
      <c r="F6" s="29" t="s">
        <v>9</v>
      </c>
      <c r="G6" s="33" t="s">
        <v>10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5"/>
      <c r="V6" s="35"/>
      <c r="W6" s="33" t="s">
        <v>11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  <c r="AI6" s="37"/>
      <c r="AJ6" s="38"/>
    </row>
    <row r="7">
      <c r="A7" s="41"/>
      <c r="B7" s="65"/>
      <c r="C7" s="186"/>
      <c r="D7" s="44"/>
      <c r="E7" s="45"/>
      <c r="F7" s="43"/>
      <c r="G7" s="33" t="s">
        <v>12</v>
      </c>
      <c r="H7" s="34"/>
      <c r="I7" s="34"/>
      <c r="J7" s="34"/>
      <c r="K7" s="34"/>
      <c r="L7" s="34"/>
      <c r="M7" s="34"/>
      <c r="N7" s="35"/>
      <c r="O7" s="33" t="s">
        <v>13</v>
      </c>
      <c r="P7" s="34"/>
      <c r="Q7" s="34"/>
      <c r="R7" s="34"/>
      <c r="S7" s="34"/>
      <c r="T7" s="34"/>
      <c r="U7" s="35"/>
      <c r="V7" s="35"/>
      <c r="W7" s="33" t="s">
        <v>14</v>
      </c>
      <c r="X7" s="35"/>
      <c r="Y7" s="33" t="s">
        <v>15</v>
      </c>
      <c r="Z7" s="34"/>
      <c r="AA7" s="34"/>
      <c r="AB7" s="34"/>
      <c r="AC7" s="34"/>
      <c r="AD7" s="34"/>
      <c r="AE7" s="34"/>
      <c r="AF7" s="34"/>
      <c r="AG7" s="34"/>
      <c r="AH7" s="35"/>
      <c r="AI7" s="37"/>
      <c r="AJ7" s="38"/>
    </row>
    <row r="8" ht="22.5" customHeight="1">
      <c r="A8" s="41"/>
      <c r="B8" s="65"/>
      <c r="C8" s="186"/>
      <c r="D8" s="50"/>
      <c r="E8" s="51"/>
      <c r="F8" s="43"/>
      <c r="G8" s="52" t="s">
        <v>16</v>
      </c>
      <c r="H8" s="52" t="s">
        <v>17</v>
      </c>
      <c r="I8" s="52" t="s">
        <v>18</v>
      </c>
      <c r="J8" s="53" t="s">
        <v>19</v>
      </c>
      <c r="K8" s="54"/>
      <c r="L8" s="54"/>
      <c r="M8" s="54"/>
      <c r="N8" s="55"/>
      <c r="O8" s="56" t="s">
        <v>16</v>
      </c>
      <c r="P8" s="57" t="s">
        <v>19</v>
      </c>
      <c r="Q8" s="58"/>
      <c r="R8" s="58"/>
      <c r="S8" s="58"/>
      <c r="T8" s="59"/>
      <c r="U8" s="56" t="s">
        <v>20</v>
      </c>
      <c r="V8" s="187" t="s">
        <v>21</v>
      </c>
      <c r="W8" s="56" t="s">
        <v>16</v>
      </c>
      <c r="X8" s="56" t="s">
        <v>17</v>
      </c>
      <c r="Y8" s="56" t="s">
        <v>16</v>
      </c>
      <c r="Z8" s="56" t="s">
        <v>17</v>
      </c>
      <c r="AA8" s="61" t="s">
        <v>22</v>
      </c>
      <c r="AB8" s="61"/>
      <c r="AC8" s="56" t="s">
        <v>23</v>
      </c>
      <c r="AD8" s="57" t="s">
        <v>19</v>
      </c>
      <c r="AE8" s="58"/>
      <c r="AF8" s="58"/>
      <c r="AG8" s="58"/>
      <c r="AH8" s="59"/>
      <c r="AI8" s="37"/>
      <c r="AJ8" s="38"/>
      <c r="AK8" s="179"/>
    </row>
    <row r="9" ht="29.25" customHeight="1">
      <c r="A9" s="41"/>
      <c r="B9" s="65"/>
      <c r="C9" s="186"/>
      <c r="D9" s="63" t="s">
        <v>24</v>
      </c>
      <c r="E9" s="63" t="s">
        <v>25</v>
      </c>
      <c r="F9" s="43"/>
      <c r="G9" s="188"/>
      <c r="H9" s="188"/>
      <c r="I9" s="188"/>
      <c r="J9" s="53" t="s">
        <v>26</v>
      </c>
      <c r="K9" s="54"/>
      <c r="L9" s="54"/>
      <c r="M9" s="55"/>
      <c r="N9" s="27" t="s">
        <v>27</v>
      </c>
      <c r="O9" s="67"/>
      <c r="P9" s="57" t="s">
        <v>26</v>
      </c>
      <c r="Q9" s="58"/>
      <c r="R9" s="58"/>
      <c r="S9" s="59"/>
      <c r="T9" s="56" t="s">
        <v>27</v>
      </c>
      <c r="U9" s="67"/>
      <c r="V9" s="189"/>
      <c r="W9" s="67"/>
      <c r="X9" s="67"/>
      <c r="Y9" s="67"/>
      <c r="Z9" s="67"/>
      <c r="AA9" s="68"/>
      <c r="AB9" s="68"/>
      <c r="AC9" s="67"/>
      <c r="AD9" s="57" t="s">
        <v>26</v>
      </c>
      <c r="AE9" s="58"/>
      <c r="AF9" s="58"/>
      <c r="AG9" s="59"/>
      <c r="AH9" s="56" t="s">
        <v>27</v>
      </c>
      <c r="AI9" s="37"/>
      <c r="AJ9" s="38"/>
      <c r="AK9" s="69" t="s">
        <v>22</v>
      </c>
    </row>
    <row r="10" ht="64.5" customHeight="1">
      <c r="A10" s="41"/>
      <c r="B10" s="65"/>
      <c r="C10" s="190"/>
      <c r="D10" s="71"/>
      <c r="E10" s="71"/>
      <c r="F10" s="70"/>
      <c r="G10" s="191"/>
      <c r="H10" s="191"/>
      <c r="I10" s="191"/>
      <c r="J10" s="41" t="s">
        <v>28</v>
      </c>
      <c r="K10" s="41" t="s">
        <v>29</v>
      </c>
      <c r="L10" s="41" t="s">
        <v>30</v>
      </c>
      <c r="M10" s="41" t="s">
        <v>31</v>
      </c>
      <c r="N10" s="192"/>
      <c r="O10" s="74"/>
      <c r="P10" s="65" t="s">
        <v>28</v>
      </c>
      <c r="Q10" s="65" t="s">
        <v>29</v>
      </c>
      <c r="R10" s="65" t="s">
        <v>30</v>
      </c>
      <c r="S10" s="65" t="s">
        <v>31</v>
      </c>
      <c r="T10" s="74"/>
      <c r="U10" s="74"/>
      <c r="V10" s="193"/>
      <c r="W10" s="74"/>
      <c r="X10" s="74"/>
      <c r="Y10" s="74"/>
      <c r="Z10" s="74"/>
      <c r="AA10" s="75"/>
      <c r="AB10" s="75"/>
      <c r="AC10" s="74"/>
      <c r="AD10" s="65" t="s">
        <v>28</v>
      </c>
      <c r="AE10" s="65" t="s">
        <v>29</v>
      </c>
      <c r="AF10" s="65" t="s">
        <v>30</v>
      </c>
      <c r="AG10" s="65" t="s">
        <v>31</v>
      </c>
      <c r="AH10" s="74"/>
      <c r="AI10" s="37"/>
      <c r="AJ10" s="38"/>
      <c r="AK10" s="69"/>
    </row>
    <row r="11" s="76" customFormat="1" ht="9.75" customHeight="1">
      <c r="A11" s="77">
        <v>1</v>
      </c>
      <c r="B11" s="78">
        <v>2</v>
      </c>
      <c r="C11" s="77">
        <v>3</v>
      </c>
      <c r="D11" s="77">
        <v>4</v>
      </c>
      <c r="E11" s="77">
        <v>5</v>
      </c>
      <c r="F11" s="77">
        <v>6</v>
      </c>
      <c r="G11" s="77">
        <v>7</v>
      </c>
      <c r="H11" s="79">
        <v>8</v>
      </c>
      <c r="I11" s="77">
        <v>9</v>
      </c>
      <c r="J11" s="77">
        <v>10</v>
      </c>
      <c r="K11" s="77">
        <v>11</v>
      </c>
      <c r="L11" s="77">
        <v>12</v>
      </c>
      <c r="M11" s="77">
        <v>13</v>
      </c>
      <c r="N11" s="77">
        <v>14</v>
      </c>
      <c r="O11" s="77">
        <v>15</v>
      </c>
      <c r="P11" s="77">
        <v>16</v>
      </c>
      <c r="Q11" s="77">
        <v>17</v>
      </c>
      <c r="R11" s="77">
        <v>18</v>
      </c>
      <c r="S11" s="77">
        <v>19</v>
      </c>
      <c r="T11" s="77">
        <v>20</v>
      </c>
      <c r="U11" s="77">
        <v>21</v>
      </c>
      <c r="V11" s="77"/>
      <c r="W11" s="77">
        <v>22</v>
      </c>
      <c r="X11" s="77">
        <v>23</v>
      </c>
      <c r="Y11" s="77">
        <v>24</v>
      </c>
      <c r="Z11" s="77">
        <v>25</v>
      </c>
      <c r="AA11" s="77"/>
      <c r="AB11" s="77"/>
      <c r="AC11" s="77">
        <v>26</v>
      </c>
      <c r="AD11" s="77">
        <v>27</v>
      </c>
      <c r="AE11" s="77">
        <v>28</v>
      </c>
      <c r="AF11" s="77">
        <v>29</v>
      </c>
      <c r="AG11" s="77">
        <v>30</v>
      </c>
      <c r="AH11" s="77">
        <v>31</v>
      </c>
      <c r="AI11" s="82"/>
      <c r="AJ11" s="82"/>
      <c r="AK11" s="83"/>
      <c r="AL11" s="194"/>
    </row>
    <row r="12" ht="16.5" customHeight="1">
      <c r="A12" s="86">
        <v>1</v>
      </c>
      <c r="B12" s="87" t="s">
        <v>32</v>
      </c>
      <c r="C12" s="88"/>
      <c r="D12" s="88"/>
      <c r="E12" s="88"/>
      <c r="F12" s="90"/>
      <c r="G12" s="195"/>
      <c r="H12" s="196"/>
      <c r="I12" s="195"/>
      <c r="J12" s="195"/>
      <c r="K12" s="195"/>
      <c r="L12" s="195"/>
      <c r="M12" s="195"/>
      <c r="N12" s="195"/>
      <c r="O12" s="195"/>
      <c r="P12" s="90"/>
      <c r="Q12" s="90"/>
      <c r="R12" s="90"/>
      <c r="S12" s="195"/>
      <c r="T12" s="195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3"/>
      <c r="AJ12" s="110"/>
      <c r="AK12" s="197"/>
      <c r="AL12" s="101"/>
    </row>
    <row r="13" ht="30">
      <c r="A13" s="96" t="s">
        <v>33</v>
      </c>
      <c r="B13" s="97" t="s">
        <v>34</v>
      </c>
      <c r="C13" s="198">
        <v>240</v>
      </c>
      <c r="D13" s="107">
        <v>0</v>
      </c>
      <c r="E13" s="199">
        <v>0</v>
      </c>
      <c r="F13" s="200">
        <f>E13/C13</f>
        <v>0</v>
      </c>
      <c r="G13" s="102">
        <v>0</v>
      </c>
      <c r="H13" s="105">
        <v>0</v>
      </c>
      <c r="I13" s="105"/>
      <c r="J13" s="105">
        <v>0</v>
      </c>
      <c r="K13" s="105">
        <v>0</v>
      </c>
      <c r="L13" s="105">
        <v>0</v>
      </c>
      <c r="M13" s="105">
        <v>0</v>
      </c>
      <c r="N13" s="201">
        <v>0</v>
      </c>
      <c r="O13" s="202">
        <v>0</v>
      </c>
      <c r="P13" s="203"/>
      <c r="Q13" s="107"/>
      <c r="R13" s="204"/>
      <c r="S13" s="202">
        <v>0</v>
      </c>
      <c r="T13" s="202">
        <v>0</v>
      </c>
      <c r="U13" s="205">
        <v>0</v>
      </c>
      <c r="V13" s="101">
        <f>E13*X13%</f>
        <v>0</v>
      </c>
      <c r="W13" s="103">
        <f>ROUNDDOWN(V13,0)</f>
        <v>0</v>
      </c>
      <c r="X13" s="107">
        <v>0</v>
      </c>
      <c r="Y13" s="103">
        <f>'ИТОГ и проверка'!F13</f>
        <v>0</v>
      </c>
      <c r="Z13" s="103">
        <v>0</v>
      </c>
      <c r="AA13" s="101">
        <f>Z13-X13</f>
        <v>0</v>
      </c>
      <c r="AB13" s="10">
        <f t="shared" ref="AB13:AB76" si="61">IF(AA13&gt;0.01,AA13*1000000,0)</f>
        <v>0</v>
      </c>
      <c r="AC13" s="107"/>
      <c r="AD13" s="103">
        <f>'ИТОГ и проверка'!G13</f>
        <v>0</v>
      </c>
      <c r="AE13" s="103">
        <f>'ИТОГ и проверка'!H13</f>
        <v>0</v>
      </c>
      <c r="AF13" s="107">
        <v>0</v>
      </c>
      <c r="AG13" s="103">
        <f>Y13-AD13-AE13-AH13</f>
        <v>0</v>
      </c>
      <c r="AH13" s="103">
        <f>'ИТОГ и проверка'!I13</f>
        <v>0</v>
      </c>
      <c r="AI13" s="110"/>
      <c r="AJ13" s="110">
        <f>SUM(AD13:AI13)</f>
        <v>0</v>
      </c>
      <c r="AK13" s="111">
        <f t="shared" ref="AK13:AK76" si="62">AJ13-Y13</f>
        <v>0</v>
      </c>
      <c r="AL13" s="101">
        <f t="shared" ref="AL13:AL76" si="63">IF(AK13&gt;1,AK13*1000,0)</f>
        <v>0</v>
      </c>
    </row>
    <row r="14">
      <c r="A14" s="86" t="s">
        <v>35</v>
      </c>
      <c r="B14" s="87" t="s">
        <v>36</v>
      </c>
      <c r="C14" s="206"/>
      <c r="D14" s="88"/>
      <c r="E14" s="207"/>
      <c r="F14" s="208"/>
      <c r="G14" s="149"/>
      <c r="H14" s="91"/>
      <c r="I14" s="91"/>
      <c r="J14" s="91"/>
      <c r="K14" s="91"/>
      <c r="L14" s="91"/>
      <c r="M14" s="91"/>
      <c r="N14" s="91"/>
      <c r="O14" s="209"/>
      <c r="P14" s="90"/>
      <c r="Q14" s="90"/>
      <c r="R14" s="90"/>
      <c r="S14" s="209"/>
      <c r="T14" s="210"/>
      <c r="U14" s="90"/>
      <c r="V14" s="90"/>
      <c r="W14" s="90"/>
      <c r="X14" s="90"/>
      <c r="Y14" s="90"/>
      <c r="Z14" s="90"/>
      <c r="AA14" s="90"/>
      <c r="AB14" s="103">
        <f t="shared" si="61"/>
        <v>0</v>
      </c>
      <c r="AC14" s="90"/>
      <c r="AD14" s="90"/>
      <c r="AE14" s="90"/>
      <c r="AF14" s="90"/>
      <c r="AG14" s="90"/>
      <c r="AH14" s="90"/>
      <c r="AI14" s="117"/>
      <c r="AJ14" s="118"/>
      <c r="AK14" s="119">
        <f t="shared" si="62"/>
        <v>0</v>
      </c>
      <c r="AL14" s="101">
        <f t="shared" si="63"/>
        <v>0</v>
      </c>
    </row>
    <row r="15" ht="45">
      <c r="A15" s="96" t="s">
        <v>37</v>
      </c>
      <c r="B15" s="97" t="s">
        <v>38</v>
      </c>
      <c r="C15" s="211">
        <v>67.034000000000006</v>
      </c>
      <c r="D15" s="120">
        <v>80</v>
      </c>
      <c r="E15" s="212">
        <v>83</v>
      </c>
      <c r="F15" s="200">
        <f t="shared" ref="F15:F78" si="64">E15/C15</f>
        <v>1.2381776411970045</v>
      </c>
      <c r="G15" s="102">
        <v>4</v>
      </c>
      <c r="H15" s="105">
        <v>5</v>
      </c>
      <c r="I15" s="105"/>
      <c r="J15" s="105">
        <v>0</v>
      </c>
      <c r="K15" s="105"/>
      <c r="L15" s="105"/>
      <c r="M15" s="105"/>
      <c r="N15" s="201">
        <v>0</v>
      </c>
      <c r="O15" s="213">
        <v>2</v>
      </c>
      <c r="P15" s="203"/>
      <c r="Q15" s="107"/>
      <c r="R15" s="204"/>
      <c r="S15" s="213">
        <v>1</v>
      </c>
      <c r="T15" s="213">
        <v>1</v>
      </c>
      <c r="U15" s="205">
        <f>O15/G15%</f>
        <v>50</v>
      </c>
      <c r="V15" s="101">
        <f t="shared" ref="V15:V78" si="65">E15*X15%</f>
        <v>6.6400000000000006</v>
      </c>
      <c r="W15" s="103">
        <f t="shared" ref="W15:W78" si="66">ROUNDDOWN(V15,0)</f>
        <v>6</v>
      </c>
      <c r="X15" s="107">
        <v>8</v>
      </c>
      <c r="Y15" s="103">
        <f>'ИТОГ и проверка'!F15</f>
        <v>6</v>
      </c>
      <c r="Z15" s="103">
        <f t="shared" ref="Z15:Z78" si="67">Y15/E15%</f>
        <v>7.2289156626506026</v>
      </c>
      <c r="AA15" s="101">
        <f t="shared" ref="AA15:AA78" si="68">Z15-X15</f>
        <v>-0.77108433734939741</v>
      </c>
      <c r="AB15" s="10">
        <f t="shared" si="61"/>
        <v>0</v>
      </c>
      <c r="AC15" s="107"/>
      <c r="AD15" s="103">
        <f>'ИТОГ и проверка'!D15</f>
        <v>0</v>
      </c>
      <c r="AE15" s="107"/>
      <c r="AF15" s="107"/>
      <c r="AG15" s="107"/>
      <c r="AH15" s="103">
        <f>'ИТОГ и проверка'!E15</f>
        <v>0</v>
      </c>
      <c r="AI15" s="121"/>
      <c r="AJ15" s="121">
        <f t="shared" ref="AJ15:AJ78" si="69">SUM(AD15:AI15)</f>
        <v>0</v>
      </c>
      <c r="AK15" s="119">
        <f t="shared" si="62"/>
        <v>-6</v>
      </c>
      <c r="AL15" s="101">
        <f t="shared" si="63"/>
        <v>0</v>
      </c>
    </row>
    <row r="16" ht="30">
      <c r="A16" s="96" t="s">
        <v>39</v>
      </c>
      <c r="B16" s="97" t="s">
        <v>40</v>
      </c>
      <c r="C16" s="214">
        <v>10.308</v>
      </c>
      <c r="D16" s="215">
        <v>16</v>
      </c>
      <c r="E16" s="216">
        <v>25</v>
      </c>
      <c r="F16" s="217">
        <f t="shared" si="64"/>
        <v>2.4253007372914244</v>
      </c>
      <c r="G16" s="102">
        <v>1</v>
      </c>
      <c r="H16" s="105">
        <v>6</v>
      </c>
      <c r="I16" s="105"/>
      <c r="J16" s="105">
        <v>0</v>
      </c>
      <c r="K16" s="105">
        <v>0</v>
      </c>
      <c r="L16" s="105">
        <v>0</v>
      </c>
      <c r="M16" s="105">
        <v>0</v>
      </c>
      <c r="N16" s="201">
        <v>1</v>
      </c>
      <c r="O16" s="202">
        <v>1</v>
      </c>
      <c r="P16" s="203"/>
      <c r="Q16" s="107"/>
      <c r="R16" s="204"/>
      <c r="S16" s="202">
        <v>0</v>
      </c>
      <c r="T16" s="202">
        <v>1</v>
      </c>
      <c r="U16" s="205">
        <v>0</v>
      </c>
      <c r="V16" s="101">
        <f t="shared" si="65"/>
        <v>2</v>
      </c>
      <c r="W16" s="103">
        <f t="shared" si="66"/>
        <v>2</v>
      </c>
      <c r="X16" s="107">
        <v>8</v>
      </c>
      <c r="Y16" s="103">
        <f>'ИТОГ и проверка'!F16</f>
        <v>2</v>
      </c>
      <c r="Z16" s="103">
        <f t="shared" si="67"/>
        <v>8</v>
      </c>
      <c r="AA16" s="101">
        <f t="shared" si="68"/>
        <v>0</v>
      </c>
      <c r="AB16" s="103">
        <f t="shared" si="61"/>
        <v>0</v>
      </c>
      <c r="AC16" s="107"/>
      <c r="AD16" s="103">
        <f>'ИТОГ и проверка'!G16</f>
        <v>0</v>
      </c>
      <c r="AE16" s="103">
        <f>'ИТОГ и проверка'!H16</f>
        <v>0</v>
      </c>
      <c r="AF16" s="107">
        <v>0</v>
      </c>
      <c r="AG16" s="103">
        <f>Y16-AD16-AE16-AH16</f>
        <v>1</v>
      </c>
      <c r="AH16" s="103">
        <f>'ИТОГ и проверка'!I16</f>
        <v>1</v>
      </c>
      <c r="AI16" s="121"/>
      <c r="AJ16" s="121">
        <f t="shared" si="69"/>
        <v>2</v>
      </c>
      <c r="AK16" s="119">
        <f t="shared" si="62"/>
        <v>0</v>
      </c>
      <c r="AL16" s="101">
        <f t="shared" si="63"/>
        <v>0</v>
      </c>
    </row>
    <row r="17">
      <c r="A17" s="123" t="s">
        <v>41</v>
      </c>
      <c r="B17" s="87" t="s">
        <v>42</v>
      </c>
      <c r="C17" s="218"/>
      <c r="D17" s="208"/>
      <c r="E17" s="219"/>
      <c r="F17" s="220"/>
      <c r="G17" s="149"/>
      <c r="H17" s="91"/>
      <c r="I17" s="91"/>
      <c r="J17" s="91"/>
      <c r="K17" s="91"/>
      <c r="L17" s="91"/>
      <c r="M17" s="91"/>
      <c r="N17" s="91"/>
      <c r="O17" s="221"/>
      <c r="P17" s="90"/>
      <c r="Q17" s="90"/>
      <c r="R17" s="90"/>
      <c r="S17" s="221"/>
      <c r="T17" s="222"/>
      <c r="U17" s="90"/>
      <c r="V17" s="90"/>
      <c r="W17" s="90"/>
      <c r="X17" s="90"/>
      <c r="Y17" s="90"/>
      <c r="Z17" s="90"/>
      <c r="AA17" s="90"/>
      <c r="AB17" s="10">
        <f t="shared" si="61"/>
        <v>0</v>
      </c>
      <c r="AC17" s="90"/>
      <c r="AD17" s="90"/>
      <c r="AE17" s="90"/>
      <c r="AF17" s="90"/>
      <c r="AG17" s="90"/>
      <c r="AH17" s="90"/>
      <c r="AI17" s="127"/>
      <c r="AJ17" s="121">
        <f t="shared" si="69"/>
        <v>0</v>
      </c>
      <c r="AK17" s="119">
        <f t="shared" si="62"/>
        <v>0</v>
      </c>
      <c r="AL17" s="101">
        <f t="shared" si="63"/>
        <v>0</v>
      </c>
    </row>
    <row r="18" ht="45">
      <c r="A18" s="96" t="s">
        <v>43</v>
      </c>
      <c r="B18" s="97" t="s">
        <v>44</v>
      </c>
      <c r="C18" s="214">
        <v>397.60000000000002</v>
      </c>
      <c r="D18" s="215">
        <v>611</v>
      </c>
      <c r="E18" s="216">
        <v>629</v>
      </c>
      <c r="F18" s="217">
        <f t="shared" si="64"/>
        <v>1.5819919517102614</v>
      </c>
      <c r="G18" s="102">
        <v>48</v>
      </c>
      <c r="H18" s="105">
        <v>8</v>
      </c>
      <c r="I18" s="105"/>
      <c r="J18" s="105">
        <v>0</v>
      </c>
      <c r="K18" s="105"/>
      <c r="L18" s="105"/>
      <c r="M18" s="105"/>
      <c r="N18" s="201">
        <v>0</v>
      </c>
      <c r="O18" s="202">
        <v>15</v>
      </c>
      <c r="P18" s="203"/>
      <c r="Q18" s="107"/>
      <c r="R18" s="204"/>
      <c r="S18" s="202">
        <v>11</v>
      </c>
      <c r="T18" s="202">
        <v>4</v>
      </c>
      <c r="U18" s="205">
        <f t="shared" ref="U18:U81" si="70">O18/G18%</f>
        <v>31.25</v>
      </c>
      <c r="V18" s="101">
        <f t="shared" si="65"/>
        <v>50.32</v>
      </c>
      <c r="W18" s="103">
        <f t="shared" si="66"/>
        <v>50</v>
      </c>
      <c r="X18" s="107">
        <v>8</v>
      </c>
      <c r="Y18" s="103">
        <f>'ИТОГ и проверка'!F18</f>
        <v>50</v>
      </c>
      <c r="Z18" s="103">
        <f t="shared" si="67"/>
        <v>7.9491255961844196</v>
      </c>
      <c r="AA18" s="101">
        <f t="shared" si="68"/>
        <v>-0.050874403815580393</v>
      </c>
      <c r="AB18" s="103">
        <f t="shared" si="61"/>
        <v>0</v>
      </c>
      <c r="AC18" s="107"/>
      <c r="AD18" s="103">
        <f>'ИТОГ и проверка'!D18</f>
        <v>0</v>
      </c>
      <c r="AE18" s="107"/>
      <c r="AF18" s="107"/>
      <c r="AG18" s="107"/>
      <c r="AH18" s="103">
        <f>'ИТОГ и проверка'!E18</f>
        <v>0</v>
      </c>
      <c r="AI18" s="121"/>
      <c r="AJ18" s="121">
        <f t="shared" si="69"/>
        <v>0</v>
      </c>
      <c r="AK18" s="119">
        <f t="shared" si="62"/>
        <v>-50</v>
      </c>
      <c r="AL18" s="101">
        <f t="shared" si="63"/>
        <v>0</v>
      </c>
    </row>
    <row r="19" ht="30">
      <c r="A19" s="96" t="s">
        <v>45</v>
      </c>
      <c r="B19" s="97" t="s">
        <v>46</v>
      </c>
      <c r="C19" s="211">
        <v>236.40000000000001</v>
      </c>
      <c r="D19" s="120">
        <v>250</v>
      </c>
      <c r="E19" s="223">
        <v>233</v>
      </c>
      <c r="F19" s="200">
        <f t="shared" si="64"/>
        <v>0.98561759729272413</v>
      </c>
      <c r="G19" s="102">
        <v>20</v>
      </c>
      <c r="H19" s="105">
        <v>8</v>
      </c>
      <c r="I19" s="105"/>
      <c r="J19" s="105">
        <v>1</v>
      </c>
      <c r="K19" s="105">
        <v>2</v>
      </c>
      <c r="L19" s="105">
        <v>0</v>
      </c>
      <c r="M19" s="105">
        <v>12</v>
      </c>
      <c r="N19" s="105">
        <v>5</v>
      </c>
      <c r="O19" s="224"/>
      <c r="P19" s="107"/>
      <c r="Q19" s="107"/>
      <c r="R19" s="107"/>
      <c r="S19" s="225"/>
      <c r="T19" s="224"/>
      <c r="U19" s="101">
        <f t="shared" si="70"/>
        <v>0</v>
      </c>
      <c r="V19" s="101">
        <f t="shared" si="65"/>
        <v>18.640000000000001</v>
      </c>
      <c r="W19" s="103">
        <f t="shared" si="66"/>
        <v>18</v>
      </c>
      <c r="X19" s="107">
        <v>8</v>
      </c>
      <c r="Y19" s="103">
        <f>'ИТОГ и проверка'!F19</f>
        <v>11</v>
      </c>
      <c r="Z19" s="103">
        <f t="shared" si="67"/>
        <v>4.7210300429184544</v>
      </c>
      <c r="AA19" s="101">
        <f t="shared" si="68"/>
        <v>-3.2789699570815456</v>
      </c>
      <c r="AB19" s="10">
        <f t="shared" si="61"/>
        <v>0</v>
      </c>
      <c r="AC19" s="107"/>
      <c r="AD19" s="103">
        <f>'ИТОГ и проверка'!G19</f>
        <v>0</v>
      </c>
      <c r="AE19" s="103">
        <f>'ИТОГ и проверка'!H19</f>
        <v>1</v>
      </c>
      <c r="AF19" s="107">
        <v>0</v>
      </c>
      <c r="AG19" s="103">
        <f>Y19-AD19-AE19-AH19</f>
        <v>7</v>
      </c>
      <c r="AH19" s="103">
        <f>'ИТОГ и проверка'!I19</f>
        <v>3</v>
      </c>
      <c r="AI19" s="121"/>
      <c r="AJ19" s="121">
        <f t="shared" si="69"/>
        <v>11</v>
      </c>
      <c r="AK19" s="119">
        <f t="shared" si="62"/>
        <v>0</v>
      </c>
      <c r="AL19" s="101">
        <f t="shared" si="63"/>
        <v>0</v>
      </c>
    </row>
    <row r="20">
      <c r="A20" s="123" t="s">
        <v>47</v>
      </c>
      <c r="B20" s="87" t="s">
        <v>48</v>
      </c>
      <c r="C20" s="206"/>
      <c r="D20" s="88"/>
      <c r="E20" s="226"/>
      <c r="F20" s="208"/>
      <c r="G20" s="149"/>
      <c r="H20" s="91"/>
      <c r="I20" s="91"/>
      <c r="J20" s="91"/>
      <c r="K20" s="91"/>
      <c r="L20" s="91"/>
      <c r="M20" s="91"/>
      <c r="N20" s="91"/>
      <c r="O20" s="227"/>
      <c r="P20" s="90"/>
      <c r="Q20" s="90"/>
      <c r="R20" s="90"/>
      <c r="S20" s="227"/>
      <c r="T20" s="228"/>
      <c r="U20" s="90"/>
      <c r="V20" s="90"/>
      <c r="W20" s="90"/>
      <c r="X20" s="90"/>
      <c r="Y20" s="90"/>
      <c r="Z20" s="90"/>
      <c r="AA20" s="90"/>
      <c r="AB20" s="103">
        <f t="shared" si="61"/>
        <v>0</v>
      </c>
      <c r="AC20" s="90"/>
      <c r="AD20" s="90"/>
      <c r="AE20" s="90"/>
      <c r="AF20" s="90"/>
      <c r="AG20" s="90"/>
      <c r="AH20" s="90"/>
      <c r="AI20" s="127"/>
      <c r="AJ20" s="121">
        <f t="shared" si="69"/>
        <v>0</v>
      </c>
      <c r="AK20" s="119">
        <f t="shared" si="62"/>
        <v>0</v>
      </c>
      <c r="AL20" s="101">
        <f t="shared" si="63"/>
        <v>0</v>
      </c>
    </row>
    <row r="21" ht="45">
      <c r="A21" s="96" t="s">
        <v>49</v>
      </c>
      <c r="B21" s="97" t="s">
        <v>50</v>
      </c>
      <c r="C21" s="211">
        <v>29.48</v>
      </c>
      <c r="D21" s="120">
        <v>83</v>
      </c>
      <c r="E21" s="229">
        <v>102</v>
      </c>
      <c r="F21" s="200">
        <f t="shared" si="64"/>
        <v>3.4599728629579376</v>
      </c>
      <c r="G21" s="102">
        <v>6</v>
      </c>
      <c r="H21" s="105">
        <v>7</v>
      </c>
      <c r="I21" s="105"/>
      <c r="J21" s="105">
        <v>0</v>
      </c>
      <c r="K21" s="105"/>
      <c r="L21" s="105"/>
      <c r="M21" s="105"/>
      <c r="N21" s="201">
        <v>0</v>
      </c>
      <c r="O21" s="213">
        <v>5</v>
      </c>
      <c r="P21" s="203"/>
      <c r="Q21" s="107"/>
      <c r="R21" s="204"/>
      <c r="S21" s="213">
        <v>3</v>
      </c>
      <c r="T21" s="213">
        <v>2</v>
      </c>
      <c r="U21" s="205">
        <f t="shared" si="70"/>
        <v>83.333333333333343</v>
      </c>
      <c r="V21" s="101">
        <f t="shared" si="65"/>
        <v>12.24</v>
      </c>
      <c r="W21" s="103">
        <f t="shared" si="66"/>
        <v>12</v>
      </c>
      <c r="X21" s="107">
        <v>12</v>
      </c>
      <c r="Y21" s="103">
        <f>'ИТОГ и проверка'!F21</f>
        <v>12</v>
      </c>
      <c r="Z21" s="103">
        <f t="shared" si="67"/>
        <v>11.76470588235294</v>
      </c>
      <c r="AA21" s="101">
        <f t="shared" si="68"/>
        <v>-0.23529411764705976</v>
      </c>
      <c r="AB21" s="10">
        <f t="shared" si="61"/>
        <v>0</v>
      </c>
      <c r="AC21" s="107"/>
      <c r="AD21" s="103">
        <f>'ИТОГ и проверка'!D21</f>
        <v>0</v>
      </c>
      <c r="AE21" s="107"/>
      <c r="AF21" s="107"/>
      <c r="AG21" s="107"/>
      <c r="AH21" s="103">
        <f>'ИТОГ и проверка'!E21</f>
        <v>0</v>
      </c>
      <c r="AI21" s="121"/>
      <c r="AJ21" s="121">
        <f t="shared" si="69"/>
        <v>0</v>
      </c>
      <c r="AK21" s="119">
        <f t="shared" si="62"/>
        <v>-12</v>
      </c>
      <c r="AL21" s="101">
        <f t="shared" si="63"/>
        <v>0</v>
      </c>
    </row>
    <row r="22" ht="30">
      <c r="A22" s="96" t="s">
        <v>51</v>
      </c>
      <c r="B22" s="97" t="s">
        <v>52</v>
      </c>
      <c r="C22" s="214">
        <v>21.359999999999999</v>
      </c>
      <c r="D22" s="120">
        <v>170</v>
      </c>
      <c r="E22" s="230">
        <v>218</v>
      </c>
      <c r="F22" s="200">
        <f t="shared" si="64"/>
        <v>10.205992509363297</v>
      </c>
      <c r="G22" s="102">
        <v>25</v>
      </c>
      <c r="H22" s="105">
        <v>15</v>
      </c>
      <c r="I22" s="105"/>
      <c r="J22" s="105">
        <v>0</v>
      </c>
      <c r="K22" s="105"/>
      <c r="L22" s="105"/>
      <c r="M22" s="105"/>
      <c r="N22" s="105">
        <v>0</v>
      </c>
      <c r="O22" s="231">
        <v>8</v>
      </c>
      <c r="P22" s="107"/>
      <c r="Q22" s="107"/>
      <c r="R22" s="107"/>
      <c r="S22" s="231">
        <v>5</v>
      </c>
      <c r="T22" s="230">
        <v>3</v>
      </c>
      <c r="U22" s="101">
        <f t="shared" si="70"/>
        <v>32</v>
      </c>
      <c r="V22" s="101">
        <f t="shared" si="65"/>
        <v>39.240000000000002</v>
      </c>
      <c r="W22" s="103">
        <f t="shared" si="66"/>
        <v>39</v>
      </c>
      <c r="X22" s="107">
        <v>18</v>
      </c>
      <c r="Y22" s="103">
        <f>'ИТОГ и проверка'!F22</f>
        <v>28</v>
      </c>
      <c r="Z22" s="103">
        <f t="shared" si="67"/>
        <v>12.844036697247706</v>
      </c>
      <c r="AA22" s="101">
        <f t="shared" si="68"/>
        <v>-5.1559633027522942</v>
      </c>
      <c r="AB22" s="103">
        <f t="shared" si="61"/>
        <v>0</v>
      </c>
      <c r="AC22" s="107"/>
      <c r="AD22" s="103">
        <f>'ИТОГ и проверка'!D22</f>
        <v>0</v>
      </c>
      <c r="AE22" s="107"/>
      <c r="AF22" s="107"/>
      <c r="AG22" s="107"/>
      <c r="AH22" s="103">
        <f>'ИТОГ и проверка'!E22</f>
        <v>0</v>
      </c>
      <c r="AI22" s="121"/>
      <c r="AJ22" s="121">
        <f t="shared" si="69"/>
        <v>0</v>
      </c>
      <c r="AK22" s="119">
        <f t="shared" si="62"/>
        <v>-28</v>
      </c>
      <c r="AL22" s="101">
        <f t="shared" si="63"/>
        <v>0</v>
      </c>
    </row>
    <row r="23" ht="60">
      <c r="A23" s="96" t="s">
        <v>53</v>
      </c>
      <c r="B23" s="97" t="s">
        <v>54</v>
      </c>
      <c r="C23" s="211">
        <v>33.600000000000001</v>
      </c>
      <c r="D23" s="120">
        <v>182</v>
      </c>
      <c r="E23" s="229">
        <v>181</v>
      </c>
      <c r="F23" s="200">
        <f t="shared" si="64"/>
        <v>5.3869047619047619</v>
      </c>
      <c r="G23" s="102">
        <v>21</v>
      </c>
      <c r="H23" s="105">
        <v>12</v>
      </c>
      <c r="I23" s="105"/>
      <c r="J23" s="105">
        <v>0</v>
      </c>
      <c r="K23" s="105"/>
      <c r="L23" s="105"/>
      <c r="M23" s="105"/>
      <c r="N23" s="105">
        <v>0</v>
      </c>
      <c r="O23" s="230">
        <v>3</v>
      </c>
      <c r="P23" s="107"/>
      <c r="Q23" s="107"/>
      <c r="R23" s="107"/>
      <c r="S23" s="100">
        <v>1</v>
      </c>
      <c r="T23" s="229">
        <v>2</v>
      </c>
      <c r="U23" s="101">
        <f t="shared" si="70"/>
        <v>14.285714285714286</v>
      </c>
      <c r="V23" s="101">
        <f t="shared" si="65"/>
        <v>21.719999999999999</v>
      </c>
      <c r="W23" s="103">
        <f t="shared" si="66"/>
        <v>21</v>
      </c>
      <c r="X23" s="107">
        <v>12</v>
      </c>
      <c r="Y23" s="103">
        <f>'ИТОГ и проверка'!F23</f>
        <v>21</v>
      </c>
      <c r="Z23" s="103">
        <f t="shared" si="67"/>
        <v>11.602209944751381</v>
      </c>
      <c r="AA23" s="101">
        <f t="shared" si="68"/>
        <v>-0.39779005524861866</v>
      </c>
      <c r="AB23" s="10">
        <f t="shared" si="61"/>
        <v>0</v>
      </c>
      <c r="AC23" s="107"/>
      <c r="AD23" s="103">
        <f>'ИТОГ и проверка'!D23</f>
        <v>0</v>
      </c>
      <c r="AE23" s="107"/>
      <c r="AF23" s="107"/>
      <c r="AG23" s="107"/>
      <c r="AH23" s="103">
        <f>'ИТОГ и проверка'!E23</f>
        <v>0</v>
      </c>
      <c r="AI23" s="121"/>
      <c r="AJ23" s="121">
        <f t="shared" si="69"/>
        <v>0</v>
      </c>
      <c r="AK23" s="119">
        <f t="shared" si="62"/>
        <v>-21</v>
      </c>
      <c r="AL23" s="101">
        <f t="shared" si="63"/>
        <v>0</v>
      </c>
    </row>
    <row r="24" ht="60">
      <c r="A24" s="131" t="s">
        <v>55</v>
      </c>
      <c r="B24" s="97" t="s">
        <v>56</v>
      </c>
      <c r="C24" s="98">
        <v>31.335999999999999</v>
      </c>
      <c r="D24" s="120">
        <v>250</v>
      </c>
      <c r="E24" s="230">
        <v>256</v>
      </c>
      <c r="F24" s="200">
        <f t="shared" si="64"/>
        <v>8.1695174878733727</v>
      </c>
      <c r="G24" s="102">
        <v>37</v>
      </c>
      <c r="H24" s="105">
        <v>15</v>
      </c>
      <c r="I24" s="105"/>
      <c r="J24" s="105">
        <v>0</v>
      </c>
      <c r="K24" s="105"/>
      <c r="L24" s="105"/>
      <c r="M24" s="105"/>
      <c r="N24" s="105">
        <v>0</v>
      </c>
      <c r="O24" s="229">
        <v>3</v>
      </c>
      <c r="P24" s="107"/>
      <c r="Q24" s="107"/>
      <c r="R24" s="107"/>
      <c r="S24" s="229">
        <v>3</v>
      </c>
      <c r="T24" s="230"/>
      <c r="U24" s="101">
        <f t="shared" si="70"/>
        <v>8.1081081081081088</v>
      </c>
      <c r="V24" s="101">
        <f t="shared" si="65"/>
        <v>38.399999999999999</v>
      </c>
      <c r="W24" s="103">
        <f t="shared" si="66"/>
        <v>38</v>
      </c>
      <c r="X24" s="107">
        <v>15</v>
      </c>
      <c r="Y24" s="103">
        <f>'ИТОГ и проверка'!F24</f>
        <v>38</v>
      </c>
      <c r="Z24" s="103">
        <f t="shared" si="67"/>
        <v>14.84375</v>
      </c>
      <c r="AA24" s="101">
        <f t="shared" si="68"/>
        <v>-0.15625</v>
      </c>
      <c r="AB24" s="103">
        <f t="shared" si="61"/>
        <v>0</v>
      </c>
      <c r="AC24" s="107"/>
      <c r="AD24" s="103">
        <f>'ИТОГ и проверка'!D24</f>
        <v>0</v>
      </c>
      <c r="AE24" s="107"/>
      <c r="AF24" s="107"/>
      <c r="AG24" s="107"/>
      <c r="AH24" s="103">
        <f>'ИТОГ и проверка'!E24</f>
        <v>0</v>
      </c>
      <c r="AI24" s="121"/>
      <c r="AJ24" s="121">
        <f t="shared" si="69"/>
        <v>0</v>
      </c>
      <c r="AK24" s="119">
        <f t="shared" si="62"/>
        <v>-38</v>
      </c>
      <c r="AL24" s="101">
        <f t="shared" si="63"/>
        <v>0</v>
      </c>
    </row>
    <row r="25" ht="30">
      <c r="A25" s="96" t="s">
        <v>57</v>
      </c>
      <c r="B25" s="97" t="s">
        <v>58</v>
      </c>
      <c r="C25" s="232">
        <v>255.47999999999999</v>
      </c>
      <c r="D25" s="120">
        <v>134</v>
      </c>
      <c r="E25" s="229">
        <v>249</v>
      </c>
      <c r="F25" s="200">
        <f t="shared" si="64"/>
        <v>0.97463597933302026</v>
      </c>
      <c r="G25" s="102">
        <v>6</v>
      </c>
      <c r="H25" s="105">
        <v>4</v>
      </c>
      <c r="I25" s="105"/>
      <c r="J25" s="105">
        <v>0</v>
      </c>
      <c r="K25" s="105">
        <v>0</v>
      </c>
      <c r="L25" s="105">
        <v>0</v>
      </c>
      <c r="M25" s="105">
        <v>3</v>
      </c>
      <c r="N25" s="105">
        <v>3</v>
      </c>
      <c r="O25" s="233">
        <v>4</v>
      </c>
      <c r="P25" s="107"/>
      <c r="Q25" s="107"/>
      <c r="R25" s="107"/>
      <c r="S25" s="142">
        <v>3</v>
      </c>
      <c r="T25" s="234">
        <v>1</v>
      </c>
      <c r="U25" s="101">
        <f t="shared" si="70"/>
        <v>66.666666666666671</v>
      </c>
      <c r="V25" s="101">
        <f t="shared" si="65"/>
        <v>12.450000000000001</v>
      </c>
      <c r="W25" s="103">
        <f t="shared" si="66"/>
        <v>12</v>
      </c>
      <c r="X25" s="107">
        <v>5</v>
      </c>
      <c r="Y25" s="103">
        <f>'ИТОГ и проверка'!F25</f>
        <v>12</v>
      </c>
      <c r="Z25" s="103">
        <f t="shared" si="67"/>
        <v>4.8192771084337345</v>
      </c>
      <c r="AA25" s="101">
        <f t="shared" si="68"/>
        <v>-0.18072289156626553</v>
      </c>
      <c r="AB25" s="10">
        <f t="shared" si="61"/>
        <v>0</v>
      </c>
      <c r="AC25" s="107"/>
      <c r="AD25" s="103">
        <f>'ИТОГ и проверка'!G25</f>
        <v>0</v>
      </c>
      <c r="AE25" s="103">
        <f>'ИТОГ и проверка'!H25</f>
        <v>1</v>
      </c>
      <c r="AF25" s="107">
        <v>0</v>
      </c>
      <c r="AG25" s="103">
        <f>Y25-AD25-AE25-AH25</f>
        <v>8</v>
      </c>
      <c r="AH25" s="103">
        <f>'ИТОГ и проверка'!I25</f>
        <v>3</v>
      </c>
      <c r="AI25" s="121"/>
      <c r="AJ25" s="121">
        <f t="shared" si="69"/>
        <v>12</v>
      </c>
      <c r="AK25" s="119">
        <f t="shared" si="62"/>
        <v>0</v>
      </c>
      <c r="AL25" s="101">
        <f t="shared" si="63"/>
        <v>0</v>
      </c>
    </row>
    <row r="26">
      <c r="A26" s="123" t="s">
        <v>59</v>
      </c>
      <c r="B26" s="87" t="s">
        <v>60</v>
      </c>
      <c r="C26" s="206"/>
      <c r="D26" s="88"/>
      <c r="E26" s="207"/>
      <c r="F26" s="235"/>
      <c r="G26" s="149"/>
      <c r="H26" s="91"/>
      <c r="I26" s="91"/>
      <c r="J26" s="91"/>
      <c r="K26" s="91"/>
      <c r="L26" s="91"/>
      <c r="M26" s="91"/>
      <c r="N26" s="91"/>
      <c r="O26" s="236"/>
      <c r="P26" s="90"/>
      <c r="Q26" s="90"/>
      <c r="R26" s="90"/>
      <c r="S26" s="236"/>
      <c r="T26" s="237"/>
      <c r="U26" s="90"/>
      <c r="V26" s="90"/>
      <c r="W26" s="90"/>
      <c r="X26" s="90"/>
      <c r="Y26" s="90"/>
      <c r="Z26" s="90"/>
      <c r="AA26" s="90"/>
      <c r="AB26" s="103">
        <f t="shared" si="61"/>
        <v>0</v>
      </c>
      <c r="AC26" s="90"/>
      <c r="AD26" s="90"/>
      <c r="AE26" s="90"/>
      <c r="AF26" s="90"/>
      <c r="AG26" s="90"/>
      <c r="AH26" s="90"/>
      <c r="AI26" s="127"/>
      <c r="AJ26" s="121">
        <f t="shared" si="69"/>
        <v>0</v>
      </c>
      <c r="AK26" s="119">
        <f t="shared" si="62"/>
        <v>0</v>
      </c>
      <c r="AL26" s="101">
        <f t="shared" si="63"/>
        <v>0</v>
      </c>
    </row>
    <row r="27" ht="30">
      <c r="A27" s="96" t="s">
        <v>61</v>
      </c>
      <c r="B27" s="97" t="s">
        <v>62</v>
      </c>
      <c r="C27" s="211">
        <v>8592.0200000000004</v>
      </c>
      <c r="D27" s="120">
        <v>5733</v>
      </c>
      <c r="E27" s="229">
        <v>3908</v>
      </c>
      <c r="F27" s="200">
        <f t="shared" si="64"/>
        <v>0.45484065446775029</v>
      </c>
      <c r="G27" s="102">
        <v>171</v>
      </c>
      <c r="H27" s="105">
        <v>3</v>
      </c>
      <c r="I27" s="105"/>
      <c r="J27" s="105">
        <v>0</v>
      </c>
      <c r="K27" s="105"/>
      <c r="L27" s="105"/>
      <c r="M27" s="105"/>
      <c r="N27" s="201">
        <v>0</v>
      </c>
      <c r="O27" s="202">
        <v>1</v>
      </c>
      <c r="P27" s="203"/>
      <c r="Q27" s="107"/>
      <c r="R27" s="204"/>
      <c r="S27" s="202">
        <v>1</v>
      </c>
      <c r="T27" s="202">
        <v>0</v>
      </c>
      <c r="U27" s="205">
        <f t="shared" si="70"/>
        <v>0.58479532163742687</v>
      </c>
      <c r="V27" s="101">
        <f t="shared" si="65"/>
        <v>195.40000000000001</v>
      </c>
      <c r="W27" s="103">
        <f t="shared" si="66"/>
        <v>195</v>
      </c>
      <c r="X27" s="107">
        <v>5</v>
      </c>
      <c r="Y27" s="10">
        <f>'ИТОГ и проверка'!F27+AC27</f>
        <v>162</v>
      </c>
      <c r="Z27" s="103">
        <f t="shared" si="67"/>
        <v>4.1453428863868984</v>
      </c>
      <c r="AA27" s="101">
        <f t="shared" si="68"/>
        <v>-0.85465711361310159</v>
      </c>
      <c r="AB27" s="10">
        <f t="shared" si="61"/>
        <v>0</v>
      </c>
      <c r="AC27" s="133">
        <v>2</v>
      </c>
      <c r="AD27" s="103">
        <f>'ИТОГ и проверка'!D27</f>
        <v>0</v>
      </c>
      <c r="AE27" s="107"/>
      <c r="AF27" s="107"/>
      <c r="AG27" s="107"/>
      <c r="AH27" s="103">
        <f>'ИТОГ и проверка'!E27</f>
        <v>0</v>
      </c>
      <c r="AI27" s="121"/>
      <c r="AJ27" s="121">
        <f t="shared" si="69"/>
        <v>0</v>
      </c>
      <c r="AK27" s="119">
        <f t="shared" si="62"/>
        <v>-162</v>
      </c>
      <c r="AL27" s="101">
        <f t="shared" si="63"/>
        <v>0</v>
      </c>
    </row>
    <row r="28">
      <c r="A28" s="123" t="s">
        <v>63</v>
      </c>
      <c r="B28" s="87" t="s">
        <v>64</v>
      </c>
      <c r="C28" s="206"/>
      <c r="D28" s="88"/>
      <c r="E28" s="207"/>
      <c r="F28" s="235"/>
      <c r="G28" s="149"/>
      <c r="H28" s="91"/>
      <c r="I28" s="91"/>
      <c r="J28" s="91"/>
      <c r="K28" s="91"/>
      <c r="L28" s="91"/>
      <c r="M28" s="91"/>
      <c r="N28" s="91"/>
      <c r="O28" s="209"/>
      <c r="P28" s="90"/>
      <c r="Q28" s="90"/>
      <c r="R28" s="90"/>
      <c r="S28" s="209"/>
      <c r="T28" s="210"/>
      <c r="U28" s="90"/>
      <c r="V28" s="90"/>
      <c r="W28" s="90"/>
      <c r="X28" s="90"/>
      <c r="Y28" s="90"/>
      <c r="Z28" s="90"/>
      <c r="AA28" s="90"/>
      <c r="AB28" s="103">
        <f t="shared" si="61"/>
        <v>0</v>
      </c>
      <c r="AC28" s="90"/>
      <c r="AD28" s="90"/>
      <c r="AE28" s="90"/>
      <c r="AF28" s="90"/>
      <c r="AG28" s="90"/>
      <c r="AH28" s="90"/>
      <c r="AI28" s="127"/>
      <c r="AJ28" s="121">
        <f t="shared" si="69"/>
        <v>0</v>
      </c>
      <c r="AK28" s="119">
        <f t="shared" si="62"/>
        <v>0</v>
      </c>
      <c r="AL28" s="101">
        <f t="shared" si="63"/>
        <v>0</v>
      </c>
    </row>
    <row r="29" ht="45">
      <c r="A29" s="96" t="s">
        <v>65</v>
      </c>
      <c r="B29" s="97" t="s">
        <v>66</v>
      </c>
      <c r="C29" s="238">
        <v>19.600000000000001</v>
      </c>
      <c r="D29" s="71">
        <v>60</v>
      </c>
      <c r="E29" s="48">
        <v>63</v>
      </c>
      <c r="F29" s="200">
        <f t="shared" si="64"/>
        <v>3.214285714285714</v>
      </c>
      <c r="G29" s="102">
        <v>7</v>
      </c>
      <c r="H29" s="105">
        <v>12</v>
      </c>
      <c r="I29" s="105"/>
      <c r="J29" s="105">
        <v>0</v>
      </c>
      <c r="K29" s="105"/>
      <c r="L29" s="105"/>
      <c r="M29" s="105"/>
      <c r="N29" s="201">
        <v>0</v>
      </c>
      <c r="O29" s="213">
        <v>5</v>
      </c>
      <c r="P29" s="203"/>
      <c r="Q29" s="107"/>
      <c r="R29" s="204"/>
      <c r="S29" s="213">
        <v>4</v>
      </c>
      <c r="T29" s="213">
        <v>1</v>
      </c>
      <c r="U29" s="205">
        <f t="shared" si="70"/>
        <v>71.428571428571416</v>
      </c>
      <c r="V29" s="101">
        <f t="shared" si="65"/>
        <v>7.5599999999999996</v>
      </c>
      <c r="W29" s="103">
        <f t="shared" si="66"/>
        <v>7</v>
      </c>
      <c r="X29" s="107">
        <v>12</v>
      </c>
      <c r="Y29" s="103">
        <f>'ИТОГ и проверка'!F29</f>
        <v>7</v>
      </c>
      <c r="Z29" s="103">
        <f t="shared" si="67"/>
        <v>11.111111111111111</v>
      </c>
      <c r="AA29" s="101">
        <f t="shared" si="68"/>
        <v>-0.88888888888888928</v>
      </c>
      <c r="AB29" s="10">
        <f t="shared" si="61"/>
        <v>0</v>
      </c>
      <c r="AC29" s="107"/>
      <c r="AD29" s="103">
        <f>'ИТОГ и проверка'!D29</f>
        <v>0</v>
      </c>
      <c r="AE29" s="107"/>
      <c r="AF29" s="107"/>
      <c r="AG29" s="107"/>
      <c r="AH29" s="103">
        <f>'ИТОГ и проверка'!E29</f>
        <v>0</v>
      </c>
      <c r="AI29" s="121"/>
      <c r="AJ29" s="121">
        <f t="shared" si="69"/>
        <v>0</v>
      </c>
      <c r="AK29" s="119">
        <f t="shared" si="62"/>
        <v>-7</v>
      </c>
      <c r="AL29" s="101">
        <f t="shared" si="63"/>
        <v>0</v>
      </c>
    </row>
    <row r="30" ht="45">
      <c r="A30" s="96" t="s">
        <v>67</v>
      </c>
      <c r="B30" s="97" t="s">
        <v>68</v>
      </c>
      <c r="C30" s="239">
        <v>6.7999999999999998</v>
      </c>
      <c r="D30" s="71">
        <v>20</v>
      </c>
      <c r="E30" s="240">
        <v>22</v>
      </c>
      <c r="F30" s="200">
        <f t="shared" si="64"/>
        <v>3.2352941176470589</v>
      </c>
      <c r="G30" s="102">
        <v>0</v>
      </c>
      <c r="H30" s="105">
        <v>0</v>
      </c>
      <c r="I30" s="105"/>
      <c r="J30" s="105">
        <v>0</v>
      </c>
      <c r="K30" s="105"/>
      <c r="L30" s="105"/>
      <c r="M30" s="105"/>
      <c r="N30" s="201">
        <v>0</v>
      </c>
      <c r="O30" s="213">
        <v>0</v>
      </c>
      <c r="P30" s="203"/>
      <c r="Q30" s="107"/>
      <c r="R30" s="204"/>
      <c r="S30" s="213">
        <v>0</v>
      </c>
      <c r="T30" s="213">
        <v>0</v>
      </c>
      <c r="U30" s="205">
        <v>0</v>
      </c>
      <c r="V30" s="101">
        <f t="shared" si="65"/>
        <v>2.6399999999999997</v>
      </c>
      <c r="W30" s="103">
        <f t="shared" si="66"/>
        <v>2</v>
      </c>
      <c r="X30" s="107">
        <v>12</v>
      </c>
      <c r="Y30" s="103">
        <f>'ИТОГ и проверка'!F30</f>
        <v>0</v>
      </c>
      <c r="Z30" s="103">
        <f t="shared" si="67"/>
        <v>0</v>
      </c>
      <c r="AA30" s="101">
        <f t="shared" si="68"/>
        <v>-12</v>
      </c>
      <c r="AB30" s="103">
        <f t="shared" si="61"/>
        <v>0</v>
      </c>
      <c r="AC30" s="107"/>
      <c r="AD30" s="103">
        <f>'ИТОГ и проверка'!D30</f>
        <v>0</v>
      </c>
      <c r="AE30" s="107"/>
      <c r="AF30" s="107"/>
      <c r="AG30" s="107"/>
      <c r="AH30" s="103">
        <f>'ИТОГ и проверка'!E30</f>
        <v>0</v>
      </c>
      <c r="AI30" s="121"/>
      <c r="AJ30" s="121">
        <f t="shared" si="69"/>
        <v>0</v>
      </c>
      <c r="AK30" s="119">
        <f t="shared" si="62"/>
        <v>0</v>
      </c>
      <c r="AL30" s="101">
        <f t="shared" si="63"/>
        <v>0</v>
      </c>
    </row>
    <row r="31" ht="45">
      <c r="A31" s="96" t="s">
        <v>69</v>
      </c>
      <c r="B31" s="97" t="s">
        <v>70</v>
      </c>
      <c r="C31" s="232">
        <v>5.1580000000000004</v>
      </c>
      <c r="D31" s="71">
        <v>15</v>
      </c>
      <c r="E31" s="241">
        <v>16</v>
      </c>
      <c r="F31" s="200">
        <f t="shared" si="64"/>
        <v>3.1019775106630476</v>
      </c>
      <c r="G31" s="102">
        <v>0</v>
      </c>
      <c r="H31" s="105">
        <v>0</v>
      </c>
      <c r="I31" s="105"/>
      <c r="J31" s="105">
        <v>0</v>
      </c>
      <c r="K31" s="105"/>
      <c r="L31" s="105"/>
      <c r="M31" s="105"/>
      <c r="N31" s="201">
        <v>0</v>
      </c>
      <c r="O31" s="213">
        <v>0</v>
      </c>
      <c r="P31" s="203"/>
      <c r="Q31" s="107"/>
      <c r="R31" s="204"/>
      <c r="S31" s="213">
        <v>0</v>
      </c>
      <c r="T31" s="213">
        <v>0</v>
      </c>
      <c r="U31" s="205">
        <v>0</v>
      </c>
      <c r="V31" s="101">
        <f t="shared" si="65"/>
        <v>1.9199999999999999</v>
      </c>
      <c r="W31" s="103">
        <f t="shared" si="66"/>
        <v>1</v>
      </c>
      <c r="X31" s="107">
        <v>12</v>
      </c>
      <c r="Y31" s="103">
        <f>'ИТОГ и проверка'!F31</f>
        <v>0</v>
      </c>
      <c r="Z31" s="103">
        <f t="shared" si="67"/>
        <v>0</v>
      </c>
      <c r="AA31" s="101">
        <f t="shared" si="68"/>
        <v>-12</v>
      </c>
      <c r="AB31" s="10">
        <f t="shared" si="61"/>
        <v>0</v>
      </c>
      <c r="AC31" s="107"/>
      <c r="AD31" s="103">
        <f>'ИТОГ и проверка'!D31</f>
        <v>0</v>
      </c>
      <c r="AE31" s="107"/>
      <c r="AF31" s="107"/>
      <c r="AG31" s="107"/>
      <c r="AH31" s="103">
        <f>'ИТОГ и проверка'!E31</f>
        <v>0</v>
      </c>
      <c r="AI31" s="121"/>
      <c r="AJ31" s="121">
        <f t="shared" si="69"/>
        <v>0</v>
      </c>
      <c r="AK31" s="119">
        <f t="shared" si="62"/>
        <v>0</v>
      </c>
      <c r="AL31" s="101">
        <f t="shared" si="63"/>
        <v>0</v>
      </c>
    </row>
    <row r="32" ht="30">
      <c r="A32" s="96" t="s">
        <v>71</v>
      </c>
      <c r="B32" s="97" t="s">
        <v>72</v>
      </c>
      <c r="C32" s="214">
        <v>9.0289999999999999</v>
      </c>
      <c r="D32" s="71">
        <v>11</v>
      </c>
      <c r="E32" s="242">
        <v>5</v>
      </c>
      <c r="F32" s="200">
        <f t="shared" si="64"/>
        <v>0.5537711817477019</v>
      </c>
      <c r="G32" s="102">
        <v>0</v>
      </c>
      <c r="H32" s="105">
        <v>0</v>
      </c>
      <c r="I32" s="105"/>
      <c r="J32" s="105">
        <v>0</v>
      </c>
      <c r="K32" s="105"/>
      <c r="L32" s="105"/>
      <c r="M32" s="105"/>
      <c r="N32" s="201">
        <v>0</v>
      </c>
      <c r="O32" s="213">
        <v>0</v>
      </c>
      <c r="P32" s="203"/>
      <c r="Q32" s="107"/>
      <c r="R32" s="204"/>
      <c r="S32" s="213">
        <v>0</v>
      </c>
      <c r="T32" s="213">
        <v>0</v>
      </c>
      <c r="U32" s="205">
        <v>0</v>
      </c>
      <c r="V32" s="101">
        <f t="shared" si="65"/>
        <v>0.25</v>
      </c>
      <c r="W32" s="103">
        <f t="shared" si="66"/>
        <v>0</v>
      </c>
      <c r="X32" s="107">
        <v>5</v>
      </c>
      <c r="Y32" s="103">
        <f>'ИТОГ и проверка'!F32</f>
        <v>0</v>
      </c>
      <c r="Z32" s="103">
        <f t="shared" si="67"/>
        <v>0</v>
      </c>
      <c r="AA32" s="101">
        <f t="shared" si="68"/>
        <v>-5</v>
      </c>
      <c r="AB32" s="103">
        <f t="shared" si="61"/>
        <v>0</v>
      </c>
      <c r="AC32" s="107"/>
      <c r="AD32" s="103">
        <f>'ИТОГ и проверка'!D32</f>
        <v>0</v>
      </c>
      <c r="AE32" s="107"/>
      <c r="AF32" s="107"/>
      <c r="AG32" s="107"/>
      <c r="AH32" s="103">
        <f>'ИТОГ и проверка'!E32</f>
        <v>0</v>
      </c>
      <c r="AI32" s="121"/>
      <c r="AJ32" s="121">
        <f t="shared" si="69"/>
        <v>0</v>
      </c>
      <c r="AK32" s="119">
        <f t="shared" si="62"/>
        <v>0</v>
      </c>
      <c r="AL32" s="101">
        <f t="shared" si="63"/>
        <v>0</v>
      </c>
    </row>
    <row r="33" ht="30">
      <c r="A33" s="96" t="s">
        <v>73</v>
      </c>
      <c r="B33" s="97" t="s">
        <v>74</v>
      </c>
      <c r="C33" s="232">
        <v>302.69999999999999</v>
      </c>
      <c r="D33" s="71">
        <v>21</v>
      </c>
      <c r="E33" s="243">
        <v>20</v>
      </c>
      <c r="F33" s="200">
        <f t="shared" si="64"/>
        <v>0.066072018500165183</v>
      </c>
      <c r="G33" s="102">
        <v>0</v>
      </c>
      <c r="H33" s="105">
        <v>0</v>
      </c>
      <c r="I33" s="105"/>
      <c r="J33" s="105">
        <v>0</v>
      </c>
      <c r="K33" s="105">
        <v>0</v>
      </c>
      <c r="L33" s="105">
        <v>0</v>
      </c>
      <c r="M33" s="105">
        <v>0</v>
      </c>
      <c r="N33" s="201">
        <v>0</v>
      </c>
      <c r="O33" s="202">
        <v>0</v>
      </c>
      <c r="P33" s="203"/>
      <c r="Q33" s="107"/>
      <c r="R33" s="204"/>
      <c r="S33" s="202">
        <v>0</v>
      </c>
      <c r="T33" s="202">
        <v>0</v>
      </c>
      <c r="U33" s="205">
        <v>0</v>
      </c>
      <c r="V33" s="101">
        <f t="shared" si="65"/>
        <v>1</v>
      </c>
      <c r="W33" s="103">
        <f t="shared" si="66"/>
        <v>1</v>
      </c>
      <c r="X33" s="107">
        <v>5</v>
      </c>
      <c r="Y33" s="103">
        <f>'ИТОГ и проверка'!F33</f>
        <v>1</v>
      </c>
      <c r="Z33" s="103">
        <f t="shared" si="67"/>
        <v>5</v>
      </c>
      <c r="AA33" s="101">
        <f t="shared" si="68"/>
        <v>0</v>
      </c>
      <c r="AB33" s="10">
        <f t="shared" si="61"/>
        <v>0</v>
      </c>
      <c r="AC33" s="107"/>
      <c r="AD33" s="103">
        <f>'ИТОГ и проверка'!G33</f>
        <v>0</v>
      </c>
      <c r="AE33" s="103">
        <f>'ИТОГ и проверка'!H33</f>
        <v>0</v>
      </c>
      <c r="AF33" s="107">
        <v>0</v>
      </c>
      <c r="AG33" s="103">
        <f>Y33-AD33-AE33-AH33</f>
        <v>0</v>
      </c>
      <c r="AH33" s="103">
        <f>'ИТОГ и проверка'!I33</f>
        <v>1</v>
      </c>
      <c r="AI33" s="121"/>
      <c r="AJ33" s="121">
        <f t="shared" si="69"/>
        <v>1</v>
      </c>
      <c r="AK33" s="119">
        <f t="shared" si="62"/>
        <v>0</v>
      </c>
      <c r="AL33" s="101">
        <f t="shared" si="63"/>
        <v>0</v>
      </c>
    </row>
    <row r="34" ht="30">
      <c r="A34" s="96" t="s">
        <v>75</v>
      </c>
      <c r="B34" s="97" t="s">
        <v>76</v>
      </c>
      <c r="C34" s="214">
        <v>10</v>
      </c>
      <c r="D34" s="71">
        <v>33</v>
      </c>
      <c r="E34" s="47">
        <v>31</v>
      </c>
      <c r="F34" s="200">
        <f t="shared" si="64"/>
        <v>3.1000000000000001</v>
      </c>
      <c r="G34" s="102">
        <v>3</v>
      </c>
      <c r="H34" s="105">
        <v>9</v>
      </c>
      <c r="I34" s="105"/>
      <c r="J34" s="105">
        <v>0</v>
      </c>
      <c r="K34" s="105"/>
      <c r="L34" s="105"/>
      <c r="M34" s="105"/>
      <c r="N34" s="201">
        <v>0</v>
      </c>
      <c r="O34" s="202">
        <v>3</v>
      </c>
      <c r="P34" s="203"/>
      <c r="Q34" s="107"/>
      <c r="R34" s="204"/>
      <c r="S34" s="202">
        <v>2</v>
      </c>
      <c r="T34" s="202">
        <v>1</v>
      </c>
      <c r="U34" s="205">
        <f t="shared" si="70"/>
        <v>100</v>
      </c>
      <c r="V34" s="101">
        <f t="shared" si="65"/>
        <v>3.7199999999999998</v>
      </c>
      <c r="W34" s="103">
        <f t="shared" si="66"/>
        <v>3</v>
      </c>
      <c r="X34" s="107">
        <v>12</v>
      </c>
      <c r="Y34" s="103">
        <f>'ИТОГ и проверка'!F34</f>
        <v>3</v>
      </c>
      <c r="Z34" s="103">
        <f t="shared" si="67"/>
        <v>9.67741935483871</v>
      </c>
      <c r="AA34" s="101">
        <f t="shared" si="68"/>
        <v>-2.32258064516129</v>
      </c>
      <c r="AB34" s="103">
        <f t="shared" si="61"/>
        <v>0</v>
      </c>
      <c r="AC34" s="107"/>
      <c r="AD34" s="103">
        <f>'ИТОГ и проверка'!D34</f>
        <v>0</v>
      </c>
      <c r="AE34" s="107"/>
      <c r="AF34" s="107"/>
      <c r="AG34" s="107"/>
      <c r="AH34" s="103">
        <f>'ИТОГ и проверка'!E34</f>
        <v>0</v>
      </c>
      <c r="AI34" s="121"/>
      <c r="AJ34" s="121">
        <f t="shared" si="69"/>
        <v>0</v>
      </c>
      <c r="AK34" s="119">
        <f t="shared" si="62"/>
        <v>-3</v>
      </c>
      <c r="AL34" s="101">
        <f t="shared" si="63"/>
        <v>0</v>
      </c>
    </row>
    <row r="35" ht="45">
      <c r="A35" s="96" t="s">
        <v>77</v>
      </c>
      <c r="B35" s="97" t="s">
        <v>78</v>
      </c>
      <c r="C35" s="211">
        <v>9.8000000000000007</v>
      </c>
      <c r="D35" s="71">
        <v>59</v>
      </c>
      <c r="E35" s="48">
        <v>35</v>
      </c>
      <c r="F35" s="200">
        <f t="shared" si="64"/>
        <v>3.5714285714285712</v>
      </c>
      <c r="G35" s="102">
        <v>5</v>
      </c>
      <c r="H35" s="105">
        <v>8</v>
      </c>
      <c r="I35" s="105"/>
      <c r="J35" s="105">
        <v>0</v>
      </c>
      <c r="K35" s="105"/>
      <c r="L35" s="105"/>
      <c r="M35" s="105"/>
      <c r="N35" s="105">
        <v>0</v>
      </c>
      <c r="O35" s="182">
        <v>4</v>
      </c>
      <c r="P35" s="107"/>
      <c r="Q35" s="107"/>
      <c r="R35" s="107"/>
      <c r="S35" s="244">
        <v>2</v>
      </c>
      <c r="T35" s="245">
        <v>2</v>
      </c>
      <c r="U35" s="101">
        <f t="shared" si="70"/>
        <v>80</v>
      </c>
      <c r="V35" s="101">
        <f t="shared" si="65"/>
        <v>4.2000000000000002</v>
      </c>
      <c r="W35" s="103">
        <f t="shared" si="66"/>
        <v>4</v>
      </c>
      <c r="X35" s="107">
        <v>12</v>
      </c>
      <c r="Y35" s="103">
        <f>'ИТОГ и проверка'!F35</f>
        <v>2</v>
      </c>
      <c r="Z35" s="103">
        <f t="shared" si="67"/>
        <v>5.7142857142857144</v>
      </c>
      <c r="AA35" s="101">
        <f t="shared" si="68"/>
        <v>-6.2857142857142856</v>
      </c>
      <c r="AB35" s="10">
        <f t="shared" si="61"/>
        <v>0</v>
      </c>
      <c r="AC35" s="107"/>
      <c r="AD35" s="103">
        <f>'ИТОГ и проверка'!D35</f>
        <v>0</v>
      </c>
      <c r="AE35" s="107"/>
      <c r="AF35" s="107"/>
      <c r="AG35" s="107"/>
      <c r="AH35" s="103">
        <f>'ИТОГ и проверка'!E35</f>
        <v>0</v>
      </c>
      <c r="AI35" s="121"/>
      <c r="AJ35" s="121">
        <f t="shared" si="69"/>
        <v>0</v>
      </c>
      <c r="AK35" s="119">
        <f t="shared" si="62"/>
        <v>-2</v>
      </c>
      <c r="AL35" s="101">
        <f t="shared" si="63"/>
        <v>0</v>
      </c>
    </row>
    <row r="36">
      <c r="A36" s="123" t="s">
        <v>79</v>
      </c>
      <c r="B36" s="87" t="s">
        <v>80</v>
      </c>
      <c r="C36" s="206"/>
      <c r="D36" s="88"/>
      <c r="E36" s="207"/>
      <c r="F36" s="235"/>
      <c r="G36" s="149"/>
      <c r="H36" s="91"/>
      <c r="I36" s="91"/>
      <c r="J36" s="91"/>
      <c r="K36" s="91"/>
      <c r="L36" s="91"/>
      <c r="M36" s="91"/>
      <c r="N36" s="91"/>
      <c r="O36" s="228"/>
      <c r="P36" s="90"/>
      <c r="Q36" s="90"/>
      <c r="R36" s="90"/>
      <c r="S36" s="228"/>
      <c r="T36" s="226"/>
      <c r="U36" s="90"/>
      <c r="V36" s="90"/>
      <c r="W36" s="90"/>
      <c r="X36" s="90"/>
      <c r="Y36" s="90"/>
      <c r="Z36" s="90"/>
      <c r="AA36" s="90"/>
      <c r="AB36" s="103">
        <f t="shared" si="61"/>
        <v>0</v>
      </c>
      <c r="AC36" s="90"/>
      <c r="AD36" s="90"/>
      <c r="AE36" s="90"/>
      <c r="AF36" s="90"/>
      <c r="AG36" s="90"/>
      <c r="AH36" s="90"/>
      <c r="AI36" s="127"/>
      <c r="AJ36" s="121">
        <f t="shared" si="69"/>
        <v>0</v>
      </c>
      <c r="AK36" s="119">
        <f t="shared" si="62"/>
        <v>0</v>
      </c>
      <c r="AL36" s="101">
        <f t="shared" si="63"/>
        <v>0</v>
      </c>
    </row>
    <row r="37" ht="45">
      <c r="A37" s="96" t="s">
        <v>81</v>
      </c>
      <c r="B37" s="97" t="s">
        <v>82</v>
      </c>
      <c r="C37" s="211">
        <v>164.08600000000001</v>
      </c>
      <c r="D37" s="120">
        <v>258</v>
      </c>
      <c r="E37" s="246">
        <v>267</v>
      </c>
      <c r="F37" s="200">
        <f t="shared" si="64"/>
        <v>1.6271954950452809</v>
      </c>
      <c r="G37" s="102">
        <v>20</v>
      </c>
      <c r="H37" s="105">
        <v>8</v>
      </c>
      <c r="I37" s="105"/>
      <c r="J37" s="105">
        <v>0</v>
      </c>
      <c r="K37" s="105"/>
      <c r="L37" s="105"/>
      <c r="M37" s="105"/>
      <c r="N37" s="201">
        <v>0</v>
      </c>
      <c r="O37" s="213">
        <v>6</v>
      </c>
      <c r="P37" s="203"/>
      <c r="Q37" s="107"/>
      <c r="R37" s="204"/>
      <c r="S37" s="213">
        <v>6</v>
      </c>
      <c r="T37" s="247"/>
      <c r="U37" s="205">
        <f t="shared" si="70"/>
        <v>30</v>
      </c>
      <c r="V37" s="101">
        <f t="shared" si="65"/>
        <v>21.359999999999999</v>
      </c>
      <c r="W37" s="103">
        <f t="shared" si="66"/>
        <v>21</v>
      </c>
      <c r="X37" s="107">
        <v>8</v>
      </c>
      <c r="Y37" s="103">
        <f>'ИТОГ и проверка'!F37</f>
        <v>21</v>
      </c>
      <c r="Z37" s="103">
        <f t="shared" si="67"/>
        <v>7.8651685393258433</v>
      </c>
      <c r="AA37" s="101">
        <f t="shared" si="68"/>
        <v>-0.13483146067415674</v>
      </c>
      <c r="AB37" s="10">
        <f t="shared" si="61"/>
        <v>0</v>
      </c>
      <c r="AC37" s="107"/>
      <c r="AD37" s="103">
        <f>'ИТОГ и проверка'!D37</f>
        <v>0</v>
      </c>
      <c r="AE37" s="107"/>
      <c r="AF37" s="107"/>
      <c r="AG37" s="107"/>
      <c r="AH37" s="103">
        <f>'ИТОГ и проверка'!E37</f>
        <v>0</v>
      </c>
      <c r="AI37" s="121"/>
      <c r="AJ37" s="121">
        <f t="shared" si="69"/>
        <v>0</v>
      </c>
      <c r="AK37" s="119">
        <f t="shared" si="62"/>
        <v>-21</v>
      </c>
      <c r="AL37" s="101">
        <f t="shared" si="63"/>
        <v>0</v>
      </c>
    </row>
    <row r="38" ht="30">
      <c r="A38" s="96" t="s">
        <v>83</v>
      </c>
      <c r="B38" s="97" t="s">
        <v>84</v>
      </c>
      <c r="C38" s="214">
        <v>358.69999999999999</v>
      </c>
      <c r="D38" s="120">
        <v>625</v>
      </c>
      <c r="E38" s="230">
        <v>683</v>
      </c>
      <c r="F38" s="200">
        <f t="shared" si="64"/>
        <v>1.9040981321438528</v>
      </c>
      <c r="G38" s="102">
        <v>50</v>
      </c>
      <c r="H38" s="105">
        <v>8</v>
      </c>
      <c r="I38" s="105"/>
      <c r="J38" s="105">
        <v>0</v>
      </c>
      <c r="K38" s="105"/>
      <c r="L38" s="105"/>
      <c r="M38" s="105"/>
      <c r="N38" s="105">
        <v>0</v>
      </c>
      <c r="O38" s="230">
        <v>8</v>
      </c>
      <c r="P38" s="107"/>
      <c r="Q38" s="107"/>
      <c r="R38" s="107"/>
      <c r="S38" s="248">
        <v>8</v>
      </c>
      <c r="T38" s="199">
        <v>0</v>
      </c>
      <c r="U38" s="101">
        <f t="shared" si="70"/>
        <v>16</v>
      </c>
      <c r="V38" s="101">
        <f t="shared" si="65"/>
        <v>54.640000000000001</v>
      </c>
      <c r="W38" s="103">
        <f t="shared" si="66"/>
        <v>54</v>
      </c>
      <c r="X38" s="107">
        <v>8</v>
      </c>
      <c r="Y38" s="103">
        <f>'ИТОГ и проверка'!F38</f>
        <v>54</v>
      </c>
      <c r="Z38" s="103">
        <f t="shared" si="67"/>
        <v>7.9062957540263543</v>
      </c>
      <c r="AA38" s="101">
        <f t="shared" si="68"/>
        <v>-0.093704245973645683</v>
      </c>
      <c r="AB38" s="103">
        <f t="shared" si="61"/>
        <v>0</v>
      </c>
      <c r="AC38" s="107"/>
      <c r="AD38" s="103">
        <f>'ИТОГ и проверка'!D38</f>
        <v>0</v>
      </c>
      <c r="AE38" s="107"/>
      <c r="AF38" s="107"/>
      <c r="AG38" s="107"/>
      <c r="AH38" s="103">
        <f>'ИТОГ и проверка'!E38</f>
        <v>0</v>
      </c>
      <c r="AI38" s="121"/>
      <c r="AJ38" s="121">
        <f t="shared" si="69"/>
        <v>0</v>
      </c>
      <c r="AK38" s="119">
        <f t="shared" si="62"/>
        <v>-54</v>
      </c>
      <c r="AL38" s="101">
        <f t="shared" si="63"/>
        <v>0</v>
      </c>
    </row>
    <row r="39" ht="45">
      <c r="A39" s="96" t="s">
        <v>85</v>
      </c>
      <c r="B39" s="97" t="s">
        <v>86</v>
      </c>
      <c r="C39" s="211">
        <v>59.463999999999999</v>
      </c>
      <c r="D39" s="120">
        <v>104</v>
      </c>
      <c r="E39" s="229">
        <v>100</v>
      </c>
      <c r="F39" s="200">
        <f t="shared" si="64"/>
        <v>1.6816897618727298</v>
      </c>
      <c r="G39" s="102">
        <v>8</v>
      </c>
      <c r="H39" s="105">
        <v>8</v>
      </c>
      <c r="I39" s="105"/>
      <c r="J39" s="105">
        <v>0</v>
      </c>
      <c r="K39" s="105"/>
      <c r="L39" s="105"/>
      <c r="M39" s="105"/>
      <c r="N39" s="105">
        <v>0</v>
      </c>
      <c r="O39" s="212">
        <v>3</v>
      </c>
      <c r="P39" s="107"/>
      <c r="Q39" s="107"/>
      <c r="R39" s="107"/>
      <c r="S39" s="212">
        <v>3</v>
      </c>
      <c r="T39" s="249">
        <v>0</v>
      </c>
      <c r="U39" s="101">
        <v>0</v>
      </c>
      <c r="V39" s="101">
        <f t="shared" si="65"/>
        <v>8</v>
      </c>
      <c r="W39" s="103">
        <f t="shared" si="66"/>
        <v>8</v>
      </c>
      <c r="X39" s="107">
        <v>8</v>
      </c>
      <c r="Y39" s="103">
        <f>'ИТОГ и проверка'!F39</f>
        <v>8</v>
      </c>
      <c r="Z39" s="103">
        <f t="shared" si="67"/>
        <v>8</v>
      </c>
      <c r="AA39" s="101">
        <f t="shared" si="68"/>
        <v>0</v>
      </c>
      <c r="AB39" s="10">
        <f t="shared" si="61"/>
        <v>0</v>
      </c>
      <c r="AC39" s="107"/>
      <c r="AD39" s="103">
        <f>'ИТОГ и проверка'!D39</f>
        <v>0</v>
      </c>
      <c r="AE39" s="107"/>
      <c r="AF39" s="107"/>
      <c r="AG39" s="107"/>
      <c r="AH39" s="103">
        <f>'ИТОГ и проверка'!E39</f>
        <v>0</v>
      </c>
      <c r="AI39" s="121"/>
      <c r="AJ39" s="121">
        <f t="shared" si="69"/>
        <v>0</v>
      </c>
      <c r="AK39" s="119">
        <f t="shared" si="62"/>
        <v>-8</v>
      </c>
      <c r="AL39" s="101">
        <f t="shared" si="63"/>
        <v>0</v>
      </c>
    </row>
    <row r="40" ht="30">
      <c r="A40" s="96" t="s">
        <v>87</v>
      </c>
      <c r="B40" s="97" t="s">
        <v>88</v>
      </c>
      <c r="C40" s="214">
        <v>57.622</v>
      </c>
      <c r="D40" s="120">
        <v>109</v>
      </c>
      <c r="E40" s="182">
        <v>118</v>
      </c>
      <c r="F40" s="200">
        <f t="shared" si="64"/>
        <v>2.0478289542188746</v>
      </c>
      <c r="G40" s="102">
        <v>8</v>
      </c>
      <c r="H40" s="105">
        <v>7</v>
      </c>
      <c r="I40" s="105"/>
      <c r="J40" s="105">
        <v>0</v>
      </c>
      <c r="K40" s="105"/>
      <c r="L40" s="105"/>
      <c r="M40" s="105"/>
      <c r="N40" s="201">
        <v>0</v>
      </c>
      <c r="O40" s="213">
        <v>7</v>
      </c>
      <c r="P40" s="203"/>
      <c r="Q40" s="107"/>
      <c r="R40" s="204"/>
      <c r="S40" s="213">
        <v>5</v>
      </c>
      <c r="T40" s="213">
        <v>2</v>
      </c>
      <c r="U40" s="205">
        <f t="shared" si="70"/>
        <v>87.5</v>
      </c>
      <c r="V40" s="101">
        <f t="shared" si="65"/>
        <v>9.4399999999999995</v>
      </c>
      <c r="W40" s="103">
        <f t="shared" si="66"/>
        <v>9</v>
      </c>
      <c r="X40" s="107">
        <v>8</v>
      </c>
      <c r="Y40" s="103">
        <f>'ИТОГ и проверка'!F40</f>
        <v>8</v>
      </c>
      <c r="Z40" s="103">
        <f t="shared" si="67"/>
        <v>6.7796610169491531</v>
      </c>
      <c r="AA40" s="101">
        <f t="shared" si="68"/>
        <v>-1.2203389830508469</v>
      </c>
      <c r="AB40" s="103">
        <f t="shared" si="61"/>
        <v>0</v>
      </c>
      <c r="AC40" s="107"/>
      <c r="AD40" s="103">
        <f>'ИТОГ и проверка'!D40</f>
        <v>0</v>
      </c>
      <c r="AE40" s="107"/>
      <c r="AF40" s="107"/>
      <c r="AG40" s="107"/>
      <c r="AH40" s="103">
        <f>'ИТОГ и проверка'!E40</f>
        <v>0</v>
      </c>
      <c r="AI40" s="121"/>
      <c r="AJ40" s="121">
        <f t="shared" si="69"/>
        <v>0</v>
      </c>
      <c r="AK40" s="119">
        <f t="shared" si="62"/>
        <v>-8</v>
      </c>
      <c r="AL40" s="101">
        <f t="shared" si="63"/>
        <v>0</v>
      </c>
    </row>
    <row r="41" ht="45">
      <c r="A41" s="96" t="s">
        <v>89</v>
      </c>
      <c r="B41" s="97" t="s">
        <v>90</v>
      </c>
      <c r="C41" s="211">
        <v>335.70999999999998</v>
      </c>
      <c r="D41" s="120">
        <v>780</v>
      </c>
      <c r="E41" s="246">
        <v>783</v>
      </c>
      <c r="F41" s="200">
        <f t="shared" si="64"/>
        <v>2.3323702004706446</v>
      </c>
      <c r="G41" s="102">
        <v>54</v>
      </c>
      <c r="H41" s="105">
        <v>7</v>
      </c>
      <c r="I41" s="105"/>
      <c r="J41" s="105">
        <v>0</v>
      </c>
      <c r="K41" s="105"/>
      <c r="L41" s="105"/>
      <c r="M41" s="105"/>
      <c r="N41" s="201">
        <v>0</v>
      </c>
      <c r="O41" s="213">
        <v>3</v>
      </c>
      <c r="P41" s="203"/>
      <c r="Q41" s="107"/>
      <c r="R41" s="204"/>
      <c r="S41" s="213">
        <v>2</v>
      </c>
      <c r="T41" s="213">
        <v>1</v>
      </c>
      <c r="U41" s="205">
        <f t="shared" si="70"/>
        <v>5.5555555555555554</v>
      </c>
      <c r="V41" s="101">
        <f t="shared" si="65"/>
        <v>62.640000000000001</v>
      </c>
      <c r="W41" s="103">
        <f t="shared" si="66"/>
        <v>62</v>
      </c>
      <c r="X41" s="107">
        <v>8</v>
      </c>
      <c r="Y41" s="103">
        <f>'ИТОГ и проверка'!F41</f>
        <v>54</v>
      </c>
      <c r="Z41" s="103">
        <f t="shared" si="67"/>
        <v>6.8965517241379306</v>
      </c>
      <c r="AA41" s="101">
        <f t="shared" si="68"/>
        <v>-1.1034482758620694</v>
      </c>
      <c r="AB41" s="10">
        <f t="shared" si="61"/>
        <v>0</v>
      </c>
      <c r="AC41" s="107"/>
      <c r="AD41" s="103">
        <f>'ИТОГ и проверка'!D41</f>
        <v>0</v>
      </c>
      <c r="AE41" s="107"/>
      <c r="AF41" s="107"/>
      <c r="AG41" s="107"/>
      <c r="AH41" s="103">
        <f>'ИТОГ и проверка'!E41</f>
        <v>0</v>
      </c>
      <c r="AI41" s="121"/>
      <c r="AJ41" s="121">
        <f t="shared" si="69"/>
        <v>0</v>
      </c>
      <c r="AK41" s="119">
        <f t="shared" si="62"/>
        <v>-54</v>
      </c>
      <c r="AL41" s="101">
        <f t="shared" si="63"/>
        <v>0</v>
      </c>
    </row>
    <row r="42" ht="45">
      <c r="A42" s="96" t="s">
        <v>91</v>
      </c>
      <c r="B42" s="97" t="s">
        <v>92</v>
      </c>
      <c r="C42" s="214">
        <v>371.93000000000001</v>
      </c>
      <c r="D42" s="120">
        <v>526</v>
      </c>
      <c r="E42" s="182">
        <v>509</v>
      </c>
      <c r="F42" s="200">
        <f t="shared" si="64"/>
        <v>1.3685370903126932</v>
      </c>
      <c r="G42" s="102">
        <v>42</v>
      </c>
      <c r="H42" s="105">
        <v>8</v>
      </c>
      <c r="I42" s="105"/>
      <c r="J42" s="105">
        <v>0</v>
      </c>
      <c r="K42" s="105"/>
      <c r="L42" s="105"/>
      <c r="M42" s="105"/>
      <c r="N42" s="201">
        <v>0</v>
      </c>
      <c r="O42" s="213">
        <v>12</v>
      </c>
      <c r="P42" s="203"/>
      <c r="Q42" s="107"/>
      <c r="R42" s="204"/>
      <c r="S42" s="213">
        <v>12</v>
      </c>
      <c r="T42" s="213"/>
      <c r="U42" s="205">
        <f t="shared" si="70"/>
        <v>28.571428571428573</v>
      </c>
      <c r="V42" s="101">
        <f t="shared" si="65"/>
        <v>40.719999999999999</v>
      </c>
      <c r="W42" s="103">
        <f t="shared" si="66"/>
        <v>40</v>
      </c>
      <c r="X42" s="107">
        <v>8</v>
      </c>
      <c r="Y42" s="103">
        <f>'ИТОГ и проверка'!F42</f>
        <v>40</v>
      </c>
      <c r="Z42" s="103">
        <f t="shared" si="67"/>
        <v>7.8585461689587426</v>
      </c>
      <c r="AA42" s="101">
        <f t="shared" si="68"/>
        <v>-0.14145383104125742</v>
      </c>
      <c r="AB42" s="103">
        <f t="shared" si="61"/>
        <v>0</v>
      </c>
      <c r="AC42" s="107"/>
      <c r="AD42" s="103">
        <f>'ИТОГ и проверка'!D42</f>
        <v>0</v>
      </c>
      <c r="AE42" s="107"/>
      <c r="AF42" s="107"/>
      <c r="AG42" s="107"/>
      <c r="AH42" s="103">
        <f>'ИТОГ и проверка'!E42</f>
        <v>0</v>
      </c>
      <c r="AI42" s="121"/>
      <c r="AJ42" s="121">
        <f t="shared" si="69"/>
        <v>0</v>
      </c>
      <c r="AK42" s="119">
        <f t="shared" si="62"/>
        <v>-40</v>
      </c>
      <c r="AL42" s="101">
        <f t="shared" si="63"/>
        <v>0</v>
      </c>
    </row>
    <row r="43" ht="45">
      <c r="A43" s="96" t="s">
        <v>93</v>
      </c>
      <c r="B43" s="97" t="s">
        <v>94</v>
      </c>
      <c r="C43" s="211">
        <v>291.029</v>
      </c>
      <c r="D43" s="120">
        <v>395</v>
      </c>
      <c r="E43" s="246">
        <v>388</v>
      </c>
      <c r="F43" s="200">
        <f t="shared" si="64"/>
        <v>1.3332004714306822</v>
      </c>
      <c r="G43" s="102">
        <v>31</v>
      </c>
      <c r="H43" s="105">
        <v>8</v>
      </c>
      <c r="I43" s="105"/>
      <c r="J43" s="105">
        <v>0</v>
      </c>
      <c r="K43" s="105"/>
      <c r="L43" s="105"/>
      <c r="M43" s="105"/>
      <c r="N43" s="201">
        <v>0</v>
      </c>
      <c r="O43" s="213">
        <v>5</v>
      </c>
      <c r="P43" s="203"/>
      <c r="Q43" s="107"/>
      <c r="R43" s="204"/>
      <c r="S43" s="213">
        <v>5</v>
      </c>
      <c r="T43" s="213">
        <v>0</v>
      </c>
      <c r="U43" s="205">
        <f t="shared" si="70"/>
        <v>16.129032258064516</v>
      </c>
      <c r="V43" s="101">
        <f t="shared" si="65"/>
        <v>31.039999999999999</v>
      </c>
      <c r="W43" s="103">
        <f t="shared" si="66"/>
        <v>31</v>
      </c>
      <c r="X43" s="107">
        <v>8</v>
      </c>
      <c r="Y43" s="103">
        <f>'ИТОГ и проверка'!F43</f>
        <v>31</v>
      </c>
      <c r="Z43" s="103">
        <f t="shared" si="67"/>
        <v>7.9896907216494846</v>
      </c>
      <c r="AA43" s="101">
        <f t="shared" si="68"/>
        <v>-0.010309278350515427</v>
      </c>
      <c r="AB43" s="10">
        <f t="shared" si="61"/>
        <v>0</v>
      </c>
      <c r="AC43" s="107"/>
      <c r="AD43" s="103">
        <f>'ИТОГ и проверка'!D43</f>
        <v>0</v>
      </c>
      <c r="AE43" s="107"/>
      <c r="AF43" s="107"/>
      <c r="AG43" s="107"/>
      <c r="AH43" s="103">
        <f>'ИТОГ и проверка'!E43</f>
        <v>0</v>
      </c>
      <c r="AI43" s="121"/>
      <c r="AJ43" s="121">
        <f t="shared" si="69"/>
        <v>0</v>
      </c>
      <c r="AK43" s="119">
        <f t="shared" si="62"/>
        <v>-31</v>
      </c>
      <c r="AL43" s="101">
        <f t="shared" si="63"/>
        <v>0</v>
      </c>
    </row>
    <row r="44" ht="60">
      <c r="A44" s="96" t="s">
        <v>95</v>
      </c>
      <c r="B44" s="97" t="s">
        <v>96</v>
      </c>
      <c r="C44" s="214">
        <v>170.64400000000001</v>
      </c>
      <c r="D44" s="120">
        <v>276</v>
      </c>
      <c r="E44" s="182">
        <v>290</v>
      </c>
      <c r="F44" s="200">
        <f t="shared" si="64"/>
        <v>1.6994444574670073</v>
      </c>
      <c r="G44" s="102">
        <v>22</v>
      </c>
      <c r="H44" s="105">
        <v>8</v>
      </c>
      <c r="I44" s="105"/>
      <c r="J44" s="105">
        <v>0</v>
      </c>
      <c r="K44" s="105"/>
      <c r="L44" s="105"/>
      <c r="M44" s="105"/>
      <c r="N44" s="105">
        <v>0</v>
      </c>
      <c r="O44" s="230">
        <v>1</v>
      </c>
      <c r="P44" s="107"/>
      <c r="Q44" s="107"/>
      <c r="R44" s="107"/>
      <c r="S44" s="248">
        <v>1</v>
      </c>
      <c r="T44" s="231">
        <v>0</v>
      </c>
      <c r="U44" s="101">
        <f t="shared" si="70"/>
        <v>4.5454545454545459</v>
      </c>
      <c r="V44" s="101">
        <f t="shared" si="65"/>
        <v>23.199999999999999</v>
      </c>
      <c r="W44" s="103">
        <f t="shared" si="66"/>
        <v>23</v>
      </c>
      <c r="X44" s="107">
        <v>8</v>
      </c>
      <c r="Y44" s="103">
        <f>'ИТОГ и проверка'!F44</f>
        <v>23</v>
      </c>
      <c r="Z44" s="103">
        <f t="shared" si="67"/>
        <v>7.931034482758621</v>
      </c>
      <c r="AA44" s="101">
        <f t="shared" si="68"/>
        <v>-0.068965517241379004</v>
      </c>
      <c r="AB44" s="103">
        <f t="shared" si="61"/>
        <v>0</v>
      </c>
      <c r="AC44" s="107"/>
      <c r="AD44" s="103">
        <f>'ИТОГ и проверка'!D44</f>
        <v>0</v>
      </c>
      <c r="AE44" s="107"/>
      <c r="AF44" s="107"/>
      <c r="AG44" s="107"/>
      <c r="AH44" s="103">
        <f>'ИТОГ и проверка'!E44</f>
        <v>0</v>
      </c>
      <c r="AI44" s="121"/>
      <c r="AJ44" s="121">
        <f t="shared" si="69"/>
        <v>0</v>
      </c>
      <c r="AK44" s="119">
        <f t="shared" si="62"/>
        <v>-23</v>
      </c>
      <c r="AL44" s="101">
        <f t="shared" si="63"/>
        <v>0</v>
      </c>
    </row>
    <row r="45" ht="60">
      <c r="A45" s="96" t="s">
        <v>97</v>
      </c>
      <c r="B45" s="97" t="s">
        <v>98</v>
      </c>
      <c r="C45" s="211">
        <v>225.40000000000001</v>
      </c>
      <c r="D45" s="120">
        <v>430</v>
      </c>
      <c r="E45" s="246">
        <v>435</v>
      </c>
      <c r="F45" s="200">
        <f t="shared" si="64"/>
        <v>1.9299023957409049</v>
      </c>
      <c r="G45" s="102">
        <v>34</v>
      </c>
      <c r="H45" s="105">
        <v>8</v>
      </c>
      <c r="I45" s="105"/>
      <c r="J45" s="105">
        <v>0</v>
      </c>
      <c r="K45" s="105"/>
      <c r="L45" s="105"/>
      <c r="M45" s="105"/>
      <c r="N45" s="105">
        <v>0</v>
      </c>
      <c r="O45" s="229">
        <v>11</v>
      </c>
      <c r="P45" s="107"/>
      <c r="Q45" s="107"/>
      <c r="R45" s="107"/>
      <c r="S45" s="229">
        <v>10</v>
      </c>
      <c r="T45" s="230">
        <v>1</v>
      </c>
      <c r="U45" s="101">
        <f t="shared" si="70"/>
        <v>32.352941176470587</v>
      </c>
      <c r="V45" s="101">
        <f t="shared" si="65"/>
        <v>34.800000000000004</v>
      </c>
      <c r="W45" s="103">
        <f t="shared" si="66"/>
        <v>34</v>
      </c>
      <c r="X45" s="107">
        <v>8</v>
      </c>
      <c r="Y45" s="103">
        <f>'ИТОГ и проверка'!F45</f>
        <v>34</v>
      </c>
      <c r="Z45" s="103">
        <f t="shared" si="67"/>
        <v>7.8160919540229887</v>
      </c>
      <c r="AA45" s="101">
        <f t="shared" si="68"/>
        <v>-0.18390804597701127</v>
      </c>
      <c r="AB45" s="10">
        <f t="shared" si="61"/>
        <v>0</v>
      </c>
      <c r="AC45" s="107"/>
      <c r="AD45" s="103">
        <f>'ИТОГ и проверка'!D45</f>
        <v>0</v>
      </c>
      <c r="AE45" s="107"/>
      <c r="AF45" s="107"/>
      <c r="AG45" s="107"/>
      <c r="AH45" s="103">
        <f>'ИТОГ и проверка'!E45</f>
        <v>0</v>
      </c>
      <c r="AI45" s="121"/>
      <c r="AJ45" s="121">
        <f t="shared" si="69"/>
        <v>0</v>
      </c>
      <c r="AK45" s="119">
        <f t="shared" si="62"/>
        <v>-34</v>
      </c>
      <c r="AL45" s="101">
        <f t="shared" si="63"/>
        <v>0</v>
      </c>
    </row>
    <row r="46" ht="45">
      <c r="A46" s="96" t="s">
        <v>99</v>
      </c>
      <c r="B46" s="97" t="s">
        <v>100</v>
      </c>
      <c r="C46" s="214">
        <v>434.36000000000001</v>
      </c>
      <c r="D46" s="120">
        <v>443</v>
      </c>
      <c r="E46" s="230">
        <v>419</v>
      </c>
      <c r="F46" s="200">
        <f t="shared" si="64"/>
        <v>0.96463762777419648</v>
      </c>
      <c r="G46" s="102">
        <v>35</v>
      </c>
      <c r="H46" s="105">
        <v>8</v>
      </c>
      <c r="I46" s="105"/>
      <c r="J46" s="105">
        <v>1</v>
      </c>
      <c r="K46" s="105">
        <v>4</v>
      </c>
      <c r="L46" s="105">
        <v>0</v>
      </c>
      <c r="M46" s="105">
        <v>22</v>
      </c>
      <c r="N46" s="105">
        <v>8</v>
      </c>
      <c r="O46" s="230">
        <v>10</v>
      </c>
      <c r="P46" s="107"/>
      <c r="Q46" s="107"/>
      <c r="R46" s="107"/>
      <c r="S46" s="100">
        <v>7</v>
      </c>
      <c r="T46" s="229">
        <v>10</v>
      </c>
      <c r="U46" s="101">
        <f t="shared" si="70"/>
        <v>28.571428571428573</v>
      </c>
      <c r="V46" s="101">
        <f t="shared" si="65"/>
        <v>20.950000000000003</v>
      </c>
      <c r="W46" s="103">
        <f t="shared" si="66"/>
        <v>20</v>
      </c>
      <c r="X46" s="107">
        <v>5</v>
      </c>
      <c r="Y46" s="103">
        <f>'ИТОГ и проверка'!F46</f>
        <v>20</v>
      </c>
      <c r="Z46" s="103">
        <f t="shared" si="67"/>
        <v>4.7732696897374698</v>
      </c>
      <c r="AA46" s="101">
        <f t="shared" si="68"/>
        <v>-0.22673031026253021</v>
      </c>
      <c r="AB46" s="103">
        <f t="shared" si="61"/>
        <v>0</v>
      </c>
      <c r="AC46" s="107"/>
      <c r="AD46" s="103">
        <f>'ИТОГ и проверка'!G46</f>
        <v>1</v>
      </c>
      <c r="AE46" s="103">
        <f>'ИТОГ и проверка'!H46</f>
        <v>2</v>
      </c>
      <c r="AF46" s="107">
        <v>0</v>
      </c>
      <c r="AG46" s="103">
        <f t="shared" ref="AG46:AG96" si="71">Y46-AD46-AE46-AH46</f>
        <v>12</v>
      </c>
      <c r="AH46" s="103">
        <f>'ИТОГ и проверка'!I46</f>
        <v>5</v>
      </c>
      <c r="AI46" s="121"/>
      <c r="AJ46" s="121">
        <f t="shared" si="69"/>
        <v>20</v>
      </c>
      <c r="AK46" s="119">
        <f t="shared" si="62"/>
        <v>0</v>
      </c>
      <c r="AL46" s="101">
        <f t="shared" si="63"/>
        <v>0</v>
      </c>
    </row>
    <row r="47" ht="30">
      <c r="A47" s="96" t="s">
        <v>101</v>
      </c>
      <c r="B47" s="97" t="s">
        <v>102</v>
      </c>
      <c r="C47" s="211">
        <v>182.90000000000001</v>
      </c>
      <c r="D47" s="120">
        <v>199</v>
      </c>
      <c r="E47" s="229">
        <v>179</v>
      </c>
      <c r="F47" s="200">
        <f t="shared" si="64"/>
        <v>0.97867687260798253</v>
      </c>
      <c r="G47" s="102">
        <v>15</v>
      </c>
      <c r="H47" s="105">
        <v>8</v>
      </c>
      <c r="I47" s="105"/>
      <c r="J47" s="105">
        <v>1</v>
      </c>
      <c r="K47" s="105">
        <v>1</v>
      </c>
      <c r="L47" s="105">
        <v>0</v>
      </c>
      <c r="M47" s="105">
        <v>8</v>
      </c>
      <c r="N47" s="105">
        <v>5</v>
      </c>
      <c r="O47" s="229">
        <v>3</v>
      </c>
      <c r="P47" s="107"/>
      <c r="Q47" s="107"/>
      <c r="R47" s="107"/>
      <c r="S47" s="229">
        <v>5</v>
      </c>
      <c r="T47" s="230">
        <v>0</v>
      </c>
      <c r="U47" s="101">
        <f t="shared" si="70"/>
        <v>20</v>
      </c>
      <c r="V47" s="101">
        <f t="shared" si="65"/>
        <v>8.9500000000000011</v>
      </c>
      <c r="W47" s="103">
        <f t="shared" si="66"/>
        <v>8</v>
      </c>
      <c r="X47" s="107">
        <v>5</v>
      </c>
      <c r="Y47" s="103">
        <f>'ИТОГ и проверка'!F47</f>
        <v>8</v>
      </c>
      <c r="Z47" s="103">
        <f t="shared" si="67"/>
        <v>4.4692737430167595</v>
      </c>
      <c r="AA47" s="101">
        <f t="shared" si="68"/>
        <v>-0.5307262569832405</v>
      </c>
      <c r="AB47" s="10">
        <f t="shared" si="61"/>
        <v>0</v>
      </c>
      <c r="AC47" s="107"/>
      <c r="AD47" s="103">
        <f>'ИТОГ и проверка'!G47</f>
        <v>0</v>
      </c>
      <c r="AE47" s="103">
        <f>'ИТОГ и проверка'!H47</f>
        <v>1</v>
      </c>
      <c r="AF47" s="107">
        <v>0</v>
      </c>
      <c r="AG47" s="103">
        <f t="shared" si="71"/>
        <v>5</v>
      </c>
      <c r="AH47" s="103">
        <f>'ИТОГ и проверка'!I47</f>
        <v>2</v>
      </c>
      <c r="AI47" s="121"/>
      <c r="AJ47" s="121">
        <f t="shared" si="69"/>
        <v>8</v>
      </c>
      <c r="AK47" s="119">
        <f t="shared" si="62"/>
        <v>0</v>
      </c>
      <c r="AL47" s="101">
        <f t="shared" si="63"/>
        <v>0</v>
      </c>
    </row>
    <row r="48">
      <c r="A48" s="123" t="s">
        <v>103</v>
      </c>
      <c r="B48" s="87" t="s">
        <v>104</v>
      </c>
      <c r="C48" s="206"/>
      <c r="D48" s="88"/>
      <c r="E48" s="237"/>
      <c r="F48" s="235"/>
      <c r="G48" s="149"/>
      <c r="H48" s="91"/>
      <c r="I48" s="91"/>
      <c r="J48" s="91"/>
      <c r="K48" s="91"/>
      <c r="L48" s="91"/>
      <c r="M48" s="91"/>
      <c r="N48" s="91"/>
      <c r="O48" s="207"/>
      <c r="P48" s="90"/>
      <c r="Q48" s="90"/>
      <c r="R48" s="90"/>
      <c r="S48" s="89"/>
      <c r="T48" s="250"/>
      <c r="U48" s="90"/>
      <c r="V48" s="90"/>
      <c r="W48" s="90"/>
      <c r="X48" s="90"/>
      <c r="Y48" s="90"/>
      <c r="Z48" s="90"/>
      <c r="AA48" s="90"/>
      <c r="AB48" s="103">
        <f t="shared" si="61"/>
        <v>0</v>
      </c>
      <c r="AC48" s="90"/>
      <c r="AD48" s="90"/>
      <c r="AE48" s="90"/>
      <c r="AF48" s="90"/>
      <c r="AG48" s="90"/>
      <c r="AH48" s="90"/>
      <c r="AI48" s="127"/>
      <c r="AJ48" s="121">
        <f t="shared" si="69"/>
        <v>0</v>
      </c>
      <c r="AK48" s="119">
        <f t="shared" si="62"/>
        <v>0</v>
      </c>
      <c r="AL48" s="101">
        <f t="shared" si="63"/>
        <v>0</v>
      </c>
    </row>
    <row r="49" ht="45">
      <c r="A49" s="96" t="s">
        <v>105</v>
      </c>
      <c r="B49" s="97" t="s">
        <v>106</v>
      </c>
      <c r="C49" s="238">
        <v>131.72999999999999</v>
      </c>
      <c r="D49" s="215">
        <v>278</v>
      </c>
      <c r="E49" s="251">
        <v>285</v>
      </c>
      <c r="F49" s="217">
        <f t="shared" si="64"/>
        <v>2.1635162833067638</v>
      </c>
      <c r="G49" s="102">
        <v>22</v>
      </c>
      <c r="H49" s="105">
        <v>8</v>
      </c>
      <c r="I49" s="105"/>
      <c r="J49" s="105">
        <v>0</v>
      </c>
      <c r="K49" s="105"/>
      <c r="L49" s="105"/>
      <c r="M49" s="105"/>
      <c r="N49" s="105">
        <v>0</v>
      </c>
      <c r="O49" s="252">
        <v>15</v>
      </c>
      <c r="P49" s="107"/>
      <c r="Q49" s="107"/>
      <c r="R49" s="107"/>
      <c r="S49" s="252">
        <v>13</v>
      </c>
      <c r="T49" s="252">
        <v>2</v>
      </c>
      <c r="U49" s="101">
        <f t="shared" si="70"/>
        <v>68.181818181818187</v>
      </c>
      <c r="V49" s="101">
        <f t="shared" si="65"/>
        <v>22.800000000000001</v>
      </c>
      <c r="W49" s="103">
        <f t="shared" si="66"/>
        <v>22</v>
      </c>
      <c r="X49" s="107">
        <v>8</v>
      </c>
      <c r="Y49" s="103">
        <f>'ИТОГ и проверка'!F49</f>
        <v>22</v>
      </c>
      <c r="Z49" s="103">
        <f t="shared" si="67"/>
        <v>7.7192982456140351</v>
      </c>
      <c r="AA49" s="101">
        <f t="shared" si="68"/>
        <v>-0.2807017543859649</v>
      </c>
      <c r="AB49" s="10">
        <f t="shared" si="61"/>
        <v>0</v>
      </c>
      <c r="AC49" s="107"/>
      <c r="AD49" s="103">
        <f>'ИТОГ и проверка'!D49</f>
        <v>0</v>
      </c>
      <c r="AE49" s="107"/>
      <c r="AF49" s="107"/>
      <c r="AG49" s="107"/>
      <c r="AH49" s="103">
        <f>'ИТОГ и проверка'!E49</f>
        <v>0</v>
      </c>
      <c r="AI49" s="121"/>
      <c r="AJ49" s="121">
        <f t="shared" si="69"/>
        <v>0</v>
      </c>
      <c r="AK49" s="119">
        <f t="shared" si="62"/>
        <v>-22</v>
      </c>
      <c r="AL49" s="101">
        <f t="shared" si="63"/>
        <v>0</v>
      </c>
    </row>
    <row r="50" ht="30">
      <c r="A50" s="96" t="s">
        <v>107</v>
      </c>
      <c r="B50" s="97" t="s">
        <v>108</v>
      </c>
      <c r="C50" s="253">
        <v>1574.614</v>
      </c>
      <c r="D50" s="215">
        <v>2141</v>
      </c>
      <c r="E50" s="213">
        <v>2045</v>
      </c>
      <c r="F50" s="217">
        <f t="shared" si="64"/>
        <v>1.2987309905792785</v>
      </c>
      <c r="G50" s="102">
        <v>171</v>
      </c>
      <c r="H50" s="105">
        <v>8</v>
      </c>
      <c r="I50" s="105"/>
      <c r="J50" s="105">
        <v>0</v>
      </c>
      <c r="K50" s="105"/>
      <c r="L50" s="105"/>
      <c r="M50" s="105"/>
      <c r="N50" s="201">
        <v>0</v>
      </c>
      <c r="O50" s="213">
        <v>47</v>
      </c>
      <c r="P50" s="203"/>
      <c r="Q50" s="107"/>
      <c r="R50" s="204"/>
      <c r="S50" s="213">
        <v>31</v>
      </c>
      <c r="T50" s="213">
        <v>16</v>
      </c>
      <c r="U50" s="205">
        <f t="shared" si="70"/>
        <v>27.485380116959064</v>
      </c>
      <c r="V50" s="101">
        <f t="shared" si="65"/>
        <v>163.59999999999999</v>
      </c>
      <c r="W50" s="103">
        <f t="shared" si="66"/>
        <v>163</v>
      </c>
      <c r="X50" s="107">
        <v>8</v>
      </c>
      <c r="Y50" s="103">
        <f>'ИТОГ и проверка'!F50</f>
        <v>163</v>
      </c>
      <c r="Z50" s="103">
        <f t="shared" si="67"/>
        <v>7.9706601466992666</v>
      </c>
      <c r="AA50" s="101">
        <f t="shared" si="68"/>
        <v>-0.029339853300733409</v>
      </c>
      <c r="AB50" s="103">
        <f t="shared" si="61"/>
        <v>0</v>
      </c>
      <c r="AC50" s="107"/>
      <c r="AD50" s="103">
        <f>'ИТОГ и проверка'!D50</f>
        <v>0</v>
      </c>
      <c r="AE50" s="107"/>
      <c r="AF50" s="107"/>
      <c r="AG50" s="107"/>
      <c r="AH50" s="103">
        <f>'ИТОГ и проверка'!E50</f>
        <v>0</v>
      </c>
      <c r="AI50" s="121"/>
      <c r="AJ50" s="121">
        <f t="shared" si="69"/>
        <v>0</v>
      </c>
      <c r="AK50" s="119">
        <f t="shared" si="62"/>
        <v>-163</v>
      </c>
      <c r="AL50" s="101">
        <f t="shared" si="63"/>
        <v>0</v>
      </c>
    </row>
    <row r="51" ht="30">
      <c r="A51" s="96" t="s">
        <v>109</v>
      </c>
      <c r="B51" s="97" t="s">
        <v>110</v>
      </c>
      <c r="C51" s="238">
        <v>110.759</v>
      </c>
      <c r="D51" s="215">
        <v>459</v>
      </c>
      <c r="E51" s="213">
        <v>502</v>
      </c>
      <c r="F51" s="217">
        <f t="shared" si="64"/>
        <v>4.5323630585324892</v>
      </c>
      <c r="G51" s="102">
        <v>55</v>
      </c>
      <c r="H51" s="105">
        <v>12</v>
      </c>
      <c r="I51" s="105"/>
      <c r="J51" s="105">
        <v>0</v>
      </c>
      <c r="K51" s="105"/>
      <c r="L51" s="105"/>
      <c r="M51" s="105"/>
      <c r="N51" s="201">
        <v>0</v>
      </c>
      <c r="O51" s="213">
        <v>24</v>
      </c>
      <c r="P51" s="203"/>
      <c r="Q51" s="107"/>
      <c r="R51" s="204"/>
      <c r="S51" s="213">
        <v>15</v>
      </c>
      <c r="T51" s="213">
        <v>9</v>
      </c>
      <c r="U51" s="205">
        <f t="shared" si="70"/>
        <v>43.636363636363633</v>
      </c>
      <c r="V51" s="101">
        <f t="shared" si="65"/>
        <v>60.239999999999995</v>
      </c>
      <c r="W51" s="103">
        <f t="shared" si="66"/>
        <v>60</v>
      </c>
      <c r="X51" s="107">
        <v>12</v>
      </c>
      <c r="Y51" s="103">
        <f>'ИТОГ и проверка'!F51</f>
        <v>60</v>
      </c>
      <c r="Z51" s="103">
        <f t="shared" si="67"/>
        <v>11.952191235059763</v>
      </c>
      <c r="AA51" s="101">
        <f t="shared" si="68"/>
        <v>-0.047808764940237225</v>
      </c>
      <c r="AB51" s="10">
        <f t="shared" si="61"/>
        <v>0</v>
      </c>
      <c r="AC51" s="107"/>
      <c r="AD51" s="103">
        <f>'ИТОГ и проверка'!D51</f>
        <v>0</v>
      </c>
      <c r="AE51" s="107"/>
      <c r="AF51" s="107"/>
      <c r="AG51" s="107"/>
      <c r="AH51" s="103">
        <f>'ИТОГ и проверка'!E51</f>
        <v>0</v>
      </c>
      <c r="AI51" s="121"/>
      <c r="AJ51" s="121">
        <f t="shared" si="69"/>
        <v>0</v>
      </c>
      <c r="AK51" s="119">
        <f t="shared" si="62"/>
        <v>-60</v>
      </c>
      <c r="AL51" s="101">
        <f t="shared" si="63"/>
        <v>0</v>
      </c>
    </row>
    <row r="52" ht="30">
      <c r="A52" s="96" t="s">
        <v>111</v>
      </c>
      <c r="B52" s="97" t="s">
        <v>112</v>
      </c>
      <c r="C52" s="239">
        <v>395.19999999999999</v>
      </c>
      <c r="D52" s="120">
        <v>715</v>
      </c>
      <c r="E52" s="182">
        <v>861</v>
      </c>
      <c r="F52" s="200">
        <f t="shared" si="64"/>
        <v>2.1786437246963564</v>
      </c>
      <c r="G52" s="102">
        <v>57</v>
      </c>
      <c r="H52" s="105">
        <v>8</v>
      </c>
      <c r="I52" s="105"/>
      <c r="J52" s="105">
        <v>4</v>
      </c>
      <c r="K52" s="105">
        <v>4</v>
      </c>
      <c r="L52" s="105">
        <v>0</v>
      </c>
      <c r="M52" s="105">
        <v>37</v>
      </c>
      <c r="N52" s="201">
        <v>12</v>
      </c>
      <c r="O52" s="254">
        <v>38</v>
      </c>
      <c r="P52" s="203"/>
      <c r="Q52" s="107"/>
      <c r="R52" s="204"/>
      <c r="S52" s="254">
        <v>30</v>
      </c>
      <c r="T52" s="254">
        <v>8</v>
      </c>
      <c r="U52" s="205">
        <f t="shared" si="70"/>
        <v>66.666666666666671</v>
      </c>
      <c r="V52" s="101">
        <f t="shared" si="65"/>
        <v>68.879999999999995</v>
      </c>
      <c r="W52" s="103">
        <f t="shared" si="66"/>
        <v>68</v>
      </c>
      <c r="X52" s="107">
        <v>8</v>
      </c>
      <c r="Y52" s="103">
        <f>'ИТОГ и проверка'!F52</f>
        <v>68</v>
      </c>
      <c r="Z52" s="103">
        <f t="shared" si="67"/>
        <v>7.897793263646923</v>
      </c>
      <c r="AA52" s="101">
        <f t="shared" si="68"/>
        <v>-0.10220673635307698</v>
      </c>
      <c r="AB52" s="103">
        <f t="shared" si="61"/>
        <v>0</v>
      </c>
      <c r="AC52" s="107"/>
      <c r="AD52" s="103">
        <f>'ИТОГ и проверка'!G52</f>
        <v>5</v>
      </c>
      <c r="AE52" s="103">
        <f>'ИТОГ и проверка'!H52</f>
        <v>5</v>
      </c>
      <c r="AF52" s="107">
        <v>0</v>
      </c>
      <c r="AG52" s="103">
        <f t="shared" si="71"/>
        <v>41</v>
      </c>
      <c r="AH52" s="103">
        <f>'ИТОГ и проверка'!I52</f>
        <v>17</v>
      </c>
      <c r="AI52" s="121"/>
      <c r="AJ52" s="121">
        <f t="shared" si="69"/>
        <v>68</v>
      </c>
      <c r="AK52" s="119">
        <f t="shared" si="62"/>
        <v>0</v>
      </c>
      <c r="AL52" s="101">
        <f t="shared" si="63"/>
        <v>0</v>
      </c>
    </row>
    <row r="53">
      <c r="A53" s="123" t="s">
        <v>113</v>
      </c>
      <c r="B53" s="87" t="s">
        <v>114</v>
      </c>
      <c r="C53" s="218"/>
      <c r="D53" s="208"/>
      <c r="E53" s="255"/>
      <c r="F53" s="256"/>
      <c r="G53" s="149"/>
      <c r="H53" s="91"/>
      <c r="I53" s="91"/>
      <c r="J53" s="91"/>
      <c r="K53" s="91"/>
      <c r="L53" s="91"/>
      <c r="M53" s="91"/>
      <c r="N53" s="91"/>
      <c r="O53" s="207"/>
      <c r="P53" s="90"/>
      <c r="Q53" s="90"/>
      <c r="R53" s="90"/>
      <c r="S53" s="257"/>
      <c r="T53" s="258"/>
      <c r="U53" s="90"/>
      <c r="V53" s="90"/>
      <c r="W53" s="90"/>
      <c r="X53" s="90"/>
      <c r="Y53" s="90"/>
      <c r="Z53" s="90"/>
      <c r="AA53" s="90"/>
      <c r="AB53" s="10">
        <f t="shared" si="61"/>
        <v>0</v>
      </c>
      <c r="AC53" s="90"/>
      <c r="AD53" s="90"/>
      <c r="AE53" s="90"/>
      <c r="AF53" s="90"/>
      <c r="AG53" s="90"/>
      <c r="AH53" s="90"/>
      <c r="AI53" s="127"/>
      <c r="AJ53" s="121">
        <f t="shared" si="69"/>
        <v>0</v>
      </c>
      <c r="AK53" s="119">
        <f t="shared" si="62"/>
        <v>0</v>
      </c>
      <c r="AL53" s="101">
        <f t="shared" si="63"/>
        <v>0</v>
      </c>
    </row>
    <row r="54" ht="45">
      <c r="A54" s="96" t="s">
        <v>115</v>
      </c>
      <c r="B54" s="97" t="s">
        <v>116</v>
      </c>
      <c r="C54" s="214">
        <v>242.89099999999999</v>
      </c>
      <c r="D54" s="215">
        <v>124</v>
      </c>
      <c r="E54" s="259">
        <v>148</v>
      </c>
      <c r="F54" s="217">
        <f t="shared" si="64"/>
        <v>0.60932681737898897</v>
      </c>
      <c r="G54" s="102">
        <v>6</v>
      </c>
      <c r="H54" s="105">
        <v>5</v>
      </c>
      <c r="I54" s="105"/>
      <c r="J54" s="105">
        <v>0</v>
      </c>
      <c r="K54" s="105"/>
      <c r="L54" s="105"/>
      <c r="M54" s="105"/>
      <c r="N54" s="105">
        <v>0</v>
      </c>
      <c r="O54" s="260">
        <v>6</v>
      </c>
      <c r="P54" s="107"/>
      <c r="Q54" s="107"/>
      <c r="R54" s="107"/>
      <c r="S54" s="260">
        <v>3</v>
      </c>
      <c r="T54" s="260">
        <v>3</v>
      </c>
      <c r="U54" s="101">
        <f t="shared" si="70"/>
        <v>100</v>
      </c>
      <c r="V54" s="101">
        <f t="shared" si="65"/>
        <v>7.4000000000000004</v>
      </c>
      <c r="W54" s="103">
        <f t="shared" si="66"/>
        <v>7</v>
      </c>
      <c r="X54" s="107">
        <v>5</v>
      </c>
      <c r="Y54" s="103">
        <f>'ИТОГ и проверка'!F54</f>
        <v>7</v>
      </c>
      <c r="Z54" s="103">
        <f t="shared" si="67"/>
        <v>4.7297297297297298</v>
      </c>
      <c r="AA54" s="101">
        <f t="shared" si="68"/>
        <v>-0.27027027027027017</v>
      </c>
      <c r="AB54" s="103">
        <f t="shared" si="61"/>
        <v>0</v>
      </c>
      <c r="AC54" s="107"/>
      <c r="AD54" s="103">
        <f>'ИТОГ и проверка'!D54</f>
        <v>0</v>
      </c>
      <c r="AE54" s="107"/>
      <c r="AF54" s="107"/>
      <c r="AG54" s="107"/>
      <c r="AH54" s="103">
        <f>'ИТОГ и проверка'!E54</f>
        <v>0</v>
      </c>
      <c r="AI54" s="121"/>
      <c r="AJ54" s="121">
        <f t="shared" si="69"/>
        <v>0</v>
      </c>
      <c r="AK54" s="119">
        <f t="shared" si="62"/>
        <v>-7</v>
      </c>
      <c r="AL54" s="101">
        <f t="shared" si="63"/>
        <v>0</v>
      </c>
    </row>
    <row r="55" ht="30">
      <c r="A55" s="96" t="s">
        <v>117</v>
      </c>
      <c r="B55" s="97" t="s">
        <v>118</v>
      </c>
      <c r="C55" s="238">
        <v>373.82499999999999</v>
      </c>
      <c r="D55" s="107">
        <v>1800</v>
      </c>
      <c r="E55" s="215">
        <v>1908</v>
      </c>
      <c r="F55" s="200">
        <f t="shared" si="64"/>
        <v>5.1039925098642414</v>
      </c>
      <c r="G55" s="102">
        <v>144</v>
      </c>
      <c r="H55" s="105">
        <v>8</v>
      </c>
      <c r="I55" s="105"/>
      <c r="J55" s="105">
        <v>0</v>
      </c>
      <c r="K55" s="105"/>
      <c r="L55" s="105"/>
      <c r="M55" s="105"/>
      <c r="N55" s="201">
        <v>0</v>
      </c>
      <c r="O55" s="213">
        <v>51</v>
      </c>
      <c r="P55" s="203"/>
      <c r="Q55" s="107"/>
      <c r="R55" s="204"/>
      <c r="S55" s="213">
        <v>34</v>
      </c>
      <c r="T55" s="213">
        <v>17</v>
      </c>
      <c r="U55" s="205">
        <f t="shared" si="70"/>
        <v>35.416666666666671</v>
      </c>
      <c r="V55" s="101">
        <f t="shared" si="65"/>
        <v>228.95999999999998</v>
      </c>
      <c r="W55" s="103">
        <f t="shared" si="66"/>
        <v>228</v>
      </c>
      <c r="X55" s="107">
        <v>12</v>
      </c>
      <c r="Y55" s="103">
        <f>'ИТОГ и проверка'!F55</f>
        <v>229</v>
      </c>
      <c r="Z55" s="103">
        <f t="shared" si="67"/>
        <v>12.002096436058702</v>
      </c>
      <c r="AA55" s="101">
        <f t="shared" si="68"/>
        <v>0.0020964360587019115</v>
      </c>
      <c r="AB55" s="10">
        <f t="shared" si="61"/>
        <v>0</v>
      </c>
      <c r="AC55" s="107"/>
      <c r="AD55" s="103">
        <f>'ИТОГ и проверка'!D55</f>
        <v>0</v>
      </c>
      <c r="AE55" s="107"/>
      <c r="AF55" s="107"/>
      <c r="AG55" s="107"/>
      <c r="AH55" s="103">
        <f>'ИТОГ и проверка'!E55</f>
        <v>0</v>
      </c>
      <c r="AI55" s="121"/>
      <c r="AJ55" s="121">
        <f t="shared" si="69"/>
        <v>0</v>
      </c>
      <c r="AK55" s="119">
        <f t="shared" si="62"/>
        <v>-229</v>
      </c>
      <c r="AL55" s="101">
        <f t="shared" si="63"/>
        <v>0</v>
      </c>
    </row>
    <row r="56" ht="30">
      <c r="A56" s="96" t="s">
        <v>119</v>
      </c>
      <c r="B56" s="97" t="s">
        <v>120</v>
      </c>
      <c r="C56" s="239">
        <v>46.606000000000002</v>
      </c>
      <c r="D56" s="107">
        <v>248</v>
      </c>
      <c r="E56" s="215">
        <v>262</v>
      </c>
      <c r="F56" s="200">
        <f t="shared" si="64"/>
        <v>5.621593786207784</v>
      </c>
      <c r="G56" s="102">
        <v>19</v>
      </c>
      <c r="H56" s="105">
        <v>8</v>
      </c>
      <c r="I56" s="105"/>
      <c r="J56" s="105">
        <v>0</v>
      </c>
      <c r="K56" s="105"/>
      <c r="L56" s="105"/>
      <c r="M56" s="105"/>
      <c r="N56" s="201">
        <v>0</v>
      </c>
      <c r="O56" s="213">
        <v>7</v>
      </c>
      <c r="P56" s="203"/>
      <c r="Q56" s="107"/>
      <c r="R56" s="204"/>
      <c r="S56" s="261">
        <v>3</v>
      </c>
      <c r="T56" s="213">
        <v>4</v>
      </c>
      <c r="U56" s="205">
        <f t="shared" si="70"/>
        <v>36.842105263157897</v>
      </c>
      <c r="V56" s="101">
        <f t="shared" si="65"/>
        <v>31.439999999999998</v>
      </c>
      <c r="W56" s="103">
        <f t="shared" si="66"/>
        <v>31</v>
      </c>
      <c r="X56" s="107">
        <v>12</v>
      </c>
      <c r="Y56" s="103">
        <f>'ИТОГ и проверка'!F56</f>
        <v>31</v>
      </c>
      <c r="Z56" s="103">
        <f t="shared" si="67"/>
        <v>11.83206106870229</v>
      </c>
      <c r="AA56" s="101">
        <f t="shared" si="68"/>
        <v>-0.16793893129771043</v>
      </c>
      <c r="AB56" s="103">
        <f t="shared" si="61"/>
        <v>0</v>
      </c>
      <c r="AC56" s="107"/>
      <c r="AD56" s="103">
        <f>'ИТОГ и проверка'!D56</f>
        <v>0</v>
      </c>
      <c r="AE56" s="107"/>
      <c r="AF56" s="107"/>
      <c r="AG56" s="107"/>
      <c r="AH56" s="103">
        <f>'ИТОГ и проверка'!E56</f>
        <v>0</v>
      </c>
      <c r="AI56" s="121"/>
      <c r="AJ56" s="121">
        <f t="shared" si="69"/>
        <v>0</v>
      </c>
      <c r="AK56" s="119">
        <f t="shared" si="62"/>
        <v>-31</v>
      </c>
      <c r="AL56" s="101">
        <f t="shared" si="63"/>
        <v>0</v>
      </c>
    </row>
    <row r="57">
      <c r="A57" s="123" t="s">
        <v>121</v>
      </c>
      <c r="B57" s="87" t="s">
        <v>122</v>
      </c>
      <c r="C57" s="218"/>
      <c r="D57" s="208"/>
      <c r="E57" s="255"/>
      <c r="F57" s="256"/>
      <c r="G57" s="149"/>
      <c r="H57" s="91"/>
      <c r="I57" s="91"/>
      <c r="J57" s="91"/>
      <c r="K57" s="91"/>
      <c r="L57" s="91"/>
      <c r="M57" s="91"/>
      <c r="N57" s="91"/>
      <c r="O57" s="209"/>
      <c r="P57" s="90"/>
      <c r="Q57" s="90"/>
      <c r="R57" s="90"/>
      <c r="S57" s="209"/>
      <c r="T57" s="210"/>
      <c r="U57" s="90"/>
      <c r="V57" s="90"/>
      <c r="W57" s="90"/>
      <c r="X57" s="90"/>
      <c r="Y57" s="90"/>
      <c r="Z57" s="90"/>
      <c r="AA57" s="90"/>
      <c r="AB57" s="10">
        <f t="shared" si="61"/>
        <v>0</v>
      </c>
      <c r="AC57" s="90"/>
      <c r="AD57" s="90"/>
      <c r="AE57" s="90"/>
      <c r="AF57" s="90"/>
      <c r="AG57" s="90"/>
      <c r="AH57" s="90"/>
      <c r="AI57" s="127"/>
      <c r="AJ57" s="121">
        <f t="shared" si="69"/>
        <v>0</v>
      </c>
      <c r="AK57" s="119">
        <f t="shared" si="62"/>
        <v>0</v>
      </c>
      <c r="AL57" s="101">
        <f t="shared" si="63"/>
        <v>0</v>
      </c>
    </row>
    <row r="58" ht="45">
      <c r="A58" s="96" t="s">
        <v>123</v>
      </c>
      <c r="B58" s="97" t="s">
        <v>124</v>
      </c>
      <c r="C58" s="214">
        <v>399.13</v>
      </c>
      <c r="D58" s="215">
        <v>141</v>
      </c>
      <c r="E58" s="213">
        <v>124</v>
      </c>
      <c r="F58" s="217">
        <f t="shared" si="64"/>
        <v>0.31067571969032648</v>
      </c>
      <c r="G58" s="102">
        <v>4</v>
      </c>
      <c r="H58" s="105">
        <v>3</v>
      </c>
      <c r="I58" s="105"/>
      <c r="J58" s="105">
        <v>0</v>
      </c>
      <c r="K58" s="105"/>
      <c r="L58" s="105"/>
      <c r="M58" s="105"/>
      <c r="N58" s="201">
        <v>0</v>
      </c>
      <c r="O58" s="202">
        <v>2</v>
      </c>
      <c r="P58" s="203"/>
      <c r="Q58" s="107"/>
      <c r="R58" s="204"/>
      <c r="S58" s="202">
        <v>2</v>
      </c>
      <c r="T58" s="202"/>
      <c r="U58" s="205">
        <f t="shared" si="70"/>
        <v>50</v>
      </c>
      <c r="V58" s="101">
        <f t="shared" si="65"/>
        <v>6.2000000000000002</v>
      </c>
      <c r="W58" s="103">
        <f t="shared" si="66"/>
        <v>6</v>
      </c>
      <c r="X58" s="107">
        <v>5</v>
      </c>
      <c r="Y58" s="103">
        <f>'ИТОГ и проверка'!F58</f>
        <v>4</v>
      </c>
      <c r="Z58" s="103">
        <f t="shared" si="67"/>
        <v>3.2258064516129035</v>
      </c>
      <c r="AA58" s="101">
        <f t="shared" si="68"/>
        <v>-1.7741935483870965</v>
      </c>
      <c r="AB58" s="103">
        <f t="shared" si="61"/>
        <v>0</v>
      </c>
      <c r="AC58" s="107"/>
      <c r="AD58" s="103">
        <f>'ИТОГ и проверка'!D58</f>
        <v>0</v>
      </c>
      <c r="AE58" s="107"/>
      <c r="AF58" s="107"/>
      <c r="AG58" s="107"/>
      <c r="AH58" s="103">
        <f>'ИТОГ и проверка'!E58</f>
        <v>0</v>
      </c>
      <c r="AI58" s="121"/>
      <c r="AJ58" s="121">
        <f t="shared" si="69"/>
        <v>0</v>
      </c>
      <c r="AK58" s="119">
        <f t="shared" si="62"/>
        <v>-4</v>
      </c>
      <c r="AL58" s="101">
        <f t="shared" si="63"/>
        <v>0</v>
      </c>
    </row>
    <row r="59" ht="30">
      <c r="A59" s="96" t="s">
        <v>125</v>
      </c>
      <c r="B59" s="97" t="s">
        <v>126</v>
      </c>
      <c r="C59" s="211">
        <v>162.821</v>
      </c>
      <c r="D59" s="120">
        <v>389</v>
      </c>
      <c r="E59" s="262">
        <v>415</v>
      </c>
      <c r="F59" s="200">
        <f t="shared" si="64"/>
        <v>2.5488112712733617</v>
      </c>
      <c r="G59" s="102">
        <v>20</v>
      </c>
      <c r="H59" s="105">
        <v>5</v>
      </c>
      <c r="I59" s="105"/>
      <c r="J59" s="105">
        <v>0</v>
      </c>
      <c r="K59" s="105"/>
      <c r="L59" s="105"/>
      <c r="M59" s="105"/>
      <c r="N59" s="201">
        <v>0</v>
      </c>
      <c r="O59" s="213">
        <v>11</v>
      </c>
      <c r="P59" s="203"/>
      <c r="Q59" s="107"/>
      <c r="R59" s="204"/>
      <c r="S59" s="213">
        <v>7</v>
      </c>
      <c r="T59" s="213">
        <v>4</v>
      </c>
      <c r="U59" s="205">
        <f t="shared" si="70"/>
        <v>55</v>
      </c>
      <c r="V59" s="101">
        <f t="shared" si="65"/>
        <v>33.200000000000003</v>
      </c>
      <c r="W59" s="103">
        <f t="shared" si="66"/>
        <v>33</v>
      </c>
      <c r="X59" s="107">
        <v>8</v>
      </c>
      <c r="Y59" s="103">
        <f>'ИТОГ и проверка'!F59</f>
        <v>25</v>
      </c>
      <c r="Z59" s="103">
        <f t="shared" si="67"/>
        <v>6.0240963855421681</v>
      </c>
      <c r="AA59" s="101">
        <f t="shared" si="68"/>
        <v>-1.9759036144578319</v>
      </c>
      <c r="AB59" s="10">
        <f t="shared" si="61"/>
        <v>0</v>
      </c>
      <c r="AC59" s="107"/>
      <c r="AD59" s="103">
        <f>'ИТОГ и проверка'!D59</f>
        <v>0</v>
      </c>
      <c r="AE59" s="107"/>
      <c r="AF59" s="107"/>
      <c r="AG59" s="107"/>
      <c r="AH59" s="103">
        <f>'ИТОГ и проверка'!E59</f>
        <v>0</v>
      </c>
      <c r="AI59" s="121"/>
      <c r="AJ59" s="121">
        <f t="shared" si="69"/>
        <v>0</v>
      </c>
      <c r="AK59" s="119">
        <f t="shared" si="62"/>
        <v>-25</v>
      </c>
      <c r="AL59" s="101">
        <f t="shared" si="63"/>
        <v>0</v>
      </c>
    </row>
    <row r="60">
      <c r="A60" s="123" t="s">
        <v>127</v>
      </c>
      <c r="B60" s="87" t="s">
        <v>128</v>
      </c>
      <c r="C60" s="206"/>
      <c r="D60" s="88"/>
      <c r="E60" s="207"/>
      <c r="F60" s="235"/>
      <c r="G60" s="149"/>
      <c r="H60" s="91"/>
      <c r="I60" s="91"/>
      <c r="J60" s="91"/>
      <c r="K60" s="91"/>
      <c r="L60" s="91"/>
      <c r="M60" s="91"/>
      <c r="N60" s="91"/>
      <c r="O60" s="207"/>
      <c r="P60" s="90"/>
      <c r="Q60" s="90"/>
      <c r="R60" s="90"/>
      <c r="S60" s="263"/>
      <c r="T60" s="264"/>
      <c r="U60" s="90"/>
      <c r="V60" s="90"/>
      <c r="W60" s="90"/>
      <c r="X60" s="90"/>
      <c r="Y60" s="90"/>
      <c r="Z60" s="90"/>
      <c r="AA60" s="90"/>
      <c r="AB60" s="103">
        <f t="shared" si="61"/>
        <v>0</v>
      </c>
      <c r="AC60" s="90"/>
      <c r="AD60" s="90"/>
      <c r="AE60" s="90"/>
      <c r="AF60" s="90"/>
      <c r="AG60" s="90"/>
      <c r="AH60" s="90"/>
      <c r="AI60" s="127"/>
      <c r="AJ60" s="121">
        <f t="shared" si="69"/>
        <v>0</v>
      </c>
      <c r="AK60" s="119">
        <f t="shared" si="62"/>
        <v>0</v>
      </c>
      <c r="AL60" s="101">
        <f t="shared" si="63"/>
        <v>0</v>
      </c>
    </row>
    <row r="61" ht="75">
      <c r="A61" s="96" t="s">
        <v>129</v>
      </c>
      <c r="B61" s="97" t="s">
        <v>130</v>
      </c>
      <c r="C61" s="211">
        <v>51.076999999999998</v>
      </c>
      <c r="D61" s="120">
        <v>116</v>
      </c>
      <c r="E61" s="229">
        <v>82</v>
      </c>
      <c r="F61" s="200">
        <f t="shared" si="64"/>
        <v>1.6054192689468842</v>
      </c>
      <c r="G61" s="102">
        <v>8</v>
      </c>
      <c r="H61" s="105">
        <v>7</v>
      </c>
      <c r="I61" s="105"/>
      <c r="J61" s="105">
        <v>0</v>
      </c>
      <c r="K61" s="105"/>
      <c r="L61" s="105"/>
      <c r="M61" s="105"/>
      <c r="N61" s="105">
        <v>0</v>
      </c>
      <c r="O61" s="229">
        <v>4</v>
      </c>
      <c r="P61" s="107"/>
      <c r="Q61" s="107"/>
      <c r="R61" s="107"/>
      <c r="S61" s="229">
        <v>4</v>
      </c>
      <c r="T61" s="230">
        <v>0</v>
      </c>
      <c r="U61" s="101">
        <f t="shared" si="70"/>
        <v>50</v>
      </c>
      <c r="V61" s="101">
        <f t="shared" si="65"/>
        <v>6.5600000000000005</v>
      </c>
      <c r="W61" s="103">
        <f t="shared" si="66"/>
        <v>6</v>
      </c>
      <c r="X61" s="107">
        <v>8</v>
      </c>
      <c r="Y61" s="103">
        <f>'ИТОГ и проверка'!F61</f>
        <v>4</v>
      </c>
      <c r="Z61" s="103">
        <f t="shared" si="67"/>
        <v>4.8780487804878048</v>
      </c>
      <c r="AA61" s="101">
        <f t="shared" si="68"/>
        <v>-3.1219512195121952</v>
      </c>
      <c r="AB61" s="10">
        <f t="shared" si="61"/>
        <v>0</v>
      </c>
      <c r="AC61" s="107"/>
      <c r="AD61" s="103">
        <f>'ИТОГ и проверка'!D61</f>
        <v>0</v>
      </c>
      <c r="AE61" s="107"/>
      <c r="AF61" s="107"/>
      <c r="AG61" s="107"/>
      <c r="AH61" s="103">
        <f>'ИТОГ и проверка'!E61</f>
        <v>0</v>
      </c>
      <c r="AI61" s="121"/>
      <c r="AJ61" s="121">
        <f t="shared" si="69"/>
        <v>0</v>
      </c>
      <c r="AK61" s="119">
        <f t="shared" si="62"/>
        <v>-4</v>
      </c>
      <c r="AL61" s="101">
        <f t="shared" si="63"/>
        <v>0</v>
      </c>
    </row>
    <row r="62" ht="45">
      <c r="A62" s="96" t="s">
        <v>131</v>
      </c>
      <c r="B62" s="97" t="s">
        <v>132</v>
      </c>
      <c r="C62" s="265">
        <v>135.06299999999999</v>
      </c>
      <c r="D62" s="120">
        <v>181</v>
      </c>
      <c r="E62" s="230">
        <v>195</v>
      </c>
      <c r="F62" s="200">
        <f t="shared" si="64"/>
        <v>1.4437706847915419</v>
      </c>
      <c r="G62" s="102">
        <v>14</v>
      </c>
      <c r="H62" s="105">
        <v>8</v>
      </c>
      <c r="I62" s="105"/>
      <c r="J62" s="105">
        <v>0</v>
      </c>
      <c r="K62" s="105"/>
      <c r="L62" s="105"/>
      <c r="M62" s="105"/>
      <c r="N62" s="105">
        <v>0</v>
      </c>
      <c r="O62" s="252">
        <v>5</v>
      </c>
      <c r="P62" s="107"/>
      <c r="Q62" s="107"/>
      <c r="R62" s="107"/>
      <c r="S62" s="252">
        <v>4</v>
      </c>
      <c r="T62" s="252">
        <v>1</v>
      </c>
      <c r="U62" s="101">
        <f t="shared" si="70"/>
        <v>35.714285714285708</v>
      </c>
      <c r="V62" s="101">
        <f t="shared" si="65"/>
        <v>15.6</v>
      </c>
      <c r="W62" s="103">
        <f t="shared" si="66"/>
        <v>15</v>
      </c>
      <c r="X62" s="107">
        <v>8</v>
      </c>
      <c r="Y62" s="103">
        <f>'ИТОГ и проверка'!F62</f>
        <v>15</v>
      </c>
      <c r="Z62" s="103">
        <f t="shared" si="67"/>
        <v>7.6923076923076925</v>
      </c>
      <c r="AA62" s="101">
        <f t="shared" si="68"/>
        <v>-0.30769230769230749</v>
      </c>
      <c r="AB62" s="103">
        <f t="shared" si="61"/>
        <v>0</v>
      </c>
      <c r="AC62" s="107"/>
      <c r="AD62" s="103">
        <f>'ИТОГ и проверка'!D62</f>
        <v>0</v>
      </c>
      <c r="AE62" s="107"/>
      <c r="AF62" s="107"/>
      <c r="AG62" s="107"/>
      <c r="AH62" s="103">
        <f>'ИТОГ и проверка'!E62</f>
        <v>0</v>
      </c>
      <c r="AI62" s="121"/>
      <c r="AJ62" s="121">
        <f t="shared" si="69"/>
        <v>0</v>
      </c>
      <c r="AK62" s="119">
        <f t="shared" si="62"/>
        <v>-15</v>
      </c>
      <c r="AL62" s="101">
        <f t="shared" si="63"/>
        <v>0</v>
      </c>
    </row>
    <row r="63" ht="45">
      <c r="A63" s="96" t="s">
        <v>133</v>
      </c>
      <c r="B63" s="97" t="s">
        <v>134</v>
      </c>
      <c r="C63" s="238">
        <v>220.90799999999999</v>
      </c>
      <c r="D63" s="120">
        <v>181</v>
      </c>
      <c r="E63" s="229">
        <v>144</v>
      </c>
      <c r="F63" s="200">
        <f t="shared" si="64"/>
        <v>0.651855070889239</v>
      </c>
      <c r="G63" s="102">
        <v>7</v>
      </c>
      <c r="H63" s="105">
        <v>4</v>
      </c>
      <c r="I63" s="105"/>
      <c r="J63" s="105">
        <v>0</v>
      </c>
      <c r="K63" s="105"/>
      <c r="L63" s="105"/>
      <c r="M63" s="105"/>
      <c r="N63" s="201">
        <v>0</v>
      </c>
      <c r="O63" s="266">
        <v>4</v>
      </c>
      <c r="P63" s="203"/>
      <c r="Q63" s="107"/>
      <c r="R63" s="204"/>
      <c r="S63" s="266">
        <v>2</v>
      </c>
      <c r="T63" s="266">
        <v>2</v>
      </c>
      <c r="U63" s="205">
        <f t="shared" si="70"/>
        <v>57.142857142857139</v>
      </c>
      <c r="V63" s="101">
        <f t="shared" si="65"/>
        <v>7.2000000000000002</v>
      </c>
      <c r="W63" s="103">
        <f t="shared" si="66"/>
        <v>7</v>
      </c>
      <c r="X63" s="107">
        <v>5</v>
      </c>
      <c r="Y63" s="103">
        <f>'ИТОГ и проверка'!F63</f>
        <v>7</v>
      </c>
      <c r="Z63" s="103">
        <f t="shared" si="67"/>
        <v>4.8611111111111116</v>
      </c>
      <c r="AA63" s="101">
        <f t="shared" si="68"/>
        <v>-0.1388888888888884</v>
      </c>
      <c r="AB63" s="10">
        <f t="shared" si="61"/>
        <v>0</v>
      </c>
      <c r="AC63" s="107"/>
      <c r="AD63" s="103">
        <f>'ИТОГ и проверка'!D63</f>
        <v>0</v>
      </c>
      <c r="AE63" s="107"/>
      <c r="AF63" s="107"/>
      <c r="AG63" s="107"/>
      <c r="AH63" s="103">
        <f>'ИТОГ и проверка'!E63</f>
        <v>0</v>
      </c>
      <c r="AI63" s="121"/>
      <c r="AJ63" s="121">
        <f t="shared" si="69"/>
        <v>0</v>
      </c>
      <c r="AK63" s="119">
        <f t="shared" si="62"/>
        <v>-7</v>
      </c>
      <c r="AL63" s="101">
        <f t="shared" si="63"/>
        <v>0</v>
      </c>
    </row>
    <row r="64" ht="30">
      <c r="A64" s="96" t="s">
        <v>135</v>
      </c>
      <c r="B64" s="97" t="s">
        <v>136</v>
      </c>
      <c r="C64" s="214">
        <v>9.9800000000000004</v>
      </c>
      <c r="D64" s="120">
        <v>73</v>
      </c>
      <c r="E64" s="230">
        <v>68</v>
      </c>
      <c r="F64" s="200">
        <f t="shared" si="64"/>
        <v>6.8136272545090177</v>
      </c>
      <c r="G64" s="102">
        <v>7</v>
      </c>
      <c r="H64" s="105">
        <v>10</v>
      </c>
      <c r="I64" s="105"/>
      <c r="J64" s="105">
        <v>0</v>
      </c>
      <c r="K64" s="105"/>
      <c r="L64" s="105"/>
      <c r="M64" s="105"/>
      <c r="N64" s="105">
        <v>0</v>
      </c>
      <c r="O64" s="267">
        <v>7</v>
      </c>
      <c r="P64" s="107"/>
      <c r="Q64" s="107"/>
      <c r="R64" s="107"/>
      <c r="S64" s="267">
        <v>4</v>
      </c>
      <c r="T64" s="268">
        <v>3</v>
      </c>
      <c r="U64" s="101">
        <f t="shared" si="70"/>
        <v>99.999999999999986</v>
      </c>
      <c r="V64" s="101">
        <f t="shared" si="65"/>
        <v>10.199999999999999</v>
      </c>
      <c r="W64" s="103">
        <f t="shared" si="66"/>
        <v>10</v>
      </c>
      <c r="X64" s="107">
        <v>15</v>
      </c>
      <c r="Y64" s="103">
        <f>'ИТОГ и проверка'!F64</f>
        <v>10</v>
      </c>
      <c r="Z64" s="103">
        <f t="shared" si="67"/>
        <v>14.705882352941176</v>
      </c>
      <c r="AA64" s="101">
        <f t="shared" si="68"/>
        <v>-0.29411764705882426</v>
      </c>
      <c r="AB64" s="103">
        <f t="shared" si="61"/>
        <v>0</v>
      </c>
      <c r="AC64" s="107"/>
      <c r="AD64" s="103">
        <f>'ИТОГ и проверка'!D64</f>
        <v>0</v>
      </c>
      <c r="AE64" s="107"/>
      <c r="AF64" s="107"/>
      <c r="AG64" s="107"/>
      <c r="AH64" s="103">
        <f>'ИТОГ и проверка'!E64</f>
        <v>0</v>
      </c>
      <c r="AI64" s="121"/>
      <c r="AJ64" s="121">
        <f t="shared" si="69"/>
        <v>0</v>
      </c>
      <c r="AK64" s="119">
        <f t="shared" si="62"/>
        <v>-10</v>
      </c>
      <c r="AL64" s="101">
        <f t="shared" si="63"/>
        <v>0</v>
      </c>
    </row>
    <row r="65" ht="31.5">
      <c r="A65" s="96" t="s">
        <v>137</v>
      </c>
      <c r="B65" s="97" t="s">
        <v>138</v>
      </c>
      <c r="C65" s="211">
        <v>16.030000000000001</v>
      </c>
      <c r="D65" s="120">
        <v>112</v>
      </c>
      <c r="E65" s="246">
        <v>118</v>
      </c>
      <c r="F65" s="200">
        <f t="shared" si="64"/>
        <v>7.3611977542108544</v>
      </c>
      <c r="G65" s="102">
        <v>11</v>
      </c>
      <c r="H65" s="105">
        <v>10</v>
      </c>
      <c r="I65" s="105"/>
      <c r="J65" s="105">
        <v>0</v>
      </c>
      <c r="K65" s="105"/>
      <c r="L65" s="105"/>
      <c r="M65" s="105"/>
      <c r="N65" s="201">
        <v>0</v>
      </c>
      <c r="O65" s="213">
        <v>11</v>
      </c>
      <c r="P65" s="203"/>
      <c r="Q65" s="107"/>
      <c r="R65" s="204"/>
      <c r="S65" s="213">
        <v>8</v>
      </c>
      <c r="T65" s="213">
        <v>3</v>
      </c>
      <c r="U65" s="205">
        <f t="shared" si="70"/>
        <v>100</v>
      </c>
      <c r="V65" s="101">
        <f t="shared" si="65"/>
        <v>17.699999999999999</v>
      </c>
      <c r="W65" s="103">
        <f t="shared" si="66"/>
        <v>17</v>
      </c>
      <c r="X65" s="107">
        <v>15</v>
      </c>
      <c r="Y65" s="103">
        <f>'ИТОГ и проверка'!F65</f>
        <v>17</v>
      </c>
      <c r="Z65" s="103">
        <f t="shared" si="67"/>
        <v>14.40677966101695</v>
      </c>
      <c r="AA65" s="101">
        <f t="shared" si="68"/>
        <v>-0.59322033898305015</v>
      </c>
      <c r="AB65" s="10">
        <f t="shared" si="61"/>
        <v>0</v>
      </c>
      <c r="AC65" s="107"/>
      <c r="AD65" s="103">
        <f>'ИТОГ и проверка'!D65</f>
        <v>0</v>
      </c>
      <c r="AE65" s="107"/>
      <c r="AF65" s="107"/>
      <c r="AG65" s="107"/>
      <c r="AH65" s="103">
        <f>'ИТОГ и проверка'!E65</f>
        <v>0</v>
      </c>
      <c r="AI65" s="121"/>
      <c r="AJ65" s="121">
        <f t="shared" si="69"/>
        <v>0</v>
      </c>
      <c r="AK65" s="119">
        <f t="shared" si="62"/>
        <v>-17</v>
      </c>
      <c r="AL65" s="101">
        <f t="shared" si="63"/>
        <v>0</v>
      </c>
    </row>
    <row r="66" ht="31.5">
      <c r="A66" s="96" t="s">
        <v>139</v>
      </c>
      <c r="B66" s="97" t="s">
        <v>140</v>
      </c>
      <c r="C66" s="214">
        <v>11.130000000000001</v>
      </c>
      <c r="D66" s="120">
        <v>96</v>
      </c>
      <c r="E66" s="182">
        <v>99</v>
      </c>
      <c r="F66" s="200">
        <f t="shared" si="64"/>
        <v>8.8948787061994601</v>
      </c>
      <c r="G66" s="102">
        <v>11</v>
      </c>
      <c r="H66" s="105">
        <v>11</v>
      </c>
      <c r="I66" s="105"/>
      <c r="J66" s="105">
        <v>0</v>
      </c>
      <c r="K66" s="105"/>
      <c r="L66" s="105"/>
      <c r="M66" s="105"/>
      <c r="N66" s="201">
        <v>0</v>
      </c>
      <c r="O66" s="213">
        <v>4</v>
      </c>
      <c r="P66" s="203"/>
      <c r="Q66" s="107"/>
      <c r="R66" s="204"/>
      <c r="S66" s="213">
        <v>3</v>
      </c>
      <c r="T66" s="213">
        <v>1</v>
      </c>
      <c r="U66" s="205">
        <f t="shared" si="70"/>
        <v>36.363636363636367</v>
      </c>
      <c r="V66" s="101">
        <f t="shared" si="65"/>
        <v>14.85</v>
      </c>
      <c r="W66" s="103">
        <f t="shared" si="66"/>
        <v>14</v>
      </c>
      <c r="X66" s="107">
        <v>15</v>
      </c>
      <c r="Y66" s="103">
        <f>'ИТОГ и проверка'!F66</f>
        <v>11</v>
      </c>
      <c r="Z66" s="103">
        <f t="shared" si="67"/>
        <v>11.111111111111111</v>
      </c>
      <c r="AA66" s="101">
        <f t="shared" si="68"/>
        <v>-3.8888888888888893</v>
      </c>
      <c r="AB66" s="103">
        <f t="shared" si="61"/>
        <v>0</v>
      </c>
      <c r="AC66" s="107"/>
      <c r="AD66" s="103">
        <f>'ИТОГ и проверка'!D66</f>
        <v>0</v>
      </c>
      <c r="AE66" s="107"/>
      <c r="AF66" s="107"/>
      <c r="AG66" s="107"/>
      <c r="AH66" s="103">
        <f>'ИТОГ и проверка'!E66</f>
        <v>0</v>
      </c>
      <c r="AI66" s="121"/>
      <c r="AJ66" s="121">
        <f t="shared" si="69"/>
        <v>0</v>
      </c>
      <c r="AK66" s="119">
        <f t="shared" si="62"/>
        <v>-11</v>
      </c>
      <c r="AL66" s="101">
        <f t="shared" si="63"/>
        <v>0</v>
      </c>
    </row>
    <row r="67" ht="31.5">
      <c r="A67" s="96" t="s">
        <v>141</v>
      </c>
      <c r="B67" s="97" t="s">
        <v>142</v>
      </c>
      <c r="C67" s="232">
        <v>7.4029999999999996</v>
      </c>
      <c r="D67" s="120">
        <v>53</v>
      </c>
      <c r="E67" s="246">
        <v>52</v>
      </c>
      <c r="F67" s="200">
        <f t="shared" si="64"/>
        <v>7.0241793867351081</v>
      </c>
      <c r="G67" s="102">
        <v>5</v>
      </c>
      <c r="H67" s="105">
        <v>9</v>
      </c>
      <c r="I67" s="105"/>
      <c r="J67" s="105">
        <v>0</v>
      </c>
      <c r="K67" s="105"/>
      <c r="L67" s="105"/>
      <c r="M67" s="105"/>
      <c r="N67" s="201">
        <v>0</v>
      </c>
      <c r="O67" s="213">
        <v>2</v>
      </c>
      <c r="P67" s="203"/>
      <c r="Q67" s="107"/>
      <c r="R67" s="204"/>
      <c r="S67" s="213">
        <v>2</v>
      </c>
      <c r="T67" s="213"/>
      <c r="U67" s="205">
        <f t="shared" si="70"/>
        <v>40</v>
      </c>
      <c r="V67" s="101">
        <f t="shared" si="65"/>
        <v>7.7999999999999998</v>
      </c>
      <c r="W67" s="103">
        <f t="shared" si="66"/>
        <v>7</v>
      </c>
      <c r="X67" s="107">
        <v>15</v>
      </c>
      <c r="Y67" s="103">
        <f>'ИТОГ и проверка'!F67</f>
        <v>5</v>
      </c>
      <c r="Z67" s="103">
        <f t="shared" si="67"/>
        <v>9.615384615384615</v>
      </c>
      <c r="AA67" s="101">
        <f t="shared" si="68"/>
        <v>-5.384615384615385</v>
      </c>
      <c r="AB67" s="10">
        <f t="shared" si="61"/>
        <v>0</v>
      </c>
      <c r="AC67" s="107"/>
      <c r="AD67" s="103">
        <f>'ИТОГ и проверка'!D67</f>
        <v>0</v>
      </c>
      <c r="AE67" s="107"/>
      <c r="AF67" s="107"/>
      <c r="AG67" s="107"/>
      <c r="AH67" s="103">
        <f>'ИТОГ и проверка'!E67</f>
        <v>0</v>
      </c>
      <c r="AI67" s="121"/>
      <c r="AJ67" s="121">
        <f t="shared" si="69"/>
        <v>0</v>
      </c>
      <c r="AK67" s="119">
        <f t="shared" si="62"/>
        <v>-5</v>
      </c>
      <c r="AL67" s="101">
        <f t="shared" si="63"/>
        <v>0</v>
      </c>
    </row>
    <row r="68" ht="31.5">
      <c r="A68" s="96" t="s">
        <v>143</v>
      </c>
      <c r="B68" s="97" t="s">
        <v>144</v>
      </c>
      <c r="C68" s="239">
        <v>8</v>
      </c>
      <c r="D68" s="120">
        <v>26</v>
      </c>
      <c r="E68" s="269">
        <v>31</v>
      </c>
      <c r="F68" s="200">
        <f t="shared" si="64"/>
        <v>3.875</v>
      </c>
      <c r="G68" s="102">
        <v>0</v>
      </c>
      <c r="H68" s="105">
        <v>0</v>
      </c>
      <c r="I68" s="105"/>
      <c r="J68" s="105">
        <v>0</v>
      </c>
      <c r="K68" s="105">
        <v>0</v>
      </c>
      <c r="L68" s="105">
        <v>0</v>
      </c>
      <c r="M68" s="105">
        <v>0</v>
      </c>
      <c r="N68" s="201">
        <v>0</v>
      </c>
      <c r="O68" s="270">
        <v>0</v>
      </c>
      <c r="P68" s="203"/>
      <c r="Q68" s="107"/>
      <c r="R68" s="204"/>
      <c r="S68" s="270">
        <v>0</v>
      </c>
      <c r="T68" s="270">
        <v>0</v>
      </c>
      <c r="U68" s="205"/>
      <c r="V68" s="101">
        <f t="shared" si="65"/>
        <v>3.7199999999999998</v>
      </c>
      <c r="W68" s="103">
        <f t="shared" si="66"/>
        <v>3</v>
      </c>
      <c r="X68" s="107">
        <v>12</v>
      </c>
      <c r="Y68" s="103">
        <f>'ИТОГ и проверка'!F68</f>
        <v>0</v>
      </c>
      <c r="Z68" s="103">
        <f t="shared" si="67"/>
        <v>0</v>
      </c>
      <c r="AA68" s="101">
        <f t="shared" si="68"/>
        <v>-12</v>
      </c>
      <c r="AB68" s="103">
        <f t="shared" si="61"/>
        <v>0</v>
      </c>
      <c r="AC68" s="107"/>
      <c r="AD68" s="103">
        <f>'ИТОГ и проверка'!G68</f>
        <v>0</v>
      </c>
      <c r="AE68" s="103">
        <f>'ИТОГ и проверка'!H68</f>
        <v>0</v>
      </c>
      <c r="AF68" s="107">
        <v>0</v>
      </c>
      <c r="AG68" s="103">
        <f t="shared" si="71"/>
        <v>0</v>
      </c>
      <c r="AH68" s="103">
        <f>'ИТОГ и проверка'!I68</f>
        <v>0</v>
      </c>
      <c r="AI68" s="121"/>
      <c r="AJ68" s="121">
        <f t="shared" si="69"/>
        <v>0</v>
      </c>
      <c r="AK68" s="119">
        <f t="shared" si="62"/>
        <v>0</v>
      </c>
      <c r="AL68" s="101">
        <f t="shared" si="63"/>
        <v>0</v>
      </c>
    </row>
    <row r="69" ht="31.5">
      <c r="A69" s="96" t="s">
        <v>145</v>
      </c>
      <c r="B69" s="97" t="s">
        <v>146</v>
      </c>
      <c r="C69" s="211">
        <v>28.376999999999999</v>
      </c>
      <c r="D69" s="120">
        <v>69</v>
      </c>
      <c r="E69" s="271">
        <v>59</v>
      </c>
      <c r="F69" s="200">
        <f t="shared" si="64"/>
        <v>2.0791486062656377</v>
      </c>
      <c r="G69" s="102">
        <v>5</v>
      </c>
      <c r="H69" s="105">
        <v>7</v>
      </c>
      <c r="I69" s="105"/>
      <c r="J69" s="105">
        <v>0</v>
      </c>
      <c r="K69" s="105">
        <v>0</v>
      </c>
      <c r="L69" s="105">
        <v>0</v>
      </c>
      <c r="M69" s="105">
        <v>4</v>
      </c>
      <c r="N69" s="201">
        <v>1</v>
      </c>
      <c r="O69" s="270">
        <v>3</v>
      </c>
      <c r="P69" s="203"/>
      <c r="Q69" s="107"/>
      <c r="R69" s="204"/>
      <c r="S69" s="270">
        <v>2</v>
      </c>
      <c r="T69" s="270">
        <v>1</v>
      </c>
      <c r="U69" s="205">
        <f t="shared" si="70"/>
        <v>60</v>
      </c>
      <c r="V69" s="101">
        <f t="shared" si="65"/>
        <v>4.7199999999999998</v>
      </c>
      <c r="W69" s="103">
        <f t="shared" si="66"/>
        <v>4</v>
      </c>
      <c r="X69" s="107">
        <v>8</v>
      </c>
      <c r="Y69" s="103">
        <f>'ИТОГ и проверка'!F69</f>
        <v>4</v>
      </c>
      <c r="Z69" s="103">
        <f t="shared" si="67"/>
        <v>6.7796610169491531</v>
      </c>
      <c r="AA69" s="101">
        <f t="shared" si="68"/>
        <v>-1.2203389830508469</v>
      </c>
      <c r="AB69" s="10">
        <f t="shared" si="61"/>
        <v>0</v>
      </c>
      <c r="AC69" s="107"/>
      <c r="AD69" s="103">
        <f>'ИТОГ и проверка'!G69</f>
        <v>0</v>
      </c>
      <c r="AE69" s="103">
        <f>'ИТОГ и проверка'!H69</f>
        <v>0</v>
      </c>
      <c r="AF69" s="107">
        <v>0</v>
      </c>
      <c r="AG69" s="103">
        <f t="shared" si="71"/>
        <v>3</v>
      </c>
      <c r="AH69" s="103">
        <f>'ИТОГ и проверка'!I69</f>
        <v>1</v>
      </c>
      <c r="AI69" s="121"/>
      <c r="AJ69" s="121">
        <f t="shared" si="69"/>
        <v>4</v>
      </c>
      <c r="AK69" s="119">
        <f t="shared" si="62"/>
        <v>0</v>
      </c>
      <c r="AL69" s="101">
        <f t="shared" si="63"/>
        <v>0</v>
      </c>
    </row>
    <row r="70" ht="31.5">
      <c r="A70" s="96" t="s">
        <v>147</v>
      </c>
      <c r="B70" s="97" t="s">
        <v>148</v>
      </c>
      <c r="C70" s="214">
        <v>36.741999999999997</v>
      </c>
      <c r="D70" s="215">
        <v>0</v>
      </c>
      <c r="E70" s="251">
        <v>2</v>
      </c>
      <c r="F70" s="217">
        <f t="shared" si="64"/>
        <v>0.054433618202601931</v>
      </c>
      <c r="G70" s="102">
        <v>0</v>
      </c>
      <c r="H70" s="105">
        <v>0</v>
      </c>
      <c r="I70" s="105"/>
      <c r="J70" s="105">
        <v>0</v>
      </c>
      <c r="K70" s="105">
        <v>0</v>
      </c>
      <c r="L70" s="105">
        <v>0</v>
      </c>
      <c r="M70" s="105">
        <v>0</v>
      </c>
      <c r="N70" s="201">
        <v>0</v>
      </c>
      <c r="O70" s="270">
        <v>0</v>
      </c>
      <c r="P70" s="203"/>
      <c r="Q70" s="107"/>
      <c r="R70" s="204"/>
      <c r="S70" s="270">
        <v>0</v>
      </c>
      <c r="T70" s="270">
        <v>0</v>
      </c>
      <c r="U70" s="205">
        <v>0</v>
      </c>
      <c r="V70" s="101">
        <f t="shared" si="65"/>
        <v>0.10000000000000001</v>
      </c>
      <c r="W70" s="103">
        <f t="shared" si="66"/>
        <v>0</v>
      </c>
      <c r="X70" s="107">
        <v>5</v>
      </c>
      <c r="Y70" s="103">
        <f>'ИТОГ и проверка'!F70</f>
        <v>0</v>
      </c>
      <c r="Z70" s="103">
        <v>0</v>
      </c>
      <c r="AA70" s="101">
        <f t="shared" si="68"/>
        <v>-5</v>
      </c>
      <c r="AB70" s="103">
        <f t="shared" si="61"/>
        <v>0</v>
      </c>
      <c r="AC70" s="107"/>
      <c r="AD70" s="103">
        <f>'ИТОГ и проверка'!G70</f>
        <v>0</v>
      </c>
      <c r="AE70" s="103">
        <f>'ИТОГ и проверка'!H70</f>
        <v>0</v>
      </c>
      <c r="AF70" s="107">
        <v>0</v>
      </c>
      <c r="AG70" s="103">
        <f t="shared" si="71"/>
        <v>0</v>
      </c>
      <c r="AH70" s="103">
        <f>'ИТОГ и проверка'!I70</f>
        <v>0</v>
      </c>
      <c r="AI70" s="121"/>
      <c r="AJ70" s="121">
        <f t="shared" si="69"/>
        <v>0</v>
      </c>
      <c r="AK70" s="119">
        <f t="shared" si="62"/>
        <v>0</v>
      </c>
      <c r="AL70" s="101">
        <f t="shared" si="63"/>
        <v>0</v>
      </c>
    </row>
    <row r="71" ht="110.25">
      <c r="A71" s="96" t="s">
        <v>149</v>
      </c>
      <c r="B71" s="97" t="s">
        <v>150</v>
      </c>
      <c r="C71" s="238">
        <v>120.44</v>
      </c>
      <c r="D71" s="215">
        <v>410</v>
      </c>
      <c r="E71" s="213">
        <v>397</v>
      </c>
      <c r="F71" s="217">
        <f t="shared" si="64"/>
        <v>3.2962470939887081</v>
      </c>
      <c r="G71" s="102">
        <v>49</v>
      </c>
      <c r="H71" s="105">
        <v>12</v>
      </c>
      <c r="I71" s="105"/>
      <c r="J71" s="105">
        <v>0</v>
      </c>
      <c r="K71" s="105"/>
      <c r="L71" s="105"/>
      <c r="M71" s="105"/>
      <c r="N71" s="201">
        <v>0</v>
      </c>
      <c r="O71" s="213">
        <v>39</v>
      </c>
      <c r="P71" s="203"/>
      <c r="Q71" s="107"/>
      <c r="R71" s="204"/>
      <c r="S71" s="213">
        <v>26</v>
      </c>
      <c r="T71" s="213">
        <v>13</v>
      </c>
      <c r="U71" s="205">
        <f t="shared" si="70"/>
        <v>79.591836734693885</v>
      </c>
      <c r="V71" s="101">
        <f t="shared" si="65"/>
        <v>47.640000000000001</v>
      </c>
      <c r="W71" s="103">
        <f t="shared" si="66"/>
        <v>47</v>
      </c>
      <c r="X71" s="107">
        <v>12</v>
      </c>
      <c r="Y71" s="103">
        <f>'ИТОГ и проверка'!F71</f>
        <v>47</v>
      </c>
      <c r="Z71" s="103">
        <f t="shared" si="67"/>
        <v>11.838790931989925</v>
      </c>
      <c r="AA71" s="101">
        <f t="shared" si="68"/>
        <v>-0.16120906801007528</v>
      </c>
      <c r="AB71" s="10">
        <f t="shared" si="61"/>
        <v>0</v>
      </c>
      <c r="AC71" s="107"/>
      <c r="AD71" s="103">
        <f>'ИТОГ и проверка'!D71</f>
        <v>0</v>
      </c>
      <c r="AE71" s="107"/>
      <c r="AF71" s="107"/>
      <c r="AG71" s="107"/>
      <c r="AH71" s="103">
        <f>'ИТОГ и проверка'!E71</f>
        <v>0</v>
      </c>
      <c r="AI71" s="121"/>
      <c r="AJ71" s="121">
        <f t="shared" si="69"/>
        <v>0</v>
      </c>
      <c r="AK71" s="119">
        <f t="shared" si="62"/>
        <v>-47</v>
      </c>
      <c r="AL71" s="101">
        <f t="shared" si="63"/>
        <v>0</v>
      </c>
    </row>
    <row r="72" ht="31.5">
      <c r="A72" s="96" t="s">
        <v>151</v>
      </c>
      <c r="B72" s="97" t="s">
        <v>152</v>
      </c>
      <c r="C72" s="214">
        <v>10.984999999999999</v>
      </c>
      <c r="D72" s="215">
        <v>49</v>
      </c>
      <c r="E72" s="251">
        <v>48</v>
      </c>
      <c r="F72" s="217">
        <f t="shared" si="64"/>
        <v>4.3695949021392808</v>
      </c>
      <c r="G72" s="102">
        <v>5</v>
      </c>
      <c r="H72" s="105">
        <v>10</v>
      </c>
      <c r="I72" s="105"/>
      <c r="J72" s="105">
        <v>0</v>
      </c>
      <c r="K72" s="105"/>
      <c r="L72" s="105"/>
      <c r="M72" s="105"/>
      <c r="N72" s="201">
        <v>0</v>
      </c>
      <c r="O72" s="213">
        <v>3</v>
      </c>
      <c r="P72" s="203"/>
      <c r="Q72" s="107"/>
      <c r="R72" s="204"/>
      <c r="S72" s="213">
        <v>3</v>
      </c>
      <c r="T72" s="213">
        <v>0</v>
      </c>
      <c r="U72" s="205">
        <f t="shared" si="70"/>
        <v>60</v>
      </c>
      <c r="V72" s="101">
        <f t="shared" si="65"/>
        <v>5.7599999999999998</v>
      </c>
      <c r="W72" s="103">
        <f t="shared" si="66"/>
        <v>5</v>
      </c>
      <c r="X72" s="107">
        <v>12</v>
      </c>
      <c r="Y72" s="103">
        <f>'ИТОГ и проверка'!F72</f>
        <v>5</v>
      </c>
      <c r="Z72" s="103">
        <f t="shared" si="67"/>
        <v>10.416666666666668</v>
      </c>
      <c r="AA72" s="101">
        <f t="shared" si="68"/>
        <v>-1.5833333333333321</v>
      </c>
      <c r="AB72" s="103">
        <f t="shared" si="61"/>
        <v>0</v>
      </c>
      <c r="AC72" s="107"/>
      <c r="AD72" s="103">
        <f>'ИТОГ и проверка'!D72</f>
        <v>0</v>
      </c>
      <c r="AE72" s="107"/>
      <c r="AF72" s="107"/>
      <c r="AG72" s="107"/>
      <c r="AH72" s="103">
        <f>'ИТОГ и проверка'!E72</f>
        <v>0</v>
      </c>
      <c r="AI72" s="121"/>
      <c r="AJ72" s="121">
        <f t="shared" si="69"/>
        <v>0</v>
      </c>
      <c r="AK72" s="119">
        <f t="shared" si="62"/>
        <v>-5</v>
      </c>
      <c r="AL72" s="101">
        <f t="shared" si="63"/>
        <v>0</v>
      </c>
    </row>
    <row r="73">
      <c r="A73" s="123" t="s">
        <v>153</v>
      </c>
      <c r="B73" s="87" t="s">
        <v>154</v>
      </c>
      <c r="C73" s="218"/>
      <c r="D73" s="208"/>
      <c r="E73" s="272"/>
      <c r="F73" s="256"/>
      <c r="G73" s="149"/>
      <c r="H73" s="91"/>
      <c r="I73" s="91"/>
      <c r="J73" s="91"/>
      <c r="K73" s="91"/>
      <c r="L73" s="91"/>
      <c r="M73" s="91"/>
      <c r="N73" s="91"/>
      <c r="O73" s="209"/>
      <c r="P73" s="90"/>
      <c r="Q73" s="90"/>
      <c r="R73" s="90"/>
      <c r="S73" s="209"/>
      <c r="T73" s="210"/>
      <c r="U73" s="90"/>
      <c r="V73" s="90"/>
      <c r="W73" s="90"/>
      <c r="X73" s="90"/>
      <c r="Y73" s="90"/>
      <c r="Z73" s="90"/>
      <c r="AA73" s="90"/>
      <c r="AB73" s="10">
        <f t="shared" si="61"/>
        <v>0</v>
      </c>
      <c r="AC73" s="90"/>
      <c r="AD73" s="90"/>
      <c r="AE73" s="90"/>
      <c r="AF73" s="90"/>
      <c r="AG73" s="90"/>
      <c r="AH73" s="90"/>
      <c r="AI73" s="127"/>
      <c r="AJ73" s="121">
        <f t="shared" si="69"/>
        <v>0</v>
      </c>
      <c r="AK73" s="119">
        <f t="shared" si="62"/>
        <v>0</v>
      </c>
      <c r="AL73" s="101">
        <f t="shared" si="63"/>
        <v>0</v>
      </c>
    </row>
    <row r="74" ht="63">
      <c r="A74" s="96" t="s">
        <v>155</v>
      </c>
      <c r="B74" s="97" t="s">
        <v>156</v>
      </c>
      <c r="C74" s="214">
        <v>589.99000000000001</v>
      </c>
      <c r="D74" s="120">
        <v>866</v>
      </c>
      <c r="E74" s="215">
        <v>805</v>
      </c>
      <c r="F74" s="200">
        <f t="shared" si="64"/>
        <v>1.3644299055916203</v>
      </c>
      <c r="G74" s="102">
        <v>69</v>
      </c>
      <c r="H74" s="105">
        <v>8</v>
      </c>
      <c r="I74" s="105"/>
      <c r="J74" s="105">
        <v>0</v>
      </c>
      <c r="K74" s="105"/>
      <c r="L74" s="105"/>
      <c r="M74" s="105"/>
      <c r="N74" s="201">
        <v>0</v>
      </c>
      <c r="O74" s="213">
        <v>16</v>
      </c>
      <c r="P74" s="203"/>
      <c r="Q74" s="107"/>
      <c r="R74" s="204"/>
      <c r="S74" s="213">
        <v>16</v>
      </c>
      <c r="T74" s="213">
        <v>0</v>
      </c>
      <c r="U74" s="205">
        <f t="shared" si="70"/>
        <v>23.188405797101453</v>
      </c>
      <c r="V74" s="101">
        <f t="shared" si="65"/>
        <v>64.400000000000006</v>
      </c>
      <c r="W74" s="103">
        <f t="shared" si="66"/>
        <v>64</v>
      </c>
      <c r="X74" s="107">
        <v>8</v>
      </c>
      <c r="Y74" s="103">
        <f>'ИТОГ и проверка'!F74</f>
        <v>64</v>
      </c>
      <c r="Z74" s="103">
        <f t="shared" si="67"/>
        <v>7.9503105590062102</v>
      </c>
      <c r="AA74" s="101">
        <f t="shared" si="68"/>
        <v>-0.049689440993789802</v>
      </c>
      <c r="AB74" s="103">
        <f t="shared" si="61"/>
        <v>0</v>
      </c>
      <c r="AC74" s="107"/>
      <c r="AD74" s="103">
        <f>'ИТОГ и проверка'!D74</f>
        <v>0</v>
      </c>
      <c r="AE74" s="107"/>
      <c r="AF74" s="107"/>
      <c r="AG74" s="107"/>
      <c r="AH74" s="103">
        <f>'ИТОГ и проверка'!E74</f>
        <v>0</v>
      </c>
      <c r="AI74" s="121"/>
      <c r="AJ74" s="121">
        <f t="shared" si="69"/>
        <v>0</v>
      </c>
      <c r="AK74" s="119">
        <f t="shared" si="62"/>
        <v>-64</v>
      </c>
      <c r="AL74" s="101">
        <f t="shared" si="63"/>
        <v>0</v>
      </c>
    </row>
    <row r="75" ht="47.25" customHeight="1">
      <c r="A75" s="96" t="s">
        <v>157</v>
      </c>
      <c r="B75" s="97" t="s">
        <v>158</v>
      </c>
      <c r="C75" s="211">
        <v>299.06700000000001</v>
      </c>
      <c r="D75" s="120">
        <v>235</v>
      </c>
      <c r="E75" s="246">
        <v>277</v>
      </c>
      <c r="F75" s="200">
        <f t="shared" si="64"/>
        <v>0.92621385843306014</v>
      </c>
      <c r="G75" s="102">
        <v>11</v>
      </c>
      <c r="H75" s="105">
        <v>5</v>
      </c>
      <c r="I75" s="105"/>
      <c r="J75" s="105">
        <v>0</v>
      </c>
      <c r="K75" s="105"/>
      <c r="L75" s="105"/>
      <c r="M75" s="105"/>
      <c r="N75" s="105">
        <v>0</v>
      </c>
      <c r="O75" s="273"/>
      <c r="P75" s="107"/>
      <c r="Q75" s="107"/>
      <c r="R75" s="107"/>
      <c r="S75" s="273"/>
      <c r="T75" s="274"/>
      <c r="U75" s="101">
        <f t="shared" si="70"/>
        <v>0</v>
      </c>
      <c r="V75" s="101">
        <f t="shared" si="65"/>
        <v>13.850000000000001</v>
      </c>
      <c r="W75" s="103">
        <f t="shared" si="66"/>
        <v>13</v>
      </c>
      <c r="X75" s="107">
        <v>5</v>
      </c>
      <c r="Y75" s="103">
        <f>'ИТОГ и проверка'!F75</f>
        <v>13</v>
      </c>
      <c r="Z75" s="103">
        <f t="shared" si="67"/>
        <v>4.6931407942238268</v>
      </c>
      <c r="AA75" s="101">
        <f t="shared" si="68"/>
        <v>-0.30685920577617321</v>
      </c>
      <c r="AB75" s="10">
        <f t="shared" si="61"/>
        <v>0</v>
      </c>
      <c r="AC75" s="107"/>
      <c r="AD75" s="103">
        <f>'ИТОГ и проверка'!D75</f>
        <v>0</v>
      </c>
      <c r="AE75" s="107"/>
      <c r="AF75" s="107"/>
      <c r="AG75" s="107"/>
      <c r="AH75" s="103">
        <f>'ИТОГ и проверка'!E75</f>
        <v>0</v>
      </c>
      <c r="AI75" s="121"/>
      <c r="AJ75" s="121">
        <f t="shared" si="69"/>
        <v>0</v>
      </c>
      <c r="AK75" s="119">
        <f t="shared" si="62"/>
        <v>-13</v>
      </c>
      <c r="AL75" s="101">
        <f t="shared" si="63"/>
        <v>0</v>
      </c>
    </row>
    <row r="76" ht="31.5">
      <c r="A76" s="96" t="s">
        <v>159</v>
      </c>
      <c r="B76" s="97" t="s">
        <v>160</v>
      </c>
      <c r="C76" s="214">
        <v>398.97000000000003</v>
      </c>
      <c r="D76" s="120">
        <v>391</v>
      </c>
      <c r="E76" s="182">
        <v>489</v>
      </c>
      <c r="F76" s="200">
        <f t="shared" si="64"/>
        <v>1.2256560643657417</v>
      </c>
      <c r="G76" s="102">
        <v>19</v>
      </c>
      <c r="H76" s="105">
        <v>5</v>
      </c>
      <c r="I76" s="105"/>
      <c r="J76" s="105">
        <v>0</v>
      </c>
      <c r="K76" s="105"/>
      <c r="L76" s="105"/>
      <c r="M76" s="105"/>
      <c r="N76" s="105">
        <v>0</v>
      </c>
      <c r="O76" s="275"/>
      <c r="P76" s="107"/>
      <c r="Q76" s="107"/>
      <c r="R76" s="107"/>
      <c r="S76" s="275"/>
      <c r="T76" s="276"/>
      <c r="U76" s="101">
        <f t="shared" si="70"/>
        <v>0</v>
      </c>
      <c r="V76" s="101">
        <f t="shared" si="65"/>
        <v>39.119999999999997</v>
      </c>
      <c r="W76" s="103">
        <f t="shared" si="66"/>
        <v>39</v>
      </c>
      <c r="X76" s="107">
        <v>8</v>
      </c>
      <c r="Y76" s="103">
        <f>'ИТОГ и проверка'!F76</f>
        <v>24</v>
      </c>
      <c r="Z76" s="103">
        <f t="shared" si="67"/>
        <v>4.9079754601226995</v>
      </c>
      <c r="AA76" s="101">
        <f t="shared" si="68"/>
        <v>-3.0920245398773005</v>
      </c>
      <c r="AB76" s="103">
        <f t="shared" si="61"/>
        <v>0</v>
      </c>
      <c r="AC76" s="107"/>
      <c r="AD76" s="103">
        <f>'ИТОГ и проверка'!D76</f>
        <v>0</v>
      </c>
      <c r="AE76" s="107"/>
      <c r="AF76" s="107"/>
      <c r="AG76" s="107"/>
      <c r="AH76" s="103">
        <f>'ИТОГ и проверка'!E76</f>
        <v>0</v>
      </c>
      <c r="AI76" s="121"/>
      <c r="AJ76" s="121">
        <f t="shared" si="69"/>
        <v>0</v>
      </c>
      <c r="AK76" s="119">
        <f t="shared" si="62"/>
        <v>-24</v>
      </c>
      <c r="AL76" s="101">
        <f t="shared" si="63"/>
        <v>0</v>
      </c>
    </row>
    <row r="77" ht="31.5">
      <c r="A77" s="96" t="s">
        <v>161</v>
      </c>
      <c r="B77" s="97" t="s">
        <v>162</v>
      </c>
      <c r="C77" s="232">
        <v>1577</v>
      </c>
      <c r="D77" s="120">
        <v>487</v>
      </c>
      <c r="E77" s="246">
        <v>522</v>
      </c>
      <c r="F77" s="200">
        <f t="shared" si="64"/>
        <v>0.33100824350031705</v>
      </c>
      <c r="G77" s="102">
        <v>24</v>
      </c>
      <c r="H77" s="105">
        <v>5</v>
      </c>
      <c r="I77" s="105">
        <v>0</v>
      </c>
      <c r="J77" s="105">
        <v>1</v>
      </c>
      <c r="K77" s="105">
        <v>2</v>
      </c>
      <c r="L77" s="105">
        <v>0</v>
      </c>
      <c r="M77" s="105">
        <v>15</v>
      </c>
      <c r="N77" s="201">
        <v>6</v>
      </c>
      <c r="O77" s="213">
        <v>2</v>
      </c>
      <c r="P77" s="203"/>
      <c r="Q77" s="107"/>
      <c r="R77" s="204"/>
      <c r="S77" s="213">
        <v>2</v>
      </c>
      <c r="T77" s="213">
        <v>0</v>
      </c>
      <c r="U77" s="205">
        <f t="shared" si="70"/>
        <v>8.3333333333333339</v>
      </c>
      <c r="V77" s="101">
        <f t="shared" si="65"/>
        <v>26.100000000000001</v>
      </c>
      <c r="W77" s="103">
        <f t="shared" si="66"/>
        <v>26</v>
      </c>
      <c r="X77" s="107">
        <v>5</v>
      </c>
      <c r="Y77" s="10">
        <f>'ИТОГ и проверка'!F77+AC77</f>
        <v>26</v>
      </c>
      <c r="Z77" s="103">
        <f t="shared" si="67"/>
        <v>4.9808429118773949</v>
      </c>
      <c r="AA77" s="101">
        <f t="shared" si="68"/>
        <v>-0.019157088122605082</v>
      </c>
      <c r="AB77" s="10">
        <f t="shared" ref="AB77:AB99" si="72">IF(AA77&gt;0.01,AA77*1000000,0)</f>
        <v>0</v>
      </c>
      <c r="AC77" s="133">
        <v>6</v>
      </c>
      <c r="AD77" s="103">
        <f>'ИТОГ и проверка'!G77</f>
        <v>1</v>
      </c>
      <c r="AE77" s="103">
        <f>'ИТОГ и проверка'!H77</f>
        <v>2</v>
      </c>
      <c r="AF77" s="107">
        <v>0</v>
      </c>
      <c r="AG77" s="103">
        <f t="shared" si="71"/>
        <v>17</v>
      </c>
      <c r="AH77" s="103">
        <f>'ИТОГ и проверка'!I77</f>
        <v>6</v>
      </c>
      <c r="AI77" s="121"/>
      <c r="AJ77" s="121">
        <f t="shared" si="69"/>
        <v>26</v>
      </c>
      <c r="AK77" s="119">
        <f t="shared" ref="AK77:AK99" si="73">AJ77-Y77</f>
        <v>0</v>
      </c>
      <c r="AL77" s="101">
        <f t="shared" ref="AL77:AL99" si="74">IF(AK77&gt;1,AK77*1000,0)</f>
        <v>0</v>
      </c>
    </row>
    <row r="78">
      <c r="A78" s="123" t="s">
        <v>163</v>
      </c>
      <c r="B78" s="87" t="s">
        <v>164</v>
      </c>
      <c r="C78" s="206"/>
      <c r="D78" s="88"/>
      <c r="E78" s="207"/>
      <c r="F78" s="235"/>
      <c r="G78" s="149"/>
      <c r="H78" s="91"/>
      <c r="I78" s="91"/>
      <c r="J78" s="91"/>
      <c r="K78" s="91"/>
      <c r="L78" s="91"/>
      <c r="M78" s="91"/>
      <c r="N78" s="91"/>
      <c r="O78" s="210"/>
      <c r="P78" s="90"/>
      <c r="Q78" s="90"/>
      <c r="R78" s="90"/>
      <c r="S78" s="210"/>
      <c r="T78" s="209"/>
      <c r="U78" s="90"/>
      <c r="V78" s="90"/>
      <c r="W78" s="90"/>
      <c r="X78" s="90"/>
      <c r="Y78" s="90"/>
      <c r="Z78" s="90"/>
      <c r="AA78" s="90"/>
      <c r="AB78" s="103">
        <f t="shared" si="72"/>
        <v>0</v>
      </c>
      <c r="AC78" s="90"/>
      <c r="AD78" s="90"/>
      <c r="AE78" s="90"/>
      <c r="AF78" s="90"/>
      <c r="AG78" s="90"/>
      <c r="AH78" s="90"/>
      <c r="AI78" s="127"/>
      <c r="AJ78" s="121">
        <f t="shared" si="69"/>
        <v>0</v>
      </c>
      <c r="AK78" s="119">
        <f t="shared" si="73"/>
        <v>0</v>
      </c>
      <c r="AL78" s="101">
        <f t="shared" si="74"/>
        <v>0</v>
      </c>
    </row>
    <row r="79" ht="47.25">
      <c r="A79" s="96" t="s">
        <v>165</v>
      </c>
      <c r="B79" s="97" t="s">
        <v>166</v>
      </c>
      <c r="C79" s="211">
        <v>644</v>
      </c>
      <c r="D79" s="120">
        <v>124</v>
      </c>
      <c r="E79" s="277">
        <v>112</v>
      </c>
      <c r="F79" s="200">
        <f t="shared" ref="F79:F99" si="75">E79/C79</f>
        <v>0.17391304347826086</v>
      </c>
      <c r="G79" s="102">
        <v>0</v>
      </c>
      <c r="H79" s="105">
        <v>0</v>
      </c>
      <c r="I79" s="278"/>
      <c r="J79" s="105">
        <v>0</v>
      </c>
      <c r="K79" s="105"/>
      <c r="L79" s="105"/>
      <c r="M79" s="105"/>
      <c r="N79" s="201">
        <v>0</v>
      </c>
      <c r="O79" s="270">
        <v>0</v>
      </c>
      <c r="P79" s="203"/>
      <c r="Q79" s="107"/>
      <c r="R79" s="204"/>
      <c r="S79" s="270">
        <v>0</v>
      </c>
      <c r="T79" s="270">
        <v>0</v>
      </c>
      <c r="U79" s="205">
        <v>0</v>
      </c>
      <c r="V79" s="101">
        <f t="shared" ref="V79:V142" si="76">E79*X79%</f>
        <v>5.6000000000000005</v>
      </c>
      <c r="W79" s="103">
        <f t="shared" ref="W79:W99" si="77">ROUNDDOWN(V79,0)</f>
        <v>5</v>
      </c>
      <c r="X79" s="107">
        <v>5</v>
      </c>
      <c r="Y79" s="103">
        <f>'ИТОГ и проверка'!F79</f>
        <v>0</v>
      </c>
      <c r="Z79" s="103">
        <f t="shared" ref="Z79:Z99" si="78">Y79/E79%</f>
        <v>0</v>
      </c>
      <c r="AA79" s="101">
        <f t="shared" ref="AA79:AA99" si="79">Z79-X79</f>
        <v>-5</v>
      </c>
      <c r="AB79" s="10">
        <f t="shared" si="72"/>
        <v>0</v>
      </c>
      <c r="AC79" s="279"/>
      <c r="AD79" s="103">
        <f>'ИТОГ и проверка'!D79</f>
        <v>0</v>
      </c>
      <c r="AE79" s="107"/>
      <c r="AF79" s="107"/>
      <c r="AG79" s="107"/>
      <c r="AH79" s="103">
        <f>'ИТОГ и проверка'!E79</f>
        <v>0</v>
      </c>
      <c r="AI79" s="121"/>
      <c r="AJ79" s="121">
        <f t="shared" ref="AJ79:AJ99" si="80">SUM(AD79:AI79)</f>
        <v>0</v>
      </c>
      <c r="AK79" s="119">
        <f t="shared" si="73"/>
        <v>0</v>
      </c>
      <c r="AL79" s="101">
        <f t="shared" si="74"/>
        <v>0</v>
      </c>
    </row>
    <row r="80" ht="63">
      <c r="A80" s="96" t="s">
        <v>167</v>
      </c>
      <c r="B80" s="97" t="s">
        <v>168</v>
      </c>
      <c r="C80" s="239">
        <v>1406</v>
      </c>
      <c r="D80" s="120">
        <v>0</v>
      </c>
      <c r="E80" s="269">
        <v>0</v>
      </c>
      <c r="F80" s="200">
        <f t="shared" si="75"/>
        <v>0</v>
      </c>
      <c r="G80" s="102">
        <v>0</v>
      </c>
      <c r="H80" s="105">
        <v>0</v>
      </c>
      <c r="I80" s="278"/>
      <c r="J80" s="105">
        <v>0</v>
      </c>
      <c r="K80" s="105"/>
      <c r="L80" s="105"/>
      <c r="M80" s="105"/>
      <c r="N80" s="201">
        <v>0</v>
      </c>
      <c r="O80" s="270">
        <v>0</v>
      </c>
      <c r="P80" s="203"/>
      <c r="Q80" s="107"/>
      <c r="R80" s="204"/>
      <c r="S80" s="270">
        <v>0</v>
      </c>
      <c r="T80" s="270">
        <v>0</v>
      </c>
      <c r="U80" s="205">
        <v>0</v>
      </c>
      <c r="V80" s="101">
        <f t="shared" si="76"/>
        <v>0</v>
      </c>
      <c r="W80" s="103">
        <f t="shared" si="77"/>
        <v>0</v>
      </c>
      <c r="X80" s="107">
        <v>0</v>
      </c>
      <c r="Y80" s="103">
        <f>'ИТОГ и проверка'!F80</f>
        <v>0</v>
      </c>
      <c r="Z80" s="103">
        <v>0</v>
      </c>
      <c r="AA80" s="101">
        <f t="shared" si="79"/>
        <v>0</v>
      </c>
      <c r="AB80" s="103">
        <f t="shared" si="72"/>
        <v>0</v>
      </c>
      <c r="AC80" s="279"/>
      <c r="AD80" s="103">
        <f>'ИТОГ и проверка'!D80</f>
        <v>0</v>
      </c>
      <c r="AE80" s="107"/>
      <c r="AF80" s="107"/>
      <c r="AG80" s="107"/>
      <c r="AH80" s="103">
        <f>'ИТОГ и проверка'!E80</f>
        <v>0</v>
      </c>
      <c r="AI80" s="121"/>
      <c r="AJ80" s="121">
        <f t="shared" si="80"/>
        <v>0</v>
      </c>
      <c r="AK80" s="119">
        <f t="shared" si="73"/>
        <v>0</v>
      </c>
      <c r="AL80" s="101">
        <f t="shared" si="74"/>
        <v>0</v>
      </c>
    </row>
    <row r="81" ht="47.25">
      <c r="A81" s="96" t="s">
        <v>169</v>
      </c>
      <c r="B81" s="97" t="s">
        <v>170</v>
      </c>
      <c r="C81" s="238">
        <v>31</v>
      </c>
      <c r="D81" s="120">
        <v>0</v>
      </c>
      <c r="E81" s="246">
        <v>0</v>
      </c>
      <c r="F81" s="200">
        <f t="shared" si="75"/>
        <v>0</v>
      </c>
      <c r="G81" s="102">
        <v>0</v>
      </c>
      <c r="H81" s="105">
        <v>0</v>
      </c>
      <c r="I81" s="278"/>
      <c r="J81" s="105">
        <v>0</v>
      </c>
      <c r="K81" s="105"/>
      <c r="L81" s="105"/>
      <c r="M81" s="105"/>
      <c r="N81" s="201">
        <v>0</v>
      </c>
      <c r="O81" s="270">
        <v>0</v>
      </c>
      <c r="P81" s="203"/>
      <c r="Q81" s="107"/>
      <c r="R81" s="204"/>
      <c r="S81" s="270">
        <v>0</v>
      </c>
      <c r="T81" s="270">
        <v>0</v>
      </c>
      <c r="U81" s="205">
        <v>0</v>
      </c>
      <c r="V81" s="101">
        <f t="shared" si="76"/>
        <v>0</v>
      </c>
      <c r="W81" s="103">
        <f t="shared" si="77"/>
        <v>0</v>
      </c>
      <c r="X81" s="107">
        <v>0</v>
      </c>
      <c r="Y81" s="103">
        <f>'ИТОГ и проверка'!F81</f>
        <v>0</v>
      </c>
      <c r="Z81" s="103">
        <v>0</v>
      </c>
      <c r="AA81" s="101">
        <f t="shared" si="79"/>
        <v>0</v>
      </c>
      <c r="AB81" s="10">
        <f t="shared" si="72"/>
        <v>0</v>
      </c>
      <c r="AC81" s="279"/>
      <c r="AD81" s="103">
        <f>'ИТОГ и проверка'!D81</f>
        <v>0</v>
      </c>
      <c r="AE81" s="107"/>
      <c r="AF81" s="107"/>
      <c r="AG81" s="107"/>
      <c r="AH81" s="103">
        <f>'ИТОГ и проверка'!E81</f>
        <v>0</v>
      </c>
      <c r="AI81" s="121"/>
      <c r="AJ81" s="121">
        <f t="shared" si="80"/>
        <v>0</v>
      </c>
      <c r="AK81" s="119">
        <f t="shared" si="73"/>
        <v>0</v>
      </c>
      <c r="AL81" s="101">
        <f t="shared" si="74"/>
        <v>0</v>
      </c>
    </row>
    <row r="82" ht="47.25">
      <c r="A82" s="96" t="s">
        <v>171</v>
      </c>
      <c r="B82" s="97" t="s">
        <v>172</v>
      </c>
      <c r="C82" s="265">
        <v>58</v>
      </c>
      <c r="D82" s="120">
        <v>0</v>
      </c>
      <c r="E82" s="182">
        <v>0</v>
      </c>
      <c r="F82" s="200">
        <f t="shared" si="75"/>
        <v>0</v>
      </c>
      <c r="G82" s="102">
        <v>0</v>
      </c>
      <c r="H82" s="105">
        <v>0</v>
      </c>
      <c r="I82" s="278"/>
      <c r="J82" s="105">
        <v>0</v>
      </c>
      <c r="K82" s="105"/>
      <c r="L82" s="105"/>
      <c r="M82" s="105"/>
      <c r="N82" s="201">
        <v>0</v>
      </c>
      <c r="O82" s="270">
        <v>0</v>
      </c>
      <c r="P82" s="203"/>
      <c r="Q82" s="107"/>
      <c r="R82" s="204"/>
      <c r="S82" s="270">
        <v>0</v>
      </c>
      <c r="T82" s="270">
        <v>0</v>
      </c>
      <c r="U82" s="205">
        <v>0</v>
      </c>
      <c r="V82" s="101">
        <f t="shared" si="76"/>
        <v>0</v>
      </c>
      <c r="W82" s="103">
        <f t="shared" si="77"/>
        <v>0</v>
      </c>
      <c r="X82" s="107">
        <v>0</v>
      </c>
      <c r="Y82" s="103">
        <f>'ИТОГ и проверка'!F82</f>
        <v>0</v>
      </c>
      <c r="Z82" s="103">
        <v>0</v>
      </c>
      <c r="AA82" s="101">
        <f t="shared" si="79"/>
        <v>0</v>
      </c>
      <c r="AB82" s="103">
        <f t="shared" si="72"/>
        <v>0</v>
      </c>
      <c r="AC82" s="279"/>
      <c r="AD82" s="103">
        <f>'ИТОГ и проверка'!D82</f>
        <v>0</v>
      </c>
      <c r="AE82" s="107"/>
      <c r="AF82" s="107"/>
      <c r="AG82" s="107"/>
      <c r="AH82" s="103">
        <f>'ИТОГ и проверка'!E82</f>
        <v>0</v>
      </c>
      <c r="AI82" s="121"/>
      <c r="AJ82" s="121">
        <f t="shared" si="80"/>
        <v>0</v>
      </c>
      <c r="AK82" s="119">
        <f t="shared" si="73"/>
        <v>0</v>
      </c>
      <c r="AL82" s="101">
        <f t="shared" si="74"/>
        <v>0</v>
      </c>
    </row>
    <row r="83" ht="47.25">
      <c r="A83" s="96" t="s">
        <v>173</v>
      </c>
      <c r="B83" s="97" t="s">
        <v>174</v>
      </c>
      <c r="C83" s="238">
        <v>166.59999999999999</v>
      </c>
      <c r="D83" s="120">
        <v>0</v>
      </c>
      <c r="E83" s="280">
        <v>0</v>
      </c>
      <c r="F83" s="200">
        <f t="shared" si="75"/>
        <v>0</v>
      </c>
      <c r="G83" s="102">
        <v>0</v>
      </c>
      <c r="H83" s="105">
        <v>0</v>
      </c>
      <c r="I83" s="278"/>
      <c r="J83" s="105">
        <v>0</v>
      </c>
      <c r="K83" s="105"/>
      <c r="L83" s="105"/>
      <c r="M83" s="105"/>
      <c r="N83" s="201">
        <v>0</v>
      </c>
      <c r="O83" s="216">
        <v>0</v>
      </c>
      <c r="P83" s="203"/>
      <c r="Q83" s="107"/>
      <c r="R83" s="204"/>
      <c r="S83" s="216">
        <v>0</v>
      </c>
      <c r="T83" s="216">
        <v>0</v>
      </c>
      <c r="U83" s="205">
        <v>0</v>
      </c>
      <c r="V83" s="101">
        <f t="shared" si="76"/>
        <v>0</v>
      </c>
      <c r="W83" s="103">
        <f t="shared" si="77"/>
        <v>0</v>
      </c>
      <c r="X83" s="107">
        <v>0</v>
      </c>
      <c r="Y83" s="103">
        <f>'ИТОГ и проверка'!F83</f>
        <v>0</v>
      </c>
      <c r="Z83" s="103">
        <v>0</v>
      </c>
      <c r="AA83" s="101">
        <f t="shared" si="79"/>
        <v>0</v>
      </c>
      <c r="AB83" s="10">
        <f t="shared" si="72"/>
        <v>0</v>
      </c>
      <c r="AC83" s="279"/>
      <c r="AD83" s="103">
        <f>'ИТОГ и проверка'!D83</f>
        <v>0</v>
      </c>
      <c r="AE83" s="107"/>
      <c r="AF83" s="107"/>
      <c r="AG83" s="107"/>
      <c r="AH83" s="103">
        <f>'ИТОГ и проверка'!E83</f>
        <v>0</v>
      </c>
      <c r="AI83" s="121"/>
      <c r="AJ83" s="121">
        <f t="shared" si="80"/>
        <v>0</v>
      </c>
      <c r="AK83" s="119">
        <f t="shared" si="73"/>
        <v>0</v>
      </c>
      <c r="AL83" s="101">
        <f t="shared" si="74"/>
        <v>0</v>
      </c>
    </row>
    <row r="84" ht="47.25">
      <c r="A84" s="96" t="s">
        <v>175</v>
      </c>
      <c r="B84" s="97" t="s">
        <v>176</v>
      </c>
      <c r="C84" s="265">
        <v>21.199999999999999</v>
      </c>
      <c r="D84" s="120">
        <v>0</v>
      </c>
      <c r="E84" s="182">
        <v>0</v>
      </c>
      <c r="F84" s="200">
        <f t="shared" si="75"/>
        <v>0</v>
      </c>
      <c r="G84" s="102">
        <v>0</v>
      </c>
      <c r="H84" s="105">
        <v>0</v>
      </c>
      <c r="I84" s="278"/>
      <c r="J84" s="105">
        <v>0</v>
      </c>
      <c r="K84" s="105"/>
      <c r="L84" s="105"/>
      <c r="M84" s="105"/>
      <c r="N84" s="201">
        <v>0</v>
      </c>
      <c r="O84" s="270">
        <v>0</v>
      </c>
      <c r="P84" s="203"/>
      <c r="Q84" s="107"/>
      <c r="R84" s="204"/>
      <c r="S84" s="270">
        <v>0</v>
      </c>
      <c r="T84" s="270">
        <v>0</v>
      </c>
      <c r="U84" s="205">
        <v>0</v>
      </c>
      <c r="V84" s="101">
        <f t="shared" si="76"/>
        <v>0</v>
      </c>
      <c r="W84" s="103">
        <f t="shared" si="77"/>
        <v>0</v>
      </c>
      <c r="X84" s="107">
        <v>0</v>
      </c>
      <c r="Y84" s="103">
        <f>'ИТОГ и проверка'!F84</f>
        <v>0</v>
      </c>
      <c r="Z84" s="103">
        <v>0</v>
      </c>
      <c r="AA84" s="101">
        <f t="shared" si="79"/>
        <v>0</v>
      </c>
      <c r="AB84" s="103">
        <f t="shared" si="72"/>
        <v>0</v>
      </c>
      <c r="AC84" s="279"/>
      <c r="AD84" s="103">
        <f>'ИТОГ и проверка'!D84</f>
        <v>0</v>
      </c>
      <c r="AE84" s="107"/>
      <c r="AF84" s="107"/>
      <c r="AG84" s="107"/>
      <c r="AH84" s="103">
        <f>'ИТОГ и проверка'!E84</f>
        <v>0</v>
      </c>
      <c r="AI84" s="121"/>
      <c r="AJ84" s="121">
        <f t="shared" si="80"/>
        <v>0</v>
      </c>
      <c r="AK84" s="119">
        <f t="shared" si="73"/>
        <v>0</v>
      </c>
      <c r="AL84" s="101">
        <f t="shared" si="74"/>
        <v>0</v>
      </c>
    </row>
    <row r="85" ht="47.25">
      <c r="A85" s="96" t="s">
        <v>177</v>
      </c>
      <c r="B85" s="97" t="s">
        <v>178</v>
      </c>
      <c r="C85" s="238">
        <v>70.200000000000003</v>
      </c>
      <c r="D85" s="120">
        <v>0</v>
      </c>
      <c r="E85" s="246">
        <v>0</v>
      </c>
      <c r="F85" s="200">
        <f t="shared" si="75"/>
        <v>0</v>
      </c>
      <c r="G85" s="102">
        <v>0</v>
      </c>
      <c r="H85" s="105">
        <v>0</v>
      </c>
      <c r="I85" s="278"/>
      <c r="J85" s="105">
        <v>0</v>
      </c>
      <c r="K85" s="105"/>
      <c r="L85" s="105"/>
      <c r="M85" s="105"/>
      <c r="N85" s="201">
        <v>0</v>
      </c>
      <c r="O85" s="270">
        <v>0</v>
      </c>
      <c r="P85" s="203"/>
      <c r="Q85" s="107"/>
      <c r="R85" s="204"/>
      <c r="S85" s="270">
        <v>0</v>
      </c>
      <c r="T85" s="270">
        <v>0</v>
      </c>
      <c r="U85" s="205">
        <v>0</v>
      </c>
      <c r="V85" s="101">
        <f t="shared" si="76"/>
        <v>0</v>
      </c>
      <c r="W85" s="103">
        <f t="shared" si="77"/>
        <v>0</v>
      </c>
      <c r="X85" s="107">
        <v>0</v>
      </c>
      <c r="Y85" s="103">
        <f>'ИТОГ и проверка'!F85</f>
        <v>0</v>
      </c>
      <c r="Z85" s="103">
        <v>0</v>
      </c>
      <c r="AA85" s="101">
        <f t="shared" si="79"/>
        <v>0</v>
      </c>
      <c r="AB85" s="10">
        <f t="shared" si="72"/>
        <v>0</v>
      </c>
      <c r="AC85" s="279"/>
      <c r="AD85" s="103">
        <f>'ИТОГ и проверка'!D85</f>
        <v>0</v>
      </c>
      <c r="AE85" s="107"/>
      <c r="AF85" s="107"/>
      <c r="AG85" s="107"/>
      <c r="AH85" s="103">
        <f>'ИТОГ и проверка'!E85</f>
        <v>0</v>
      </c>
      <c r="AI85" s="121"/>
      <c r="AJ85" s="121">
        <f t="shared" si="80"/>
        <v>0</v>
      </c>
      <c r="AK85" s="119">
        <f t="shared" si="73"/>
        <v>0</v>
      </c>
      <c r="AL85" s="101">
        <f t="shared" si="74"/>
        <v>0</v>
      </c>
    </row>
    <row r="86" ht="47.25">
      <c r="A86" s="96" t="s">
        <v>179</v>
      </c>
      <c r="B86" s="97" t="s">
        <v>180</v>
      </c>
      <c r="C86" s="265">
        <v>31</v>
      </c>
      <c r="D86" s="120">
        <v>0</v>
      </c>
      <c r="E86" s="7">
        <v>0</v>
      </c>
      <c r="F86" s="200">
        <f t="shared" si="75"/>
        <v>0</v>
      </c>
      <c r="G86" s="102">
        <v>0</v>
      </c>
      <c r="H86" s="105">
        <v>0</v>
      </c>
      <c r="I86" s="278"/>
      <c r="J86" s="105">
        <v>0</v>
      </c>
      <c r="K86" s="105"/>
      <c r="L86" s="105"/>
      <c r="M86" s="105"/>
      <c r="N86" s="201">
        <v>0</v>
      </c>
      <c r="O86" s="270">
        <v>0</v>
      </c>
      <c r="P86" s="203"/>
      <c r="Q86" s="107"/>
      <c r="R86" s="204"/>
      <c r="S86" s="270">
        <v>0</v>
      </c>
      <c r="T86" s="270">
        <v>0</v>
      </c>
      <c r="U86" s="205">
        <v>0</v>
      </c>
      <c r="V86" s="101">
        <f t="shared" si="76"/>
        <v>0</v>
      </c>
      <c r="W86" s="103">
        <f t="shared" si="77"/>
        <v>0</v>
      </c>
      <c r="X86" s="107">
        <v>0</v>
      </c>
      <c r="Y86" s="103">
        <f>'ИТОГ и проверка'!F86</f>
        <v>0</v>
      </c>
      <c r="Z86" s="103">
        <v>0</v>
      </c>
      <c r="AA86" s="101">
        <f t="shared" si="79"/>
        <v>0</v>
      </c>
      <c r="AB86" s="103">
        <f t="shared" si="72"/>
        <v>0</v>
      </c>
      <c r="AC86" s="279"/>
      <c r="AD86" s="103">
        <f>'ИТОГ и проверка'!D86</f>
        <v>0</v>
      </c>
      <c r="AE86" s="107"/>
      <c r="AF86" s="107"/>
      <c r="AG86" s="107"/>
      <c r="AH86" s="103">
        <f>'ИТОГ и проверка'!E86</f>
        <v>0</v>
      </c>
      <c r="AI86" s="121"/>
      <c r="AJ86" s="121">
        <f t="shared" si="80"/>
        <v>0</v>
      </c>
      <c r="AK86" s="119">
        <f t="shared" si="73"/>
        <v>0</v>
      </c>
      <c r="AL86" s="101">
        <f t="shared" si="74"/>
        <v>0</v>
      </c>
    </row>
    <row r="87" ht="47.25">
      <c r="A87" s="96" t="s">
        <v>181</v>
      </c>
      <c r="B87" s="97" t="s">
        <v>182</v>
      </c>
      <c r="C87" s="238">
        <v>72</v>
      </c>
      <c r="D87" s="120">
        <v>0</v>
      </c>
      <c r="E87" s="246">
        <v>0</v>
      </c>
      <c r="F87" s="200">
        <f t="shared" si="75"/>
        <v>0</v>
      </c>
      <c r="G87" s="102">
        <v>0</v>
      </c>
      <c r="H87" s="105">
        <v>0</v>
      </c>
      <c r="I87" s="278"/>
      <c r="J87" s="105">
        <v>0</v>
      </c>
      <c r="K87" s="105"/>
      <c r="L87" s="105"/>
      <c r="M87" s="105"/>
      <c r="N87" s="201">
        <v>0</v>
      </c>
      <c r="O87" s="270">
        <v>0</v>
      </c>
      <c r="P87" s="203"/>
      <c r="Q87" s="107"/>
      <c r="R87" s="204"/>
      <c r="S87" s="270">
        <v>0</v>
      </c>
      <c r="T87" s="270">
        <v>0</v>
      </c>
      <c r="U87" s="205">
        <v>0</v>
      </c>
      <c r="V87" s="101">
        <f t="shared" si="76"/>
        <v>0</v>
      </c>
      <c r="W87" s="103">
        <f t="shared" si="77"/>
        <v>0</v>
      </c>
      <c r="X87" s="107">
        <v>0</v>
      </c>
      <c r="Y87" s="103">
        <f>'ИТОГ и проверка'!F87</f>
        <v>0</v>
      </c>
      <c r="Z87" s="103">
        <v>0</v>
      </c>
      <c r="AA87" s="101">
        <f t="shared" si="79"/>
        <v>0</v>
      </c>
      <c r="AB87" s="10">
        <f t="shared" si="72"/>
        <v>0</v>
      </c>
      <c r="AC87" s="279"/>
      <c r="AD87" s="103">
        <f>'ИТОГ и проверка'!D87</f>
        <v>0</v>
      </c>
      <c r="AE87" s="107"/>
      <c r="AF87" s="107"/>
      <c r="AG87" s="107"/>
      <c r="AH87" s="103">
        <f>'ИТОГ и проверка'!E87</f>
        <v>0</v>
      </c>
      <c r="AI87" s="121"/>
      <c r="AJ87" s="121">
        <f t="shared" si="80"/>
        <v>0</v>
      </c>
      <c r="AK87" s="119">
        <f t="shared" si="73"/>
        <v>0</v>
      </c>
      <c r="AL87" s="101">
        <f t="shared" si="74"/>
        <v>0</v>
      </c>
    </row>
    <row r="88" ht="47.25">
      <c r="A88" s="96" t="s">
        <v>183</v>
      </c>
      <c r="B88" s="97" t="s">
        <v>184</v>
      </c>
      <c r="C88" s="265">
        <v>117.59999999999999</v>
      </c>
      <c r="D88" s="120">
        <v>0</v>
      </c>
      <c r="E88" s="182">
        <v>0</v>
      </c>
      <c r="F88" s="200">
        <f t="shared" si="75"/>
        <v>0</v>
      </c>
      <c r="G88" s="102">
        <v>0</v>
      </c>
      <c r="H88" s="105">
        <v>0</v>
      </c>
      <c r="I88" s="278"/>
      <c r="J88" s="105">
        <v>0</v>
      </c>
      <c r="K88" s="105"/>
      <c r="L88" s="105"/>
      <c r="M88" s="105"/>
      <c r="N88" s="201">
        <v>0</v>
      </c>
      <c r="O88" s="270">
        <v>0</v>
      </c>
      <c r="P88" s="203"/>
      <c r="Q88" s="107"/>
      <c r="R88" s="204"/>
      <c r="S88" s="270">
        <v>0</v>
      </c>
      <c r="T88" s="270">
        <v>0</v>
      </c>
      <c r="U88" s="205">
        <v>0</v>
      </c>
      <c r="V88" s="101">
        <f t="shared" si="76"/>
        <v>0</v>
      </c>
      <c r="W88" s="103">
        <f t="shared" si="77"/>
        <v>0</v>
      </c>
      <c r="X88" s="107">
        <v>0</v>
      </c>
      <c r="Y88" s="103">
        <f>'ИТОГ и проверка'!F88</f>
        <v>0</v>
      </c>
      <c r="Z88" s="103">
        <v>0</v>
      </c>
      <c r="AA88" s="101">
        <f t="shared" si="79"/>
        <v>0</v>
      </c>
      <c r="AB88" s="103">
        <f t="shared" si="72"/>
        <v>0</v>
      </c>
      <c r="AC88" s="279"/>
      <c r="AD88" s="103">
        <f>'ИТОГ и проверка'!D88</f>
        <v>0</v>
      </c>
      <c r="AE88" s="107"/>
      <c r="AF88" s="107"/>
      <c r="AG88" s="107"/>
      <c r="AH88" s="103">
        <f>'ИТОГ и проверка'!E88</f>
        <v>0</v>
      </c>
      <c r="AI88" s="121"/>
      <c r="AJ88" s="121">
        <f t="shared" si="80"/>
        <v>0</v>
      </c>
      <c r="AK88" s="119">
        <f t="shared" si="73"/>
        <v>0</v>
      </c>
      <c r="AL88" s="101">
        <f t="shared" si="74"/>
        <v>0</v>
      </c>
    </row>
    <row r="89" ht="47.25">
      <c r="A89" s="96" t="s">
        <v>185</v>
      </c>
      <c r="B89" s="97" t="s">
        <v>186</v>
      </c>
      <c r="C89" s="238">
        <v>161.69999999999999</v>
      </c>
      <c r="D89" s="120">
        <v>0</v>
      </c>
      <c r="E89" s="280">
        <v>0</v>
      </c>
      <c r="F89" s="200">
        <f t="shared" si="75"/>
        <v>0</v>
      </c>
      <c r="G89" s="102">
        <v>0</v>
      </c>
      <c r="H89" s="105">
        <v>0</v>
      </c>
      <c r="I89" s="278"/>
      <c r="J89" s="105">
        <v>0</v>
      </c>
      <c r="K89" s="105"/>
      <c r="L89" s="105"/>
      <c r="M89" s="105"/>
      <c r="N89" s="201">
        <v>0</v>
      </c>
      <c r="O89" s="270">
        <v>0</v>
      </c>
      <c r="P89" s="203"/>
      <c r="Q89" s="107"/>
      <c r="R89" s="204"/>
      <c r="S89" s="270">
        <v>0</v>
      </c>
      <c r="T89" s="270">
        <v>0</v>
      </c>
      <c r="U89" s="205">
        <v>0</v>
      </c>
      <c r="V89" s="101">
        <f t="shared" si="76"/>
        <v>0</v>
      </c>
      <c r="W89" s="103">
        <f t="shared" si="77"/>
        <v>0</v>
      </c>
      <c r="X89" s="107">
        <v>0</v>
      </c>
      <c r="Y89" s="103">
        <f>'ИТОГ и проверка'!F89</f>
        <v>0</v>
      </c>
      <c r="Z89" s="103">
        <v>0</v>
      </c>
      <c r="AA89" s="101">
        <f t="shared" si="79"/>
        <v>0</v>
      </c>
      <c r="AB89" s="10">
        <f t="shared" si="72"/>
        <v>0</v>
      </c>
      <c r="AC89" s="279"/>
      <c r="AD89" s="103">
        <f>'ИТОГ и проверка'!D89</f>
        <v>0</v>
      </c>
      <c r="AE89" s="107"/>
      <c r="AF89" s="107"/>
      <c r="AG89" s="107"/>
      <c r="AH89" s="103">
        <f>'ИТОГ и проверка'!E89</f>
        <v>0</v>
      </c>
      <c r="AI89" s="121"/>
      <c r="AJ89" s="121">
        <f t="shared" si="80"/>
        <v>0</v>
      </c>
      <c r="AK89" s="119">
        <f t="shared" si="73"/>
        <v>0</v>
      </c>
      <c r="AL89" s="101">
        <f t="shared" si="74"/>
        <v>0</v>
      </c>
    </row>
    <row r="90" ht="47.25">
      <c r="A90" s="96" t="s">
        <v>187</v>
      </c>
      <c r="B90" s="97" t="s">
        <v>188</v>
      </c>
      <c r="C90" s="265">
        <v>155.09999999999999</v>
      </c>
      <c r="D90" s="120">
        <v>0</v>
      </c>
      <c r="E90" s="182">
        <v>0</v>
      </c>
      <c r="F90" s="200">
        <f t="shared" si="75"/>
        <v>0</v>
      </c>
      <c r="G90" s="102">
        <v>0</v>
      </c>
      <c r="H90" s="105">
        <v>0</v>
      </c>
      <c r="I90" s="278"/>
      <c r="J90" s="105">
        <v>0</v>
      </c>
      <c r="K90" s="105"/>
      <c r="L90" s="105"/>
      <c r="M90" s="105"/>
      <c r="N90" s="201">
        <v>0</v>
      </c>
      <c r="O90" s="270">
        <v>0</v>
      </c>
      <c r="P90" s="203"/>
      <c r="Q90" s="107"/>
      <c r="R90" s="204"/>
      <c r="S90" s="270">
        <v>0</v>
      </c>
      <c r="T90" s="270">
        <v>0</v>
      </c>
      <c r="U90" s="205">
        <v>0</v>
      </c>
      <c r="V90" s="101">
        <f t="shared" si="76"/>
        <v>0</v>
      </c>
      <c r="W90" s="103">
        <f t="shared" si="77"/>
        <v>0</v>
      </c>
      <c r="X90" s="107">
        <v>0</v>
      </c>
      <c r="Y90" s="103">
        <f>'ИТОГ и проверка'!F90</f>
        <v>0</v>
      </c>
      <c r="Z90" s="103">
        <v>0</v>
      </c>
      <c r="AA90" s="101">
        <f t="shared" si="79"/>
        <v>0</v>
      </c>
      <c r="AB90" s="103">
        <f t="shared" si="72"/>
        <v>0</v>
      </c>
      <c r="AC90" s="279"/>
      <c r="AD90" s="103">
        <f>'ИТОГ и проверка'!D90</f>
        <v>0</v>
      </c>
      <c r="AE90" s="107"/>
      <c r="AF90" s="107"/>
      <c r="AG90" s="107"/>
      <c r="AH90" s="103">
        <f>'ИТОГ и проверка'!E90</f>
        <v>0</v>
      </c>
      <c r="AI90" s="121"/>
      <c r="AJ90" s="121">
        <f t="shared" si="80"/>
        <v>0</v>
      </c>
      <c r="AK90" s="119">
        <f t="shared" si="73"/>
        <v>0</v>
      </c>
      <c r="AL90" s="101">
        <f t="shared" si="74"/>
        <v>0</v>
      </c>
    </row>
    <row r="91" ht="47.25">
      <c r="A91" s="96" t="s">
        <v>189</v>
      </c>
      <c r="B91" s="97" t="s">
        <v>190</v>
      </c>
      <c r="C91" s="238">
        <v>57.299999999999997</v>
      </c>
      <c r="D91" s="120">
        <v>0</v>
      </c>
      <c r="E91" s="246">
        <v>0</v>
      </c>
      <c r="F91" s="200">
        <f t="shared" si="75"/>
        <v>0</v>
      </c>
      <c r="G91" s="102">
        <v>0</v>
      </c>
      <c r="H91" s="105">
        <v>0</v>
      </c>
      <c r="I91" s="278"/>
      <c r="J91" s="105">
        <v>0</v>
      </c>
      <c r="K91" s="105"/>
      <c r="L91" s="105"/>
      <c r="M91" s="105"/>
      <c r="N91" s="201">
        <v>0</v>
      </c>
      <c r="O91" s="270">
        <v>0</v>
      </c>
      <c r="P91" s="203"/>
      <c r="Q91" s="107"/>
      <c r="R91" s="204"/>
      <c r="S91" s="270">
        <v>0</v>
      </c>
      <c r="T91" s="270">
        <v>0</v>
      </c>
      <c r="U91" s="205">
        <v>0</v>
      </c>
      <c r="V91" s="101">
        <f t="shared" si="76"/>
        <v>0</v>
      </c>
      <c r="W91" s="103">
        <f t="shared" si="77"/>
        <v>0</v>
      </c>
      <c r="X91" s="107">
        <v>0</v>
      </c>
      <c r="Y91" s="103">
        <f>'ИТОГ и проверка'!F91</f>
        <v>0</v>
      </c>
      <c r="Z91" s="103">
        <v>0</v>
      </c>
      <c r="AA91" s="101">
        <f t="shared" si="79"/>
        <v>0</v>
      </c>
      <c r="AB91" s="10">
        <f t="shared" si="72"/>
        <v>0</v>
      </c>
      <c r="AC91" s="279"/>
      <c r="AD91" s="103">
        <f>'ИТОГ и проверка'!D91</f>
        <v>0</v>
      </c>
      <c r="AE91" s="107"/>
      <c r="AF91" s="107"/>
      <c r="AG91" s="107"/>
      <c r="AH91" s="103">
        <f>'ИТОГ и проверка'!E91</f>
        <v>0</v>
      </c>
      <c r="AI91" s="121"/>
      <c r="AJ91" s="121">
        <f t="shared" si="80"/>
        <v>0</v>
      </c>
      <c r="AK91" s="119">
        <f t="shared" si="73"/>
        <v>0</v>
      </c>
      <c r="AL91" s="101">
        <f t="shared" si="74"/>
        <v>0</v>
      </c>
    </row>
    <row r="92" ht="47.25">
      <c r="A92" s="96" t="s">
        <v>191</v>
      </c>
      <c r="B92" s="97" t="s">
        <v>192</v>
      </c>
      <c r="C92" s="265">
        <v>31</v>
      </c>
      <c r="D92" s="120">
        <v>0</v>
      </c>
      <c r="E92" s="7">
        <v>0</v>
      </c>
      <c r="F92" s="200">
        <f t="shared" si="75"/>
        <v>0</v>
      </c>
      <c r="G92" s="102">
        <v>0</v>
      </c>
      <c r="H92" s="105">
        <v>0</v>
      </c>
      <c r="I92" s="278"/>
      <c r="J92" s="105">
        <v>0</v>
      </c>
      <c r="K92" s="105"/>
      <c r="L92" s="105"/>
      <c r="M92" s="105"/>
      <c r="N92" s="201">
        <v>0</v>
      </c>
      <c r="O92" s="270">
        <v>0</v>
      </c>
      <c r="P92" s="203"/>
      <c r="Q92" s="107"/>
      <c r="R92" s="204"/>
      <c r="S92" s="270">
        <v>0</v>
      </c>
      <c r="T92" s="270">
        <v>0</v>
      </c>
      <c r="U92" s="205">
        <v>0</v>
      </c>
      <c r="V92" s="101">
        <f t="shared" si="76"/>
        <v>0</v>
      </c>
      <c r="W92" s="103">
        <f t="shared" si="77"/>
        <v>0</v>
      </c>
      <c r="X92" s="107">
        <v>0</v>
      </c>
      <c r="Y92" s="103">
        <f>'ИТОГ и проверка'!F92</f>
        <v>0</v>
      </c>
      <c r="Z92" s="103">
        <v>0</v>
      </c>
      <c r="AA92" s="101">
        <f t="shared" si="79"/>
        <v>0</v>
      </c>
      <c r="AB92" s="103">
        <f t="shared" si="72"/>
        <v>0</v>
      </c>
      <c r="AC92" s="279"/>
      <c r="AD92" s="103">
        <f>'ИТОГ и проверка'!D92</f>
        <v>0</v>
      </c>
      <c r="AE92" s="107"/>
      <c r="AF92" s="107"/>
      <c r="AG92" s="107"/>
      <c r="AH92" s="103">
        <f>'ИТОГ и проверка'!E92</f>
        <v>0</v>
      </c>
      <c r="AI92" s="121"/>
      <c r="AJ92" s="121">
        <f t="shared" si="80"/>
        <v>0</v>
      </c>
      <c r="AK92" s="119">
        <f t="shared" si="73"/>
        <v>0</v>
      </c>
      <c r="AL92" s="101">
        <f t="shared" si="74"/>
        <v>0</v>
      </c>
    </row>
    <row r="93" ht="47.25">
      <c r="A93" s="96" t="s">
        <v>193</v>
      </c>
      <c r="B93" s="97" t="s">
        <v>194</v>
      </c>
      <c r="C93" s="238">
        <v>55.5</v>
      </c>
      <c r="D93" s="120">
        <v>0</v>
      </c>
      <c r="E93" s="280">
        <v>0</v>
      </c>
      <c r="F93" s="200">
        <f t="shared" si="75"/>
        <v>0</v>
      </c>
      <c r="G93" s="102">
        <v>0</v>
      </c>
      <c r="H93" s="105">
        <v>0</v>
      </c>
      <c r="I93" s="278"/>
      <c r="J93" s="105">
        <v>0</v>
      </c>
      <c r="K93" s="105"/>
      <c r="L93" s="105"/>
      <c r="M93" s="105"/>
      <c r="N93" s="201">
        <v>0</v>
      </c>
      <c r="O93" s="270">
        <v>0</v>
      </c>
      <c r="P93" s="203"/>
      <c r="Q93" s="107"/>
      <c r="R93" s="204"/>
      <c r="S93" s="270">
        <v>0</v>
      </c>
      <c r="T93" s="270">
        <v>0</v>
      </c>
      <c r="U93" s="205">
        <v>0</v>
      </c>
      <c r="V93" s="101">
        <f t="shared" si="76"/>
        <v>0</v>
      </c>
      <c r="W93" s="103">
        <f t="shared" si="77"/>
        <v>0</v>
      </c>
      <c r="X93" s="107">
        <v>0</v>
      </c>
      <c r="Y93" s="103">
        <f>'ИТОГ и проверка'!F93</f>
        <v>0</v>
      </c>
      <c r="Z93" s="103">
        <v>0</v>
      </c>
      <c r="AA93" s="101">
        <f t="shared" si="79"/>
        <v>0</v>
      </c>
      <c r="AB93" s="10">
        <f t="shared" si="72"/>
        <v>0</v>
      </c>
      <c r="AC93" s="279"/>
      <c r="AD93" s="103">
        <f>'ИТОГ и проверка'!D93</f>
        <v>0</v>
      </c>
      <c r="AE93" s="107"/>
      <c r="AF93" s="107"/>
      <c r="AG93" s="107"/>
      <c r="AH93" s="103">
        <f>'ИТОГ и проверка'!E93</f>
        <v>0</v>
      </c>
      <c r="AI93" s="121"/>
      <c r="AJ93" s="121">
        <f t="shared" si="80"/>
        <v>0</v>
      </c>
      <c r="AK93" s="119">
        <f t="shared" si="73"/>
        <v>0</v>
      </c>
      <c r="AL93" s="101">
        <f t="shared" si="74"/>
        <v>0</v>
      </c>
    </row>
    <row r="94" ht="47.25">
      <c r="A94" s="96" t="s">
        <v>195</v>
      </c>
      <c r="B94" s="97" t="s">
        <v>196</v>
      </c>
      <c r="C94" s="265">
        <v>450.80000000000001</v>
      </c>
      <c r="D94" s="120">
        <v>0</v>
      </c>
      <c r="E94" s="7">
        <v>0</v>
      </c>
      <c r="F94" s="200">
        <f t="shared" si="75"/>
        <v>0</v>
      </c>
      <c r="G94" s="102">
        <v>0</v>
      </c>
      <c r="H94" s="105">
        <v>0</v>
      </c>
      <c r="I94" s="278"/>
      <c r="J94" s="105">
        <v>0</v>
      </c>
      <c r="K94" s="105"/>
      <c r="L94" s="105"/>
      <c r="M94" s="105"/>
      <c r="N94" s="201">
        <v>0</v>
      </c>
      <c r="O94" s="270">
        <v>0</v>
      </c>
      <c r="P94" s="203"/>
      <c r="Q94" s="107"/>
      <c r="R94" s="204"/>
      <c r="S94" s="270">
        <v>0</v>
      </c>
      <c r="T94" s="270">
        <v>0</v>
      </c>
      <c r="U94" s="205">
        <v>0</v>
      </c>
      <c r="V94" s="101">
        <f t="shared" si="76"/>
        <v>0</v>
      </c>
      <c r="W94" s="103">
        <f t="shared" si="77"/>
        <v>0</v>
      </c>
      <c r="X94" s="107">
        <v>0</v>
      </c>
      <c r="Y94" s="103">
        <f>'ИТОГ и проверка'!F94</f>
        <v>0</v>
      </c>
      <c r="Z94" s="103">
        <v>0</v>
      </c>
      <c r="AA94" s="101">
        <f t="shared" si="79"/>
        <v>0</v>
      </c>
      <c r="AB94" s="103">
        <f t="shared" si="72"/>
        <v>0</v>
      </c>
      <c r="AC94" s="279"/>
      <c r="AD94" s="103">
        <f>'ИТОГ и проверка'!D94</f>
        <v>0</v>
      </c>
      <c r="AE94" s="107"/>
      <c r="AF94" s="107"/>
      <c r="AG94" s="107"/>
      <c r="AH94" s="103">
        <f>'ИТОГ и проверка'!E94</f>
        <v>0</v>
      </c>
      <c r="AI94" s="121"/>
      <c r="AJ94" s="121">
        <f t="shared" si="80"/>
        <v>0</v>
      </c>
      <c r="AK94" s="119">
        <f t="shared" si="73"/>
        <v>0</v>
      </c>
      <c r="AL94" s="101">
        <f t="shared" si="74"/>
        <v>0</v>
      </c>
    </row>
    <row r="95" ht="31.5">
      <c r="A95" s="96" t="s">
        <v>197</v>
      </c>
      <c r="B95" s="97" t="s">
        <v>198</v>
      </c>
      <c r="C95" s="232">
        <v>1064.22</v>
      </c>
      <c r="D95" s="120">
        <v>0</v>
      </c>
      <c r="E95" s="246">
        <v>0</v>
      </c>
      <c r="F95" s="200">
        <f t="shared" si="75"/>
        <v>0</v>
      </c>
      <c r="G95" s="102">
        <v>0</v>
      </c>
      <c r="H95" s="105">
        <v>0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201">
        <v>0</v>
      </c>
      <c r="O95" s="213">
        <v>0</v>
      </c>
      <c r="P95" s="203"/>
      <c r="Q95" s="107"/>
      <c r="R95" s="204"/>
      <c r="S95" s="213">
        <v>0</v>
      </c>
      <c r="T95" s="213">
        <v>0</v>
      </c>
      <c r="U95" s="205">
        <v>0</v>
      </c>
      <c r="V95" s="101">
        <f t="shared" si="76"/>
        <v>0</v>
      </c>
      <c r="W95" s="103">
        <f t="shared" si="77"/>
        <v>0</v>
      </c>
      <c r="X95" s="107">
        <v>0</v>
      </c>
      <c r="Y95" s="103">
        <f>'ИТОГ и проверка'!F95</f>
        <v>0</v>
      </c>
      <c r="Z95" s="103">
        <v>0</v>
      </c>
      <c r="AA95" s="101">
        <f t="shared" si="79"/>
        <v>0</v>
      </c>
      <c r="AB95" s="10">
        <f t="shared" si="72"/>
        <v>0</v>
      </c>
      <c r="AC95" s="133">
        <v>0</v>
      </c>
      <c r="AD95" s="103">
        <f>'ИТОГ и проверка'!G95</f>
        <v>0</v>
      </c>
      <c r="AE95" s="103">
        <f>'ИТОГ и проверка'!H95</f>
        <v>0</v>
      </c>
      <c r="AF95" s="107">
        <v>0</v>
      </c>
      <c r="AG95" s="103">
        <f t="shared" si="71"/>
        <v>0</v>
      </c>
      <c r="AH95" s="103">
        <f>'ИТОГ и проверка'!I95</f>
        <v>0</v>
      </c>
      <c r="AI95" s="121"/>
      <c r="AJ95" s="121">
        <f t="shared" si="80"/>
        <v>0</v>
      </c>
      <c r="AK95" s="119">
        <f t="shared" si="73"/>
        <v>0</v>
      </c>
      <c r="AL95" s="101">
        <f t="shared" si="74"/>
        <v>0</v>
      </c>
    </row>
    <row r="96" ht="31.5">
      <c r="A96" s="96" t="s">
        <v>199</v>
      </c>
      <c r="B96" s="97" t="s">
        <v>200</v>
      </c>
      <c r="C96" s="214">
        <v>2277.5900000000001</v>
      </c>
      <c r="D96" s="120">
        <v>0</v>
      </c>
      <c r="E96" s="182">
        <v>0</v>
      </c>
      <c r="F96" s="200">
        <f t="shared" si="75"/>
        <v>0</v>
      </c>
      <c r="G96" s="102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201">
        <v>0</v>
      </c>
      <c r="O96" s="213">
        <v>0</v>
      </c>
      <c r="P96" s="203"/>
      <c r="Q96" s="107"/>
      <c r="R96" s="204"/>
      <c r="S96" s="213">
        <v>0</v>
      </c>
      <c r="T96" s="281">
        <v>0</v>
      </c>
      <c r="U96" s="101">
        <v>0</v>
      </c>
      <c r="V96" s="101">
        <f t="shared" si="76"/>
        <v>0</v>
      </c>
      <c r="W96" s="103">
        <f t="shared" si="77"/>
        <v>0</v>
      </c>
      <c r="X96" s="107">
        <v>0</v>
      </c>
      <c r="Y96" s="103">
        <f>'ИТОГ и проверка'!F96</f>
        <v>0</v>
      </c>
      <c r="Z96" s="103">
        <v>0</v>
      </c>
      <c r="AA96" s="101">
        <f t="shared" si="79"/>
        <v>0</v>
      </c>
      <c r="AB96" s="103">
        <f t="shared" si="72"/>
        <v>0</v>
      </c>
      <c r="AC96" s="133">
        <v>0</v>
      </c>
      <c r="AD96" s="103">
        <f>'ИТОГ и проверка'!G96</f>
        <v>0</v>
      </c>
      <c r="AE96" s="103">
        <f>'ИТОГ и проверка'!H96</f>
        <v>0</v>
      </c>
      <c r="AF96" s="107">
        <v>0</v>
      </c>
      <c r="AG96" s="103">
        <f t="shared" si="71"/>
        <v>0</v>
      </c>
      <c r="AH96" s="103">
        <f>'ИТОГ и проверка'!I96</f>
        <v>0</v>
      </c>
      <c r="AI96" s="121"/>
      <c r="AJ96" s="121">
        <f t="shared" si="80"/>
        <v>0</v>
      </c>
      <c r="AK96" s="119">
        <f t="shared" si="73"/>
        <v>0</v>
      </c>
      <c r="AL96" s="101">
        <f t="shared" si="74"/>
        <v>0</v>
      </c>
    </row>
    <row r="97" ht="31.5">
      <c r="A97" s="96" t="s">
        <v>201</v>
      </c>
      <c r="B97" s="97" t="s">
        <v>202</v>
      </c>
      <c r="C97" s="211">
        <v>6270.6800000000003</v>
      </c>
      <c r="D97" s="120">
        <v>1183</v>
      </c>
      <c r="E97" s="280">
        <v>1715</v>
      </c>
      <c r="F97" s="200">
        <f t="shared" si="75"/>
        <v>0.27349505954697095</v>
      </c>
      <c r="G97" s="102">
        <v>50</v>
      </c>
      <c r="H97" s="105">
        <v>5</v>
      </c>
      <c r="I97" s="105">
        <v>9</v>
      </c>
      <c r="J97" s="105">
        <v>3</v>
      </c>
      <c r="K97" s="105">
        <v>4</v>
      </c>
      <c r="L97" s="105">
        <v>0</v>
      </c>
      <c r="M97" s="105">
        <v>28</v>
      </c>
      <c r="N97" s="201">
        <v>15</v>
      </c>
      <c r="O97" s="213"/>
      <c r="P97" s="203"/>
      <c r="Q97" s="107"/>
      <c r="R97" s="204"/>
      <c r="S97" s="213"/>
      <c r="T97" s="213"/>
      <c r="U97" s="205">
        <f t="shared" ref="U82:U99" si="81">O97/G97%</f>
        <v>0</v>
      </c>
      <c r="V97" s="101">
        <f t="shared" si="76"/>
        <v>85.75</v>
      </c>
      <c r="W97" s="103">
        <f t="shared" si="77"/>
        <v>85</v>
      </c>
      <c r="X97" s="107">
        <v>5</v>
      </c>
      <c r="Y97" s="103">
        <f>'ИТОГ и проверка'!F97+AC97</f>
        <v>85</v>
      </c>
      <c r="Z97" s="103">
        <f t="shared" si="78"/>
        <v>4.9562682215743443</v>
      </c>
      <c r="AA97" s="101">
        <f t="shared" si="79"/>
        <v>-0.043731778425655676</v>
      </c>
      <c r="AB97" s="10">
        <f t="shared" si="72"/>
        <v>0</v>
      </c>
      <c r="AC97" s="133">
        <v>34</v>
      </c>
      <c r="AD97" s="103">
        <f>'ИТОГ и проверка'!G97</f>
        <v>3</v>
      </c>
      <c r="AE97" s="103">
        <f>'ИТОГ и проверка'!H97</f>
        <v>4</v>
      </c>
      <c r="AF97" s="107">
        <v>0</v>
      </c>
      <c r="AG97" s="103">
        <f>Y97-AD97-AE97-AH97-AC97</f>
        <v>24</v>
      </c>
      <c r="AH97" s="103">
        <f>'ИТОГ и проверка'!I97</f>
        <v>20</v>
      </c>
      <c r="AI97" s="121"/>
      <c r="AJ97" s="121">
        <f t="shared" si="80"/>
        <v>51</v>
      </c>
      <c r="AK97" s="119">
        <f t="shared" si="73"/>
        <v>-34</v>
      </c>
      <c r="AL97" s="101">
        <f t="shared" si="74"/>
        <v>0</v>
      </c>
    </row>
    <row r="98">
      <c r="A98" s="123" t="s">
        <v>203</v>
      </c>
      <c r="B98" s="87" t="s">
        <v>204</v>
      </c>
      <c r="C98" s="206"/>
      <c r="D98" s="88"/>
      <c r="E98" s="207"/>
      <c r="F98" s="235"/>
      <c r="G98" s="149"/>
      <c r="H98" s="91"/>
      <c r="I98" s="91"/>
      <c r="J98" s="91"/>
      <c r="K98" s="91"/>
      <c r="L98" s="91"/>
      <c r="M98" s="91"/>
      <c r="N98" s="91"/>
      <c r="O98" s="209"/>
      <c r="P98" s="90"/>
      <c r="Q98" s="90"/>
      <c r="R98" s="90"/>
      <c r="S98" s="209"/>
      <c r="T98" s="210"/>
      <c r="U98" s="90"/>
      <c r="V98" s="90"/>
      <c r="W98" s="90"/>
      <c r="X98" s="90"/>
      <c r="Y98" s="90"/>
      <c r="Z98" s="90"/>
      <c r="AA98" s="90"/>
      <c r="AB98" s="103">
        <f t="shared" si="72"/>
        <v>0</v>
      </c>
      <c r="AC98" s="90"/>
      <c r="AD98" s="90"/>
      <c r="AE98" s="90"/>
      <c r="AF98" s="90"/>
      <c r="AG98" s="90"/>
      <c r="AH98" s="90"/>
      <c r="AI98" s="127"/>
      <c r="AJ98" s="121">
        <f t="shared" si="80"/>
        <v>0</v>
      </c>
      <c r="AK98" s="119">
        <f t="shared" si="73"/>
        <v>0</v>
      </c>
      <c r="AL98" s="101">
        <f t="shared" si="74"/>
        <v>0</v>
      </c>
    </row>
    <row r="99" ht="47.25">
      <c r="A99" s="96" t="s">
        <v>205</v>
      </c>
      <c r="B99" s="97" t="s">
        <v>206</v>
      </c>
      <c r="C99" s="232">
        <v>559.529</v>
      </c>
      <c r="D99" s="120">
        <v>835</v>
      </c>
      <c r="E99" s="246">
        <v>936</v>
      </c>
      <c r="F99" s="200">
        <f t="shared" si="75"/>
        <v>1.6728355456106834</v>
      </c>
      <c r="G99" s="102">
        <v>50</v>
      </c>
      <c r="H99" s="105">
        <v>6</v>
      </c>
      <c r="I99" s="278"/>
      <c r="J99" s="105">
        <v>0</v>
      </c>
      <c r="K99" s="105"/>
      <c r="L99" s="105"/>
      <c r="M99" s="105"/>
      <c r="N99" s="201">
        <v>0</v>
      </c>
      <c r="O99" s="213">
        <v>28</v>
      </c>
      <c r="P99" s="203"/>
      <c r="Q99" s="107"/>
      <c r="R99" s="204"/>
      <c r="S99" s="213">
        <v>24</v>
      </c>
      <c r="T99" s="213">
        <v>4</v>
      </c>
      <c r="U99" s="205">
        <f t="shared" si="81"/>
        <v>56</v>
      </c>
      <c r="V99" s="101">
        <f t="shared" si="76"/>
        <v>74.879999999999995</v>
      </c>
      <c r="W99" s="103">
        <f t="shared" si="77"/>
        <v>74</v>
      </c>
      <c r="X99" s="107">
        <v>8</v>
      </c>
      <c r="Y99" s="103">
        <f>'ИТОГ и проверка'!F99</f>
        <v>50</v>
      </c>
      <c r="Z99" s="103">
        <f t="shared" si="78"/>
        <v>5.3418803418803424</v>
      </c>
      <c r="AA99" s="101">
        <f t="shared" si="79"/>
        <v>-2.6581196581196576</v>
      </c>
      <c r="AB99" s="10">
        <f t="shared" si="72"/>
        <v>0</v>
      </c>
      <c r="AC99" s="279"/>
      <c r="AD99" s="103">
        <f>'ИТОГ и проверка'!D99</f>
        <v>0</v>
      </c>
      <c r="AE99" s="107"/>
      <c r="AF99" s="107"/>
      <c r="AG99" s="107"/>
      <c r="AH99" s="103">
        <f>'ИТОГ и проверка'!E99</f>
        <v>0</v>
      </c>
      <c r="AI99" s="121"/>
      <c r="AJ99" s="121">
        <f t="shared" si="80"/>
        <v>0</v>
      </c>
      <c r="AK99" s="119">
        <f t="shared" si="73"/>
        <v>-50</v>
      </c>
      <c r="AL99" s="101">
        <f t="shared" si="74"/>
        <v>0</v>
      </c>
    </row>
    <row r="100" ht="31.5">
      <c r="A100" s="96" t="s">
        <v>207</v>
      </c>
      <c r="B100" s="97" t="s">
        <v>208</v>
      </c>
      <c r="C100" s="239">
        <v>84.480000000000004</v>
      </c>
      <c r="D100" s="120">
        <v>363</v>
      </c>
      <c r="E100" s="215">
        <v>301</v>
      </c>
      <c r="F100" s="200">
        <f t="shared" ref="F100:F163" si="82">E100/C100</f>
        <v>3.5629734848484849</v>
      </c>
      <c r="G100" s="102">
        <v>29</v>
      </c>
      <c r="H100" s="105">
        <v>8</v>
      </c>
      <c r="I100" s="278"/>
      <c r="J100" s="105">
        <v>0</v>
      </c>
      <c r="K100" s="105"/>
      <c r="L100" s="105"/>
      <c r="M100" s="105"/>
      <c r="N100" s="201">
        <v>0</v>
      </c>
      <c r="O100" s="213">
        <v>5</v>
      </c>
      <c r="P100" s="203"/>
      <c r="Q100" s="107"/>
      <c r="R100" s="204"/>
      <c r="S100" s="213">
        <v>5</v>
      </c>
      <c r="T100" s="213"/>
      <c r="U100" s="205">
        <f t="shared" ref="U100:U163" si="83">O100/G100%</f>
        <v>17.241379310344829</v>
      </c>
      <c r="V100" s="101">
        <f t="shared" si="76"/>
        <v>36.119999999999997</v>
      </c>
      <c r="W100" s="103">
        <f t="shared" ref="W100:W163" si="84">ROUNDDOWN(V100,0)</f>
        <v>36</v>
      </c>
      <c r="X100" s="107">
        <v>12</v>
      </c>
      <c r="Y100" s="103">
        <f>'ИТОГ и проверка'!F100</f>
        <v>21</v>
      </c>
      <c r="Z100" s="103">
        <f t="shared" ref="Z100:Z163" si="85">Y100/E100%</f>
        <v>6.9767441860465125</v>
      </c>
      <c r="AA100" s="101">
        <f t="shared" ref="AA100:AA163" si="86">Z100-X100</f>
        <v>-5.0232558139534875</v>
      </c>
      <c r="AB100" s="103">
        <f t="shared" ref="AB100:AB163" si="87">IF(AA100&gt;0.01,AA100*1000000,0)</f>
        <v>0</v>
      </c>
      <c r="AC100" s="279"/>
      <c r="AD100" s="103">
        <f>'ИТОГ и проверка'!D100</f>
        <v>0</v>
      </c>
      <c r="AE100" s="107"/>
      <c r="AF100" s="107"/>
      <c r="AG100" s="107"/>
      <c r="AH100" s="103">
        <f>'ИТОГ и проверка'!E100</f>
        <v>0</v>
      </c>
      <c r="AI100" s="121"/>
      <c r="AJ100" s="121">
        <f t="shared" ref="AJ100:AJ163" si="88">SUM(AD100:AI100)</f>
        <v>0</v>
      </c>
      <c r="AK100" s="119">
        <f t="shared" ref="AK100:AK163" si="89">AJ100-Y100</f>
        <v>-21</v>
      </c>
      <c r="AL100" s="101">
        <f t="shared" ref="AL100:AL163" si="90">IF(AK100&gt;1,AK100*1000,0)</f>
        <v>0</v>
      </c>
    </row>
    <row r="101" ht="63">
      <c r="A101" s="96" t="s">
        <v>209</v>
      </c>
      <c r="B101" s="97" t="s">
        <v>210</v>
      </c>
      <c r="C101" s="232">
        <v>118.67100000000001</v>
      </c>
      <c r="D101" s="120">
        <v>478</v>
      </c>
      <c r="E101" s="246">
        <v>458</v>
      </c>
      <c r="F101" s="200">
        <f t="shared" si="82"/>
        <v>3.85940962830009</v>
      </c>
      <c r="G101" s="102">
        <v>57</v>
      </c>
      <c r="H101" s="105">
        <v>12</v>
      </c>
      <c r="I101" s="278"/>
      <c r="J101" s="105">
        <v>0</v>
      </c>
      <c r="K101" s="105"/>
      <c r="L101" s="105"/>
      <c r="M101" s="105"/>
      <c r="N101" s="201">
        <v>0</v>
      </c>
      <c r="O101" s="213">
        <v>29</v>
      </c>
      <c r="P101" s="203"/>
      <c r="Q101" s="107"/>
      <c r="R101" s="204"/>
      <c r="S101" s="213">
        <v>24</v>
      </c>
      <c r="T101" s="213">
        <v>5</v>
      </c>
      <c r="U101" s="205">
        <f t="shared" si="83"/>
        <v>50.877192982456144</v>
      </c>
      <c r="V101" s="101">
        <f t="shared" si="76"/>
        <v>54.960000000000001</v>
      </c>
      <c r="W101" s="103">
        <f t="shared" si="84"/>
        <v>54</v>
      </c>
      <c r="X101" s="107">
        <v>12</v>
      </c>
      <c r="Y101" s="103">
        <f>'ИТОГ и проверка'!F101</f>
        <v>40</v>
      </c>
      <c r="Z101" s="103">
        <f t="shared" si="85"/>
        <v>8.7336244541484707</v>
      </c>
      <c r="AA101" s="101">
        <f t="shared" si="86"/>
        <v>-3.2663755458515293</v>
      </c>
      <c r="AB101" s="10">
        <f t="shared" si="87"/>
        <v>0</v>
      </c>
      <c r="AC101" s="279"/>
      <c r="AD101" s="103">
        <f>'ИТОГ и проверка'!D101</f>
        <v>0</v>
      </c>
      <c r="AE101" s="107"/>
      <c r="AF101" s="107"/>
      <c r="AG101" s="107"/>
      <c r="AH101" s="103">
        <f>'ИТОГ и проверка'!E101</f>
        <v>0</v>
      </c>
      <c r="AI101" s="121"/>
      <c r="AJ101" s="121">
        <f t="shared" si="88"/>
        <v>0</v>
      </c>
      <c r="AK101" s="119">
        <f t="shared" si="89"/>
        <v>-40</v>
      </c>
      <c r="AL101" s="101">
        <f t="shared" si="90"/>
        <v>0</v>
      </c>
    </row>
    <row r="102" ht="63">
      <c r="A102" s="96" t="s">
        <v>211</v>
      </c>
      <c r="B102" s="97" t="s">
        <v>212</v>
      </c>
      <c r="C102" s="239">
        <v>84.194999999999993</v>
      </c>
      <c r="D102" s="120">
        <v>362</v>
      </c>
      <c r="E102" s="215">
        <v>336</v>
      </c>
      <c r="F102" s="200">
        <f t="shared" si="82"/>
        <v>3.990735791911634</v>
      </c>
      <c r="G102" s="102">
        <v>43</v>
      </c>
      <c r="H102" s="105">
        <v>12</v>
      </c>
      <c r="I102" s="278"/>
      <c r="J102" s="105">
        <v>0</v>
      </c>
      <c r="K102" s="105"/>
      <c r="L102" s="105"/>
      <c r="M102" s="105"/>
      <c r="N102" s="201">
        <v>0</v>
      </c>
      <c r="O102" s="213">
        <v>16</v>
      </c>
      <c r="P102" s="203"/>
      <c r="Q102" s="107"/>
      <c r="R102" s="204"/>
      <c r="S102" s="213">
        <v>13</v>
      </c>
      <c r="T102" s="213">
        <v>3</v>
      </c>
      <c r="U102" s="205">
        <f t="shared" si="83"/>
        <v>37.209302325581397</v>
      </c>
      <c r="V102" s="101">
        <f t="shared" si="76"/>
        <v>40.32</v>
      </c>
      <c r="W102" s="103">
        <f t="shared" si="84"/>
        <v>40</v>
      </c>
      <c r="X102" s="107">
        <v>12</v>
      </c>
      <c r="Y102" s="103">
        <f>'ИТОГ и проверка'!F102</f>
        <v>30</v>
      </c>
      <c r="Z102" s="103">
        <f t="shared" si="85"/>
        <v>8.9285714285714288</v>
      </c>
      <c r="AA102" s="101">
        <f t="shared" si="86"/>
        <v>-3.0714285714285712</v>
      </c>
      <c r="AB102" s="103">
        <f t="shared" si="87"/>
        <v>0</v>
      </c>
      <c r="AC102" s="279"/>
      <c r="AD102" s="103">
        <f>'ИТОГ и проверка'!D102</f>
        <v>0</v>
      </c>
      <c r="AE102" s="107"/>
      <c r="AF102" s="107"/>
      <c r="AG102" s="107"/>
      <c r="AH102" s="103">
        <f>'ИТОГ и проверка'!E102</f>
        <v>0</v>
      </c>
      <c r="AI102" s="121"/>
      <c r="AJ102" s="121">
        <f t="shared" si="88"/>
        <v>0</v>
      </c>
      <c r="AK102" s="119">
        <f t="shared" si="89"/>
        <v>-30</v>
      </c>
      <c r="AL102" s="101">
        <f t="shared" si="90"/>
        <v>0</v>
      </c>
    </row>
    <row r="103" ht="63">
      <c r="A103" s="96" t="s">
        <v>213</v>
      </c>
      <c r="B103" s="97" t="s">
        <v>214</v>
      </c>
      <c r="C103" s="232">
        <v>184.93000000000001</v>
      </c>
      <c r="D103" s="120">
        <v>727</v>
      </c>
      <c r="E103" s="246">
        <v>678</v>
      </c>
      <c r="F103" s="200">
        <f t="shared" si="82"/>
        <v>3.6662520953874438</v>
      </c>
      <c r="G103" s="102">
        <v>87</v>
      </c>
      <c r="H103" s="105">
        <v>12</v>
      </c>
      <c r="I103" s="278"/>
      <c r="J103" s="105">
        <v>0</v>
      </c>
      <c r="K103" s="105"/>
      <c r="L103" s="105"/>
      <c r="M103" s="105"/>
      <c r="N103" s="201">
        <v>0</v>
      </c>
      <c r="O103" s="202">
        <v>30</v>
      </c>
      <c r="P103" s="203"/>
      <c r="Q103" s="107"/>
      <c r="R103" s="204"/>
      <c r="S103" s="202">
        <v>22</v>
      </c>
      <c r="T103" s="202">
        <v>8</v>
      </c>
      <c r="U103" s="205">
        <f t="shared" si="83"/>
        <v>34.482758620689658</v>
      </c>
      <c r="V103" s="101">
        <f t="shared" si="76"/>
        <v>81.359999999999999</v>
      </c>
      <c r="W103" s="103">
        <f t="shared" si="84"/>
        <v>81</v>
      </c>
      <c r="X103" s="107">
        <v>12</v>
      </c>
      <c r="Y103" s="103">
        <f>'ИТОГ и проверка'!F103</f>
        <v>54</v>
      </c>
      <c r="Z103" s="103">
        <f t="shared" si="85"/>
        <v>7.9646017699115044</v>
      </c>
      <c r="AA103" s="101">
        <f t="shared" si="86"/>
        <v>-4.0353982300884956</v>
      </c>
      <c r="AB103" s="10">
        <f t="shared" si="87"/>
        <v>0</v>
      </c>
      <c r="AC103" s="279"/>
      <c r="AD103" s="103">
        <f>'ИТОГ и проверка'!D103</f>
        <v>0</v>
      </c>
      <c r="AE103" s="107"/>
      <c r="AF103" s="107"/>
      <c r="AG103" s="107"/>
      <c r="AH103" s="103">
        <f>'ИТОГ и проверка'!E103</f>
        <v>0</v>
      </c>
      <c r="AI103" s="121"/>
      <c r="AJ103" s="121">
        <f t="shared" si="88"/>
        <v>0</v>
      </c>
      <c r="AK103" s="119">
        <f t="shared" si="89"/>
        <v>-54</v>
      </c>
      <c r="AL103" s="101">
        <f t="shared" si="90"/>
        <v>0</v>
      </c>
    </row>
    <row r="104" ht="31.5">
      <c r="A104" s="96" t="s">
        <v>215</v>
      </c>
      <c r="B104" s="97" t="s">
        <v>216</v>
      </c>
      <c r="C104" s="214">
        <v>37.735999999999997</v>
      </c>
      <c r="D104" s="120">
        <v>89</v>
      </c>
      <c r="E104" s="269">
        <v>82</v>
      </c>
      <c r="F104" s="200">
        <f t="shared" si="82"/>
        <v>2.172991308034768</v>
      </c>
      <c r="G104" s="102">
        <v>7</v>
      </c>
      <c r="H104" s="105">
        <v>8</v>
      </c>
      <c r="I104" s="278"/>
      <c r="J104" s="105">
        <v>0</v>
      </c>
      <c r="K104" s="105"/>
      <c r="L104" s="105"/>
      <c r="M104" s="105"/>
      <c r="N104" s="201">
        <v>0</v>
      </c>
      <c r="O104" s="213">
        <v>4</v>
      </c>
      <c r="P104" s="203"/>
      <c r="Q104" s="107"/>
      <c r="R104" s="204"/>
      <c r="S104" s="213">
        <v>3</v>
      </c>
      <c r="T104" s="213">
        <v>1</v>
      </c>
      <c r="U104" s="205">
        <f t="shared" si="83"/>
        <v>57.142857142857139</v>
      </c>
      <c r="V104" s="101">
        <f t="shared" si="76"/>
        <v>6.5600000000000005</v>
      </c>
      <c r="W104" s="103">
        <f t="shared" si="84"/>
        <v>6</v>
      </c>
      <c r="X104" s="107">
        <v>8</v>
      </c>
      <c r="Y104" s="103">
        <f>'ИТОГ и проверка'!F104</f>
        <v>6</v>
      </c>
      <c r="Z104" s="103">
        <f t="shared" si="85"/>
        <v>7.3170731707317076</v>
      </c>
      <c r="AA104" s="101">
        <f t="shared" si="86"/>
        <v>-0.6829268292682924</v>
      </c>
      <c r="AB104" s="103">
        <f t="shared" si="87"/>
        <v>0</v>
      </c>
      <c r="AC104" s="279"/>
      <c r="AD104" s="103">
        <f>'ИТОГ и проверка'!D104</f>
        <v>0</v>
      </c>
      <c r="AE104" s="107"/>
      <c r="AF104" s="107"/>
      <c r="AG104" s="107"/>
      <c r="AH104" s="103">
        <f>'ИТОГ и проверка'!E104</f>
        <v>0</v>
      </c>
      <c r="AI104" s="121"/>
      <c r="AJ104" s="121">
        <f t="shared" si="88"/>
        <v>0</v>
      </c>
      <c r="AK104" s="119">
        <f t="shared" si="89"/>
        <v>-6</v>
      </c>
      <c r="AL104" s="101">
        <f t="shared" si="90"/>
        <v>0</v>
      </c>
    </row>
    <row r="105" ht="31.5">
      <c r="A105" s="96" t="s">
        <v>217</v>
      </c>
      <c r="B105" s="97" t="s">
        <v>218</v>
      </c>
      <c r="C105" s="211">
        <v>40.045999999999999</v>
      </c>
      <c r="D105" s="120">
        <v>32</v>
      </c>
      <c r="E105" s="277">
        <v>76</v>
      </c>
      <c r="F105" s="200">
        <f t="shared" si="82"/>
        <v>1.8978175098636567</v>
      </c>
      <c r="G105" s="102">
        <v>1</v>
      </c>
      <c r="H105" s="105">
        <v>3</v>
      </c>
      <c r="I105" s="278"/>
      <c r="J105" s="105">
        <v>0</v>
      </c>
      <c r="K105" s="105"/>
      <c r="L105" s="105"/>
      <c r="M105" s="105"/>
      <c r="N105" s="105">
        <v>0</v>
      </c>
      <c r="O105" s="267">
        <v>1</v>
      </c>
      <c r="P105" s="107"/>
      <c r="Q105" s="107"/>
      <c r="R105" s="107"/>
      <c r="S105" s="267">
        <v>0</v>
      </c>
      <c r="T105" s="268">
        <v>1</v>
      </c>
      <c r="U105" s="101">
        <f t="shared" si="83"/>
        <v>100</v>
      </c>
      <c r="V105" s="101">
        <f t="shared" si="76"/>
        <v>6.0800000000000001</v>
      </c>
      <c r="W105" s="103">
        <f t="shared" si="84"/>
        <v>6</v>
      </c>
      <c r="X105" s="107">
        <v>8</v>
      </c>
      <c r="Y105" s="103">
        <f>'ИТОГ и проверка'!F105</f>
        <v>6</v>
      </c>
      <c r="Z105" s="103">
        <f t="shared" si="85"/>
        <v>7.8947368421052628</v>
      </c>
      <c r="AA105" s="101">
        <f t="shared" si="86"/>
        <v>-0.10526315789473717</v>
      </c>
      <c r="AB105" s="10">
        <f t="shared" si="87"/>
        <v>0</v>
      </c>
      <c r="AC105" s="279"/>
      <c r="AD105" s="103">
        <f>'ИТОГ и проверка'!G105</f>
        <v>0</v>
      </c>
      <c r="AE105" s="103"/>
      <c r="AF105" s="107"/>
      <c r="AG105" s="103"/>
      <c r="AH105" s="103">
        <f>'ИТОГ и проверка'!I105</f>
        <v>0</v>
      </c>
      <c r="AI105" s="121"/>
      <c r="AJ105" s="121">
        <f t="shared" si="88"/>
        <v>0</v>
      </c>
      <c r="AK105" s="119">
        <f t="shared" si="89"/>
        <v>-6</v>
      </c>
      <c r="AL105" s="101">
        <f t="shared" si="90"/>
        <v>0</v>
      </c>
    </row>
    <row r="106" ht="31.5">
      <c r="A106" s="96" t="s">
        <v>219</v>
      </c>
      <c r="B106" s="97" t="s">
        <v>220</v>
      </c>
      <c r="C106" s="265">
        <v>41.890999999999998</v>
      </c>
      <c r="D106" s="120">
        <v>137</v>
      </c>
      <c r="E106" s="215">
        <v>128</v>
      </c>
      <c r="F106" s="200">
        <f t="shared" si="82"/>
        <v>3.0555489245900076</v>
      </c>
      <c r="G106" s="102">
        <v>16</v>
      </c>
      <c r="H106" s="105">
        <v>12</v>
      </c>
      <c r="I106" s="278"/>
      <c r="J106" s="105">
        <v>0</v>
      </c>
      <c r="K106" s="105"/>
      <c r="L106" s="105"/>
      <c r="M106" s="105"/>
      <c r="N106" s="201">
        <v>0</v>
      </c>
      <c r="O106" s="213">
        <v>13</v>
      </c>
      <c r="P106" s="203"/>
      <c r="Q106" s="107"/>
      <c r="R106" s="204"/>
      <c r="S106" s="213">
        <v>5</v>
      </c>
      <c r="T106" s="213">
        <v>8</v>
      </c>
      <c r="U106" s="205">
        <f t="shared" si="83"/>
        <v>81.25</v>
      </c>
      <c r="V106" s="101">
        <f t="shared" si="76"/>
        <v>15.359999999999999</v>
      </c>
      <c r="W106" s="103">
        <f t="shared" si="84"/>
        <v>15</v>
      </c>
      <c r="X106" s="107">
        <v>12</v>
      </c>
      <c r="Y106" s="103">
        <f>'ИТОГ и проверка'!F106</f>
        <v>15</v>
      </c>
      <c r="Z106" s="103">
        <f t="shared" si="85"/>
        <v>11.71875</v>
      </c>
      <c r="AA106" s="101">
        <f t="shared" si="86"/>
        <v>-0.28125</v>
      </c>
      <c r="AB106" s="103">
        <f t="shared" si="87"/>
        <v>0</v>
      </c>
      <c r="AC106" s="279"/>
      <c r="AD106" s="103">
        <f>'ИТОГ и проверка'!D106</f>
        <v>0</v>
      </c>
      <c r="AE106" s="107"/>
      <c r="AF106" s="107"/>
      <c r="AG106" s="107"/>
      <c r="AH106" s="103">
        <f>'ИТОГ и проверка'!E106</f>
        <v>0</v>
      </c>
      <c r="AI106" s="121"/>
      <c r="AJ106" s="121">
        <f t="shared" si="88"/>
        <v>0</v>
      </c>
      <c r="AK106" s="119">
        <f t="shared" si="89"/>
        <v>-15</v>
      </c>
      <c r="AL106" s="101">
        <f t="shared" si="90"/>
        <v>0</v>
      </c>
    </row>
    <row r="107" ht="63">
      <c r="A107" s="96" t="s">
        <v>221</v>
      </c>
      <c r="B107" s="97" t="s">
        <v>222</v>
      </c>
      <c r="C107" s="211">
        <v>26.699999999999999</v>
      </c>
      <c r="D107" s="120">
        <v>64</v>
      </c>
      <c r="E107" s="182">
        <v>68</v>
      </c>
      <c r="F107" s="200">
        <f t="shared" si="82"/>
        <v>2.5468164794007491</v>
      </c>
      <c r="G107" s="102">
        <v>2</v>
      </c>
      <c r="H107" s="105">
        <v>3</v>
      </c>
      <c r="I107" s="278"/>
      <c r="J107" s="105">
        <v>0</v>
      </c>
      <c r="K107" s="105"/>
      <c r="L107" s="105"/>
      <c r="M107" s="105"/>
      <c r="N107" s="201">
        <v>0</v>
      </c>
      <c r="O107" s="213">
        <v>2</v>
      </c>
      <c r="P107" s="203"/>
      <c r="Q107" s="107"/>
      <c r="R107" s="204"/>
      <c r="S107" s="213">
        <v>1</v>
      </c>
      <c r="T107" s="213">
        <v>1</v>
      </c>
      <c r="U107" s="205">
        <f t="shared" si="83"/>
        <v>100</v>
      </c>
      <c r="V107" s="101">
        <f t="shared" si="76"/>
        <v>5.4400000000000004</v>
      </c>
      <c r="W107" s="103">
        <f t="shared" si="84"/>
        <v>5</v>
      </c>
      <c r="X107" s="107">
        <v>8</v>
      </c>
      <c r="Y107" s="103">
        <f>'ИТОГ и проверка'!F107</f>
        <v>2</v>
      </c>
      <c r="Z107" s="103">
        <f t="shared" si="85"/>
        <v>2.9411764705882351</v>
      </c>
      <c r="AA107" s="101">
        <f t="shared" si="86"/>
        <v>-5.0588235294117645</v>
      </c>
      <c r="AB107" s="10">
        <f t="shared" si="87"/>
        <v>0</v>
      </c>
      <c r="AC107" s="279"/>
      <c r="AD107" s="103">
        <f>'ИТОГ и проверка'!D107</f>
        <v>0</v>
      </c>
      <c r="AE107" s="107"/>
      <c r="AF107" s="107"/>
      <c r="AG107" s="107"/>
      <c r="AH107" s="103">
        <f>'ИТОГ и проверка'!E107</f>
        <v>0</v>
      </c>
      <c r="AI107" s="121"/>
      <c r="AJ107" s="121">
        <f t="shared" si="88"/>
        <v>0</v>
      </c>
      <c r="AK107" s="119">
        <f t="shared" si="89"/>
        <v>-2</v>
      </c>
      <c r="AL107" s="101">
        <f t="shared" si="90"/>
        <v>0</v>
      </c>
    </row>
    <row r="108" ht="31.5">
      <c r="A108" s="96" t="s">
        <v>223</v>
      </c>
      <c r="B108" s="97" t="s">
        <v>224</v>
      </c>
      <c r="C108" s="214">
        <v>1113.73</v>
      </c>
      <c r="D108" s="120">
        <v>3620</v>
      </c>
      <c r="E108" s="282">
        <v>2397</v>
      </c>
      <c r="F108" s="200">
        <f t="shared" si="82"/>
        <v>2.1522272004884488</v>
      </c>
      <c r="G108" s="102">
        <v>424</v>
      </c>
      <c r="H108" s="105">
        <v>12</v>
      </c>
      <c r="I108" s="105">
        <v>10</v>
      </c>
      <c r="J108" s="105">
        <v>30</v>
      </c>
      <c r="K108" s="105">
        <v>33</v>
      </c>
      <c r="L108" s="105">
        <v>0</v>
      </c>
      <c r="M108" s="105">
        <v>261</v>
      </c>
      <c r="N108" s="105">
        <v>100</v>
      </c>
      <c r="O108" s="283"/>
      <c r="P108" s="107"/>
      <c r="Q108" s="107"/>
      <c r="R108" s="107"/>
      <c r="S108" s="283"/>
      <c r="T108" s="274"/>
      <c r="U108" s="101">
        <f t="shared" si="83"/>
        <v>0</v>
      </c>
      <c r="V108" s="101">
        <f t="shared" si="76"/>
        <v>191.75999999999999</v>
      </c>
      <c r="W108" s="103">
        <f t="shared" si="84"/>
        <v>191</v>
      </c>
      <c r="X108" s="107">
        <v>8</v>
      </c>
      <c r="Y108" s="103">
        <f>'ИТОГ и проверка'!F108+AC108</f>
        <v>191</v>
      </c>
      <c r="Z108" s="103">
        <f t="shared" si="85"/>
        <v>7.9682937004589069</v>
      </c>
      <c r="AA108" s="101">
        <f t="shared" si="86"/>
        <v>-0.031706299541093053</v>
      </c>
      <c r="AB108" s="103">
        <f t="shared" si="87"/>
        <v>0</v>
      </c>
      <c r="AC108" s="133">
        <v>44</v>
      </c>
      <c r="AD108" s="103">
        <f>'ИТОГ и проверка'!G108</f>
        <v>10</v>
      </c>
      <c r="AE108" s="103">
        <f>'ИТОГ и проверка'!H108</f>
        <v>12</v>
      </c>
      <c r="AF108" s="107">
        <v>0</v>
      </c>
      <c r="AG108" s="103">
        <f>Y108-AD108-AE108-AH108-AC108</f>
        <v>80</v>
      </c>
      <c r="AH108" s="103">
        <f>'ИТОГ и проверка'!I108</f>
        <v>45</v>
      </c>
      <c r="AI108" s="121"/>
      <c r="AJ108" s="121">
        <f t="shared" si="88"/>
        <v>147</v>
      </c>
      <c r="AK108" s="119">
        <f t="shared" si="89"/>
        <v>-44</v>
      </c>
      <c r="AL108" s="101">
        <f t="shared" si="90"/>
        <v>0</v>
      </c>
    </row>
    <row r="109">
      <c r="A109" s="123" t="s">
        <v>225</v>
      </c>
      <c r="B109" s="87" t="s">
        <v>226</v>
      </c>
      <c r="C109" s="218"/>
      <c r="D109" s="208"/>
      <c r="E109" s="272"/>
      <c r="F109" s="256"/>
      <c r="G109" s="149"/>
      <c r="H109" s="91"/>
      <c r="I109" s="91"/>
      <c r="J109" s="91"/>
      <c r="K109" s="91"/>
      <c r="L109" s="91"/>
      <c r="M109" s="91"/>
      <c r="N109" s="91"/>
      <c r="O109" s="237"/>
      <c r="P109" s="90"/>
      <c r="Q109" s="90"/>
      <c r="R109" s="90"/>
      <c r="S109" s="237"/>
      <c r="T109" s="236"/>
      <c r="U109" s="90"/>
      <c r="V109" s="90"/>
      <c r="W109" s="90"/>
      <c r="X109" s="90"/>
      <c r="Y109" s="90"/>
      <c r="Z109" s="90"/>
      <c r="AA109" s="90"/>
      <c r="AB109" s="10">
        <f t="shared" si="87"/>
        <v>0</v>
      </c>
      <c r="AC109" s="90"/>
      <c r="AD109" s="90"/>
      <c r="AE109" s="90"/>
      <c r="AF109" s="90"/>
      <c r="AG109" s="90"/>
      <c r="AH109" s="90"/>
      <c r="AI109" s="127"/>
      <c r="AJ109" s="121">
        <f t="shared" si="88"/>
        <v>0</v>
      </c>
      <c r="AK109" s="119">
        <f t="shared" si="89"/>
        <v>0</v>
      </c>
      <c r="AL109" s="101">
        <f t="shared" si="90"/>
        <v>0</v>
      </c>
    </row>
    <row r="110" ht="31.5">
      <c r="A110" s="96" t="s">
        <v>227</v>
      </c>
      <c r="B110" s="97" t="s">
        <v>228</v>
      </c>
      <c r="C110" s="214">
        <v>438.69999999999999</v>
      </c>
      <c r="D110" s="120">
        <v>248</v>
      </c>
      <c r="E110" s="182">
        <v>221</v>
      </c>
      <c r="F110" s="200">
        <f t="shared" si="82"/>
        <v>0.50376111237747889</v>
      </c>
      <c r="G110" s="102">
        <v>10</v>
      </c>
      <c r="H110" s="105">
        <v>5</v>
      </c>
      <c r="I110" s="105">
        <v>2</v>
      </c>
      <c r="J110" s="105">
        <v>0</v>
      </c>
      <c r="K110" s="105">
        <v>1</v>
      </c>
      <c r="L110" s="105">
        <v>0</v>
      </c>
      <c r="M110" s="105">
        <v>6</v>
      </c>
      <c r="N110" s="201">
        <v>3</v>
      </c>
      <c r="O110" s="213">
        <v>2</v>
      </c>
      <c r="P110" s="203"/>
      <c r="Q110" s="107"/>
      <c r="R110" s="204"/>
      <c r="S110" s="213">
        <v>2</v>
      </c>
      <c r="T110" s="213"/>
      <c r="U110" s="205">
        <f t="shared" si="83"/>
        <v>20</v>
      </c>
      <c r="V110" s="101">
        <f t="shared" si="76"/>
        <v>11.050000000000001</v>
      </c>
      <c r="W110" s="103">
        <f t="shared" si="84"/>
        <v>11</v>
      </c>
      <c r="X110" s="107">
        <v>5</v>
      </c>
      <c r="Y110" s="103">
        <f>'ИТОГ и проверка'!F110+AC110</f>
        <v>11</v>
      </c>
      <c r="Z110" s="103">
        <f t="shared" si="85"/>
        <v>4.9773755656108598</v>
      </c>
      <c r="AA110" s="101">
        <f t="shared" si="86"/>
        <v>-0.022624434389140191</v>
      </c>
      <c r="AB110" s="103">
        <f t="shared" si="87"/>
        <v>0</v>
      </c>
      <c r="AC110" s="133">
        <v>0</v>
      </c>
      <c r="AD110" s="103">
        <f>'ИТОГ и проверка'!G110</f>
        <v>0</v>
      </c>
      <c r="AE110" s="103">
        <f>'ИТОГ и проверка'!H110</f>
        <v>1</v>
      </c>
      <c r="AF110" s="107">
        <v>0</v>
      </c>
      <c r="AG110" s="103">
        <f>Y110-AD110-AE110-AH110-AC110</f>
        <v>7</v>
      </c>
      <c r="AH110" s="103">
        <f>'ИТОГ и проверка'!I110</f>
        <v>3</v>
      </c>
      <c r="AI110" s="121"/>
      <c r="AJ110" s="121">
        <f t="shared" si="88"/>
        <v>11</v>
      </c>
      <c r="AK110" s="119">
        <f t="shared" si="89"/>
        <v>0</v>
      </c>
      <c r="AL110" s="101">
        <f t="shared" si="90"/>
        <v>0</v>
      </c>
    </row>
    <row r="111" ht="31.5">
      <c r="A111" s="96" t="s">
        <v>229</v>
      </c>
      <c r="B111" s="97" t="s">
        <v>230</v>
      </c>
      <c r="C111" s="211">
        <v>537.20000000000005</v>
      </c>
      <c r="D111" s="120">
        <v>277</v>
      </c>
      <c r="E111" s="246">
        <v>233</v>
      </c>
      <c r="F111" s="200">
        <f t="shared" si="82"/>
        <v>0.43373045420699924</v>
      </c>
      <c r="G111" s="102">
        <v>13</v>
      </c>
      <c r="H111" s="105">
        <v>5</v>
      </c>
      <c r="I111" s="105">
        <v>0</v>
      </c>
      <c r="J111" s="105">
        <v>0</v>
      </c>
      <c r="K111" s="105">
        <v>1</v>
      </c>
      <c r="L111" s="105">
        <v>0</v>
      </c>
      <c r="M111" s="105">
        <v>9</v>
      </c>
      <c r="N111" s="201">
        <v>3</v>
      </c>
      <c r="O111" s="213"/>
      <c r="P111" s="203"/>
      <c r="Q111" s="107"/>
      <c r="R111" s="204"/>
      <c r="S111" s="213"/>
      <c r="T111" s="213"/>
      <c r="U111" s="205">
        <f t="shared" si="83"/>
        <v>0</v>
      </c>
      <c r="V111" s="101">
        <f t="shared" si="76"/>
        <v>11.65</v>
      </c>
      <c r="W111" s="103">
        <f t="shared" si="84"/>
        <v>11</v>
      </c>
      <c r="X111" s="107">
        <v>5</v>
      </c>
      <c r="Y111" s="103">
        <f>'ИТОГ и проверка'!F111</f>
        <v>11</v>
      </c>
      <c r="Z111" s="103">
        <f t="shared" si="85"/>
        <v>4.7210300429184544</v>
      </c>
      <c r="AA111" s="101">
        <f t="shared" si="86"/>
        <v>-0.27896995708154559</v>
      </c>
      <c r="AB111" s="10">
        <f t="shared" si="87"/>
        <v>0</v>
      </c>
      <c r="AC111" s="133">
        <v>0</v>
      </c>
      <c r="AD111" s="103">
        <f>'ИТОГ и проверка'!G111</f>
        <v>0</v>
      </c>
      <c r="AE111" s="103">
        <f>'ИТОГ и проверка'!H111</f>
        <v>1</v>
      </c>
      <c r="AF111" s="107">
        <v>0</v>
      </c>
      <c r="AG111" s="103">
        <f t="shared" ref="AG111:AG174" si="91">Y111-AD111-AE111-AH111</f>
        <v>7</v>
      </c>
      <c r="AH111" s="103">
        <f>'ИТОГ и проверка'!I111</f>
        <v>3</v>
      </c>
      <c r="AI111" s="121"/>
      <c r="AJ111" s="121">
        <f t="shared" si="88"/>
        <v>11</v>
      </c>
      <c r="AK111" s="119">
        <f t="shared" si="89"/>
        <v>0</v>
      </c>
      <c r="AL111" s="101">
        <f t="shared" si="90"/>
        <v>0</v>
      </c>
    </row>
    <row r="112" ht="31.5">
      <c r="A112" s="96" t="s">
        <v>231</v>
      </c>
      <c r="B112" s="97" t="s">
        <v>232</v>
      </c>
      <c r="C112" s="214">
        <v>140</v>
      </c>
      <c r="D112" s="120">
        <v>105</v>
      </c>
      <c r="E112" s="182">
        <v>140</v>
      </c>
      <c r="F112" s="200">
        <f t="shared" si="82"/>
        <v>1</v>
      </c>
      <c r="G112" s="102">
        <v>5</v>
      </c>
      <c r="H112" s="105">
        <v>5</v>
      </c>
      <c r="I112" s="105">
        <v>0</v>
      </c>
      <c r="J112" s="105">
        <v>0</v>
      </c>
      <c r="K112" s="105">
        <v>0</v>
      </c>
      <c r="L112" s="105">
        <v>0</v>
      </c>
      <c r="M112" s="105">
        <v>4</v>
      </c>
      <c r="N112" s="201">
        <v>1</v>
      </c>
      <c r="O112" s="213">
        <v>2</v>
      </c>
      <c r="P112" s="203"/>
      <c r="Q112" s="107"/>
      <c r="R112" s="204"/>
      <c r="S112" s="213">
        <v>1</v>
      </c>
      <c r="T112" s="213">
        <v>1</v>
      </c>
      <c r="U112" s="205">
        <f t="shared" si="83"/>
        <v>40</v>
      </c>
      <c r="V112" s="101">
        <f t="shared" si="76"/>
        <v>7</v>
      </c>
      <c r="W112" s="103">
        <f t="shared" si="84"/>
        <v>7</v>
      </c>
      <c r="X112" s="107">
        <v>5</v>
      </c>
      <c r="Y112" s="103">
        <f>'ИТОГ и проверка'!F112</f>
        <v>7</v>
      </c>
      <c r="Z112" s="103">
        <f t="shared" si="85"/>
        <v>5</v>
      </c>
      <c r="AA112" s="101">
        <f t="shared" si="86"/>
        <v>0</v>
      </c>
      <c r="AB112" s="103">
        <f t="shared" si="87"/>
        <v>0</v>
      </c>
      <c r="AC112" s="133">
        <v>0</v>
      </c>
      <c r="AD112" s="103">
        <f>'ИТОГ и проверка'!G112</f>
        <v>0</v>
      </c>
      <c r="AE112" s="103">
        <f>'ИТОГ и проверка'!H112</f>
        <v>1</v>
      </c>
      <c r="AF112" s="107">
        <v>0</v>
      </c>
      <c r="AG112" s="103">
        <f t="shared" si="91"/>
        <v>4</v>
      </c>
      <c r="AH112" s="103">
        <f>'ИТОГ и проверка'!I112</f>
        <v>2</v>
      </c>
      <c r="AI112" s="121"/>
      <c r="AJ112" s="121">
        <f t="shared" si="88"/>
        <v>7</v>
      </c>
      <c r="AK112" s="119">
        <f t="shared" si="89"/>
        <v>0</v>
      </c>
      <c r="AL112" s="101">
        <f t="shared" si="90"/>
        <v>0</v>
      </c>
    </row>
    <row r="113" ht="31.5">
      <c r="A113" s="96" t="s">
        <v>233</v>
      </c>
      <c r="B113" s="97" t="s">
        <v>234</v>
      </c>
      <c r="C113" s="211">
        <v>1100</v>
      </c>
      <c r="D113" s="120">
        <v>356</v>
      </c>
      <c r="E113" s="246">
        <v>319</v>
      </c>
      <c r="F113" s="200">
        <f t="shared" si="82"/>
        <v>0.28999999999999998</v>
      </c>
      <c r="G113" s="102">
        <v>17</v>
      </c>
      <c r="H113" s="105">
        <v>5</v>
      </c>
      <c r="I113" s="105">
        <v>0</v>
      </c>
      <c r="J113" s="105">
        <v>1</v>
      </c>
      <c r="K113" s="105">
        <v>1</v>
      </c>
      <c r="L113" s="105">
        <v>0</v>
      </c>
      <c r="M113" s="105">
        <v>10</v>
      </c>
      <c r="N113" s="201">
        <v>5</v>
      </c>
      <c r="O113" s="213"/>
      <c r="P113" s="203"/>
      <c r="Q113" s="107"/>
      <c r="R113" s="204"/>
      <c r="S113" s="213"/>
      <c r="T113" s="213"/>
      <c r="U113" s="205">
        <f t="shared" si="83"/>
        <v>0</v>
      </c>
      <c r="V113" s="101">
        <f t="shared" si="76"/>
        <v>15.950000000000001</v>
      </c>
      <c r="W113" s="103">
        <f t="shared" si="84"/>
        <v>15</v>
      </c>
      <c r="X113" s="107">
        <v>5</v>
      </c>
      <c r="Y113" s="103">
        <f>'ИТОГ и проверка'!F113</f>
        <v>15</v>
      </c>
      <c r="Z113" s="103">
        <f t="shared" si="85"/>
        <v>4.7021943573667713</v>
      </c>
      <c r="AA113" s="101">
        <f t="shared" si="86"/>
        <v>-0.29780564263322873</v>
      </c>
      <c r="AB113" s="10">
        <f t="shared" si="87"/>
        <v>0</v>
      </c>
      <c r="AC113" s="133">
        <v>0</v>
      </c>
      <c r="AD113" s="103">
        <f>'ИТОГ и проверка'!G113</f>
        <v>0</v>
      </c>
      <c r="AE113" s="103">
        <f>'ИТОГ и проверка'!H113</f>
        <v>1</v>
      </c>
      <c r="AF113" s="107">
        <v>0</v>
      </c>
      <c r="AG113" s="103">
        <f t="shared" si="91"/>
        <v>10</v>
      </c>
      <c r="AH113" s="103">
        <f>'ИТОГ и проверка'!I113</f>
        <v>4</v>
      </c>
      <c r="AI113" s="121"/>
      <c r="AJ113" s="121">
        <f t="shared" si="88"/>
        <v>15</v>
      </c>
      <c r="AK113" s="119">
        <f t="shared" si="89"/>
        <v>0</v>
      </c>
      <c r="AL113" s="101">
        <f t="shared" si="90"/>
        <v>0</v>
      </c>
    </row>
    <row r="114" ht="31.5">
      <c r="A114" s="96" t="s">
        <v>235</v>
      </c>
      <c r="B114" s="97" t="s">
        <v>236</v>
      </c>
      <c r="C114" s="214">
        <v>310.89999999999998</v>
      </c>
      <c r="D114" s="120">
        <v>228</v>
      </c>
      <c r="E114" s="182">
        <v>215</v>
      </c>
      <c r="F114" s="200">
        <f t="shared" si="82"/>
        <v>0.69154068832422011</v>
      </c>
      <c r="G114" s="102">
        <v>11</v>
      </c>
      <c r="H114" s="105">
        <v>5</v>
      </c>
      <c r="I114" s="105">
        <v>0</v>
      </c>
      <c r="J114" s="105">
        <v>0</v>
      </c>
      <c r="K114" s="105">
        <v>1</v>
      </c>
      <c r="L114" s="105">
        <v>0</v>
      </c>
      <c r="M114" s="105">
        <v>7</v>
      </c>
      <c r="N114" s="201">
        <v>3</v>
      </c>
      <c r="O114" s="213">
        <v>3</v>
      </c>
      <c r="P114" s="203"/>
      <c r="Q114" s="107"/>
      <c r="R114" s="204"/>
      <c r="S114" s="213">
        <v>3</v>
      </c>
      <c r="T114" s="213"/>
      <c r="U114" s="205">
        <f t="shared" si="83"/>
        <v>27.272727272727273</v>
      </c>
      <c r="V114" s="101">
        <f t="shared" si="76"/>
        <v>10.75</v>
      </c>
      <c r="W114" s="103">
        <f t="shared" si="84"/>
        <v>10</v>
      </c>
      <c r="X114" s="107">
        <v>5</v>
      </c>
      <c r="Y114" s="103">
        <f>'ИТОГ и проверка'!F114</f>
        <v>10</v>
      </c>
      <c r="Z114" s="103">
        <f t="shared" si="85"/>
        <v>4.6511627906976747</v>
      </c>
      <c r="AA114" s="101">
        <f t="shared" si="86"/>
        <v>-0.34883720930232531</v>
      </c>
      <c r="AB114" s="103">
        <f t="shared" si="87"/>
        <v>0</v>
      </c>
      <c r="AC114" s="133">
        <v>0</v>
      </c>
      <c r="AD114" s="103">
        <f>'ИТОГ и проверка'!G114</f>
        <v>0</v>
      </c>
      <c r="AE114" s="103">
        <f>'ИТОГ и проверка'!H114</f>
        <v>1</v>
      </c>
      <c r="AF114" s="107">
        <v>0</v>
      </c>
      <c r="AG114" s="103">
        <f t="shared" si="91"/>
        <v>6</v>
      </c>
      <c r="AH114" s="103">
        <f>'ИТОГ и проверка'!I114</f>
        <v>3</v>
      </c>
      <c r="AI114" s="121"/>
      <c r="AJ114" s="121">
        <f t="shared" si="88"/>
        <v>10</v>
      </c>
      <c r="AK114" s="119">
        <f t="shared" si="89"/>
        <v>0</v>
      </c>
      <c r="AL114" s="101">
        <f t="shared" si="90"/>
        <v>0</v>
      </c>
    </row>
    <row r="115" ht="31.5">
      <c r="A115" s="96" t="s">
        <v>237</v>
      </c>
      <c r="B115" s="97" t="s">
        <v>238</v>
      </c>
      <c r="C115" s="211">
        <v>75.200000000000003</v>
      </c>
      <c r="D115" s="120">
        <v>70</v>
      </c>
      <c r="E115" s="280">
        <v>61</v>
      </c>
      <c r="F115" s="200">
        <f t="shared" si="82"/>
        <v>0.81117021276595747</v>
      </c>
      <c r="G115" s="102">
        <v>3</v>
      </c>
      <c r="H115" s="105">
        <v>4</v>
      </c>
      <c r="I115" s="105">
        <v>0</v>
      </c>
      <c r="J115" s="105">
        <v>0</v>
      </c>
      <c r="K115" s="105">
        <v>0</v>
      </c>
      <c r="L115" s="105">
        <v>0</v>
      </c>
      <c r="M115" s="105">
        <v>2</v>
      </c>
      <c r="N115" s="201">
        <v>1</v>
      </c>
      <c r="O115" s="202">
        <v>1</v>
      </c>
      <c r="P115" s="203"/>
      <c r="Q115" s="107"/>
      <c r="R115" s="204"/>
      <c r="S115" s="202">
        <v>1</v>
      </c>
      <c r="T115" s="202"/>
      <c r="U115" s="205">
        <f t="shared" si="83"/>
        <v>33.333333333333336</v>
      </c>
      <c r="V115" s="101">
        <f t="shared" si="76"/>
        <v>3.0500000000000003</v>
      </c>
      <c r="W115" s="103">
        <f t="shared" si="84"/>
        <v>3</v>
      </c>
      <c r="X115" s="107">
        <v>5</v>
      </c>
      <c r="Y115" s="103">
        <f>'ИТОГ и проверка'!F115</f>
        <v>3</v>
      </c>
      <c r="Z115" s="103">
        <f t="shared" si="85"/>
        <v>4.918032786885246</v>
      </c>
      <c r="AA115" s="101">
        <f t="shared" si="86"/>
        <v>-0.081967213114753967</v>
      </c>
      <c r="AB115" s="10">
        <f t="shared" si="87"/>
        <v>0</v>
      </c>
      <c r="AC115" s="133">
        <v>0</v>
      </c>
      <c r="AD115" s="103">
        <f>'ИТОГ и проверка'!G115</f>
        <v>0</v>
      </c>
      <c r="AE115" s="103">
        <f>'ИТОГ и проверка'!H115</f>
        <v>0</v>
      </c>
      <c r="AF115" s="107">
        <v>0</v>
      </c>
      <c r="AG115" s="103">
        <f t="shared" si="91"/>
        <v>2</v>
      </c>
      <c r="AH115" s="103">
        <f>'ИТОГ и проверка'!I115</f>
        <v>1</v>
      </c>
      <c r="AI115" s="121"/>
      <c r="AJ115" s="121">
        <f t="shared" si="88"/>
        <v>3</v>
      </c>
      <c r="AK115" s="119">
        <f t="shared" si="89"/>
        <v>0</v>
      </c>
      <c r="AL115" s="101">
        <f t="shared" si="90"/>
        <v>0</v>
      </c>
    </row>
    <row r="116" ht="31.5">
      <c r="A116" s="96" t="s">
        <v>239</v>
      </c>
      <c r="B116" s="97" t="s">
        <v>240</v>
      </c>
      <c r="C116" s="265">
        <v>1489.6130000000001</v>
      </c>
      <c r="D116" s="120">
        <v>678</v>
      </c>
      <c r="E116" s="182">
        <v>929</v>
      </c>
      <c r="F116" s="200">
        <f t="shared" si="82"/>
        <v>0.62365191496046291</v>
      </c>
      <c r="G116" s="102">
        <v>27</v>
      </c>
      <c r="H116" s="105">
        <v>4</v>
      </c>
      <c r="I116" s="278"/>
      <c r="J116" s="105">
        <v>0</v>
      </c>
      <c r="K116" s="105"/>
      <c r="L116" s="105"/>
      <c r="M116" s="105"/>
      <c r="N116" s="201">
        <v>0</v>
      </c>
      <c r="O116" s="266">
        <v>20</v>
      </c>
      <c r="P116" s="203"/>
      <c r="Q116" s="107"/>
      <c r="R116" s="204"/>
      <c r="S116" s="266">
        <v>14</v>
      </c>
      <c r="T116" s="266">
        <v>6</v>
      </c>
      <c r="U116" s="205">
        <f t="shared" si="83"/>
        <v>74.074074074074076</v>
      </c>
      <c r="V116" s="101">
        <f t="shared" si="76"/>
        <v>46.450000000000003</v>
      </c>
      <c r="W116" s="103">
        <f t="shared" si="84"/>
        <v>46</v>
      </c>
      <c r="X116" s="107">
        <v>5</v>
      </c>
      <c r="Y116" s="103">
        <f>'ИТОГ и проверка'!F116</f>
        <v>34</v>
      </c>
      <c r="Z116" s="103">
        <f t="shared" si="85"/>
        <v>3.6598493003229282</v>
      </c>
      <c r="AA116" s="101">
        <f t="shared" si="86"/>
        <v>-1.3401506996770718</v>
      </c>
      <c r="AB116" s="103">
        <f t="shared" si="87"/>
        <v>0</v>
      </c>
      <c r="AC116" s="279"/>
      <c r="AD116" s="103">
        <f>'ИТОГ и проверка'!D116</f>
        <v>0</v>
      </c>
      <c r="AE116" s="107"/>
      <c r="AF116" s="107"/>
      <c r="AG116" s="107"/>
      <c r="AH116" s="103">
        <f>'ИТОГ и проверка'!E116</f>
        <v>0</v>
      </c>
      <c r="AI116" s="121"/>
      <c r="AJ116" s="121">
        <f t="shared" si="88"/>
        <v>0</v>
      </c>
      <c r="AK116" s="119">
        <f t="shared" si="89"/>
        <v>-34</v>
      </c>
      <c r="AL116" s="101">
        <f t="shared" si="90"/>
        <v>0</v>
      </c>
    </row>
    <row r="117">
      <c r="A117" s="123" t="s">
        <v>241</v>
      </c>
      <c r="B117" s="87" t="s">
        <v>242</v>
      </c>
      <c r="C117" s="218"/>
      <c r="D117" s="208"/>
      <c r="E117" s="284"/>
      <c r="F117" s="256"/>
      <c r="G117" s="149"/>
      <c r="H117" s="91"/>
      <c r="I117" s="91"/>
      <c r="J117" s="91"/>
      <c r="K117" s="91"/>
      <c r="L117" s="91"/>
      <c r="M117" s="91"/>
      <c r="N117" s="91"/>
      <c r="O117" s="210"/>
      <c r="P117" s="90"/>
      <c r="Q117" s="90"/>
      <c r="R117" s="90"/>
      <c r="S117" s="210"/>
      <c r="T117" s="209"/>
      <c r="U117" s="90"/>
      <c r="V117" s="90"/>
      <c r="W117" s="90"/>
      <c r="X117" s="90"/>
      <c r="Y117" s="90"/>
      <c r="Z117" s="90"/>
      <c r="AA117" s="90"/>
      <c r="AB117" s="10">
        <f t="shared" si="87"/>
        <v>0</v>
      </c>
      <c r="AC117" s="90"/>
      <c r="AD117" s="90"/>
      <c r="AE117" s="90"/>
      <c r="AF117" s="90"/>
      <c r="AG117" s="90"/>
      <c r="AH117" s="90"/>
      <c r="AI117" s="127"/>
      <c r="AJ117" s="121">
        <f t="shared" si="88"/>
        <v>0</v>
      </c>
      <c r="AK117" s="119">
        <f t="shared" si="89"/>
        <v>0</v>
      </c>
      <c r="AL117" s="101">
        <f t="shared" si="90"/>
        <v>0</v>
      </c>
    </row>
    <row r="118" ht="47.25">
      <c r="A118" s="96" t="s">
        <v>243</v>
      </c>
      <c r="B118" s="97" t="s">
        <v>244</v>
      </c>
      <c r="C118" s="265">
        <v>399.39999999999998</v>
      </c>
      <c r="D118" s="120">
        <v>478</v>
      </c>
      <c r="E118" s="182">
        <v>397</v>
      </c>
      <c r="F118" s="200">
        <f t="shared" si="82"/>
        <v>0.99399098647971962</v>
      </c>
      <c r="G118" s="102">
        <v>23</v>
      </c>
      <c r="H118" s="105">
        <v>5</v>
      </c>
      <c r="I118" s="105"/>
      <c r="J118" s="105">
        <v>0</v>
      </c>
      <c r="K118" s="105"/>
      <c r="L118" s="105"/>
      <c r="M118" s="105"/>
      <c r="N118" s="201">
        <v>0</v>
      </c>
      <c r="O118" s="213">
        <v>12</v>
      </c>
      <c r="P118" s="203"/>
      <c r="Q118" s="107"/>
      <c r="R118" s="204"/>
      <c r="S118" s="213">
        <v>7</v>
      </c>
      <c r="T118" s="213">
        <v>5</v>
      </c>
      <c r="U118" s="205">
        <f t="shared" si="83"/>
        <v>52.173913043478258</v>
      </c>
      <c r="V118" s="101">
        <f t="shared" si="76"/>
        <v>19.850000000000001</v>
      </c>
      <c r="W118" s="103">
        <f t="shared" si="84"/>
        <v>19</v>
      </c>
      <c r="X118" s="107">
        <v>5</v>
      </c>
      <c r="Y118" s="103">
        <f>'ИТОГ и проверка'!F118</f>
        <v>19</v>
      </c>
      <c r="Z118" s="103">
        <f t="shared" si="85"/>
        <v>4.7858942065491181</v>
      </c>
      <c r="AA118" s="101">
        <f t="shared" si="86"/>
        <v>-0.21410579345088188</v>
      </c>
      <c r="AB118" s="103">
        <f t="shared" si="87"/>
        <v>0</v>
      </c>
      <c r="AC118" s="107"/>
      <c r="AD118" s="103">
        <f>'ИТОГ и проверка'!D118</f>
        <v>0</v>
      </c>
      <c r="AE118" s="107"/>
      <c r="AF118" s="107"/>
      <c r="AG118" s="107"/>
      <c r="AH118" s="103">
        <f>'ИТОГ и проверка'!E118</f>
        <v>0</v>
      </c>
      <c r="AI118" s="121"/>
      <c r="AJ118" s="121">
        <f t="shared" si="88"/>
        <v>0</v>
      </c>
      <c r="AK118" s="119">
        <f t="shared" si="89"/>
        <v>-19</v>
      </c>
      <c r="AL118" s="101">
        <f t="shared" si="90"/>
        <v>0</v>
      </c>
    </row>
    <row r="119" ht="31.5">
      <c r="A119" s="96" t="s">
        <v>245</v>
      </c>
      <c r="B119" s="97" t="s">
        <v>246</v>
      </c>
      <c r="C119" s="211">
        <v>384.80000000000001</v>
      </c>
      <c r="D119" s="120">
        <v>305</v>
      </c>
      <c r="E119" s="246">
        <v>332</v>
      </c>
      <c r="F119" s="200">
        <f t="shared" si="82"/>
        <v>0.86278586278586278</v>
      </c>
      <c r="G119" s="102">
        <v>15</v>
      </c>
      <c r="H119" s="105">
        <v>5</v>
      </c>
      <c r="I119" s="105"/>
      <c r="J119" s="105">
        <v>1</v>
      </c>
      <c r="K119" s="105">
        <v>1</v>
      </c>
      <c r="L119" s="105">
        <v>0</v>
      </c>
      <c r="M119" s="105">
        <v>9</v>
      </c>
      <c r="N119" s="105">
        <v>4</v>
      </c>
      <c r="O119" s="274"/>
      <c r="P119" s="107"/>
      <c r="Q119" s="107"/>
      <c r="R119" s="107"/>
      <c r="S119" s="285"/>
      <c r="T119" s="283"/>
      <c r="U119" s="101">
        <f t="shared" si="83"/>
        <v>0</v>
      </c>
      <c r="V119" s="101">
        <f t="shared" si="76"/>
        <v>16.600000000000001</v>
      </c>
      <c r="W119" s="103">
        <f t="shared" si="84"/>
        <v>16</v>
      </c>
      <c r="X119" s="107">
        <v>5</v>
      </c>
      <c r="Y119" s="103">
        <f>'ИТОГ и проверка'!F119</f>
        <v>16</v>
      </c>
      <c r="Z119" s="103">
        <f t="shared" si="85"/>
        <v>4.8192771084337354</v>
      </c>
      <c r="AA119" s="101">
        <f t="shared" si="86"/>
        <v>-0.18072289156626464</v>
      </c>
      <c r="AB119" s="10">
        <f t="shared" si="87"/>
        <v>0</v>
      </c>
      <c r="AC119" s="107"/>
      <c r="AD119" s="103">
        <f>'ИТОГ и проверка'!G119</f>
        <v>1</v>
      </c>
      <c r="AE119" s="103">
        <f>'ИТОГ и проверка'!H119</f>
        <v>1</v>
      </c>
      <c r="AF119" s="107">
        <v>0</v>
      </c>
      <c r="AG119" s="103">
        <f t="shared" si="91"/>
        <v>10</v>
      </c>
      <c r="AH119" s="103">
        <f>'ИТОГ и проверка'!I119</f>
        <v>4</v>
      </c>
      <c r="AI119" s="121"/>
      <c r="AJ119" s="121">
        <f t="shared" si="88"/>
        <v>16</v>
      </c>
      <c r="AK119" s="119">
        <f t="shared" si="89"/>
        <v>0</v>
      </c>
      <c r="AL119" s="101">
        <f t="shared" si="90"/>
        <v>0</v>
      </c>
    </row>
    <row r="120">
      <c r="A120" s="123" t="s">
        <v>247</v>
      </c>
      <c r="B120" s="87" t="s">
        <v>248</v>
      </c>
      <c r="C120" s="206"/>
      <c r="D120" s="88"/>
      <c r="E120" s="207"/>
      <c r="F120" s="235"/>
      <c r="G120" s="149"/>
      <c r="H120" s="91"/>
      <c r="I120" s="91"/>
      <c r="J120" s="91"/>
      <c r="K120" s="91"/>
      <c r="L120" s="91"/>
      <c r="M120" s="91"/>
      <c r="N120" s="91"/>
      <c r="O120" s="250"/>
      <c r="P120" s="90"/>
      <c r="Q120" s="90"/>
      <c r="R120" s="90"/>
      <c r="S120" s="250"/>
      <c r="T120" s="207"/>
      <c r="U120" s="90"/>
      <c r="V120" s="90"/>
      <c r="W120" s="90"/>
      <c r="X120" s="90"/>
      <c r="Y120" s="90"/>
      <c r="Z120" s="90"/>
      <c r="AA120" s="90"/>
      <c r="AB120" s="103">
        <f t="shared" si="87"/>
        <v>0</v>
      </c>
      <c r="AC120" s="90"/>
      <c r="AD120" s="90"/>
      <c r="AE120" s="90"/>
      <c r="AF120" s="90"/>
      <c r="AG120" s="90"/>
      <c r="AH120" s="90"/>
      <c r="AI120" s="127"/>
      <c r="AJ120" s="121">
        <f t="shared" si="88"/>
        <v>0</v>
      </c>
      <c r="AK120" s="119">
        <f t="shared" si="89"/>
        <v>0</v>
      </c>
      <c r="AL120" s="101">
        <f t="shared" si="90"/>
        <v>0</v>
      </c>
    </row>
    <row r="121" ht="63">
      <c r="A121" s="96" t="s">
        <v>249</v>
      </c>
      <c r="B121" s="97" t="s">
        <v>250</v>
      </c>
      <c r="C121" s="211">
        <v>84.5</v>
      </c>
      <c r="D121" s="120">
        <v>13</v>
      </c>
      <c r="E121" s="286">
        <v>6</v>
      </c>
      <c r="F121" s="200">
        <f t="shared" si="82"/>
        <v>0.071005917159763315</v>
      </c>
      <c r="G121" s="102">
        <v>0</v>
      </c>
      <c r="H121" s="105">
        <v>0</v>
      </c>
      <c r="I121" s="105"/>
      <c r="J121" s="105">
        <v>0</v>
      </c>
      <c r="K121" s="105"/>
      <c r="L121" s="105"/>
      <c r="M121" s="105"/>
      <c r="N121" s="105">
        <v>0</v>
      </c>
      <c r="O121" s="274"/>
      <c r="P121" s="107"/>
      <c r="Q121" s="107"/>
      <c r="R121" s="107"/>
      <c r="S121" s="145"/>
      <c r="T121" s="287"/>
      <c r="U121" s="101">
        <v>0</v>
      </c>
      <c r="V121" s="101">
        <f t="shared" si="76"/>
        <v>0.30000000000000004</v>
      </c>
      <c r="W121" s="103">
        <f t="shared" si="84"/>
        <v>0</v>
      </c>
      <c r="X121" s="107">
        <v>5</v>
      </c>
      <c r="Y121" s="103">
        <f>'ИТОГ и проверка'!F121</f>
        <v>0</v>
      </c>
      <c r="Z121" s="103">
        <f t="shared" si="85"/>
        <v>0</v>
      </c>
      <c r="AA121" s="101">
        <f t="shared" si="86"/>
        <v>-5</v>
      </c>
      <c r="AB121" s="10">
        <f t="shared" si="87"/>
        <v>0</v>
      </c>
      <c r="AC121" s="107"/>
      <c r="AD121" s="103">
        <f>'ИТОГ и проверка'!D121</f>
        <v>0</v>
      </c>
      <c r="AE121" s="107"/>
      <c r="AF121" s="107"/>
      <c r="AG121" s="107"/>
      <c r="AH121" s="103">
        <f>'ИТОГ и проверка'!E121</f>
        <v>0</v>
      </c>
      <c r="AI121" s="121"/>
      <c r="AJ121" s="121">
        <f t="shared" si="88"/>
        <v>0</v>
      </c>
      <c r="AK121" s="119">
        <f t="shared" si="89"/>
        <v>0</v>
      </c>
      <c r="AL121" s="101">
        <f t="shared" si="90"/>
        <v>0</v>
      </c>
    </row>
    <row r="122" ht="63">
      <c r="A122" s="96" t="s">
        <v>251</v>
      </c>
      <c r="B122" s="97" t="s">
        <v>252</v>
      </c>
      <c r="C122" s="214">
        <v>70</v>
      </c>
      <c r="D122" s="120">
        <v>22</v>
      </c>
      <c r="E122" s="7">
        <v>16</v>
      </c>
      <c r="F122" s="200">
        <f t="shared" si="82"/>
        <v>0.22857142857142856</v>
      </c>
      <c r="G122" s="102">
        <v>1</v>
      </c>
      <c r="H122" s="105">
        <v>5</v>
      </c>
      <c r="I122" s="105"/>
      <c r="J122" s="105">
        <v>0</v>
      </c>
      <c r="K122" s="105"/>
      <c r="L122" s="105"/>
      <c r="M122" s="105"/>
      <c r="N122" s="105">
        <v>0</v>
      </c>
      <c r="O122" s="287"/>
      <c r="P122" s="107"/>
      <c r="Q122" s="107"/>
      <c r="R122" s="107"/>
      <c r="S122" s="287"/>
      <c r="T122" s="274"/>
      <c r="U122" s="101">
        <v>0</v>
      </c>
      <c r="V122" s="101">
        <f t="shared" si="76"/>
        <v>0.80000000000000004</v>
      </c>
      <c r="W122" s="103">
        <f t="shared" si="84"/>
        <v>0</v>
      </c>
      <c r="X122" s="107">
        <v>5</v>
      </c>
      <c r="Y122" s="103">
        <f>'ИТОГ и проверка'!F122</f>
        <v>0</v>
      </c>
      <c r="Z122" s="103">
        <f t="shared" si="85"/>
        <v>0</v>
      </c>
      <c r="AA122" s="101">
        <f t="shared" si="86"/>
        <v>-5</v>
      </c>
      <c r="AB122" s="103">
        <f t="shared" si="87"/>
        <v>0</v>
      </c>
      <c r="AC122" s="107"/>
      <c r="AD122" s="103">
        <f>'ИТОГ и проверка'!D122</f>
        <v>0</v>
      </c>
      <c r="AE122" s="107"/>
      <c r="AF122" s="107"/>
      <c r="AG122" s="107"/>
      <c r="AH122" s="103">
        <f>'ИТОГ и проверка'!E122</f>
        <v>0</v>
      </c>
      <c r="AI122" s="121"/>
      <c r="AJ122" s="121">
        <f t="shared" si="88"/>
        <v>0</v>
      </c>
      <c r="AK122" s="119">
        <f t="shared" si="89"/>
        <v>0</v>
      </c>
      <c r="AL122" s="101">
        <f t="shared" si="90"/>
        <v>0</v>
      </c>
    </row>
    <row r="123" ht="63">
      <c r="A123" s="96" t="s">
        <v>253</v>
      </c>
      <c r="B123" s="97" t="s">
        <v>254</v>
      </c>
      <c r="C123" s="211">
        <v>247.5</v>
      </c>
      <c r="D123" s="120">
        <v>47</v>
      </c>
      <c r="E123" s="288">
        <v>40</v>
      </c>
      <c r="F123" s="200">
        <f t="shared" si="82"/>
        <v>0.16161616161616163</v>
      </c>
      <c r="G123" s="102">
        <v>2</v>
      </c>
      <c r="H123" s="105">
        <v>4</v>
      </c>
      <c r="I123" s="105"/>
      <c r="J123" s="105">
        <v>0</v>
      </c>
      <c r="K123" s="105"/>
      <c r="L123" s="105"/>
      <c r="M123" s="105"/>
      <c r="N123" s="105">
        <v>0</v>
      </c>
      <c r="O123" s="274"/>
      <c r="P123" s="107"/>
      <c r="Q123" s="107"/>
      <c r="R123" s="107"/>
      <c r="S123" s="145"/>
      <c r="T123" s="287"/>
      <c r="U123" s="101">
        <v>0</v>
      </c>
      <c r="V123" s="101">
        <f t="shared" si="76"/>
        <v>2</v>
      </c>
      <c r="W123" s="103">
        <f t="shared" si="84"/>
        <v>2</v>
      </c>
      <c r="X123" s="107">
        <v>5</v>
      </c>
      <c r="Y123" s="103">
        <f>'ИТОГ и проверка'!F123</f>
        <v>2</v>
      </c>
      <c r="Z123" s="103">
        <f t="shared" si="85"/>
        <v>5</v>
      </c>
      <c r="AA123" s="101">
        <f t="shared" si="86"/>
        <v>0</v>
      </c>
      <c r="AB123" s="10">
        <f t="shared" si="87"/>
        <v>0</v>
      </c>
      <c r="AC123" s="107"/>
      <c r="AD123" s="103">
        <f>'ИТОГ и проверка'!D123</f>
        <v>0</v>
      </c>
      <c r="AE123" s="107"/>
      <c r="AF123" s="107"/>
      <c r="AG123" s="107"/>
      <c r="AH123" s="103">
        <f>'ИТОГ и проверка'!E123</f>
        <v>0</v>
      </c>
      <c r="AI123" s="121"/>
      <c r="AJ123" s="121">
        <f t="shared" si="88"/>
        <v>0</v>
      </c>
      <c r="AK123" s="119">
        <f t="shared" si="89"/>
        <v>-2</v>
      </c>
      <c r="AL123" s="101">
        <f t="shared" si="90"/>
        <v>0</v>
      </c>
    </row>
    <row r="124" ht="47.25">
      <c r="A124" s="96" t="s">
        <v>255</v>
      </c>
      <c r="B124" s="97" t="s">
        <v>256</v>
      </c>
      <c r="C124" s="265">
        <v>600.66700000000003</v>
      </c>
      <c r="D124" s="215">
        <v>454</v>
      </c>
      <c r="E124" s="261">
        <v>138</v>
      </c>
      <c r="F124" s="217">
        <f t="shared" si="82"/>
        <v>0.22974460058568225</v>
      </c>
      <c r="G124" s="102">
        <v>13</v>
      </c>
      <c r="H124" s="105">
        <v>3</v>
      </c>
      <c r="I124" s="105"/>
      <c r="J124" s="105">
        <v>0</v>
      </c>
      <c r="K124" s="105"/>
      <c r="L124" s="105"/>
      <c r="M124" s="105"/>
      <c r="N124" s="105">
        <v>0</v>
      </c>
      <c r="O124" s="276"/>
      <c r="P124" s="107"/>
      <c r="Q124" s="107"/>
      <c r="R124" s="107"/>
      <c r="S124" s="276"/>
      <c r="T124" s="276"/>
      <c r="U124" s="101">
        <f t="shared" si="83"/>
        <v>0</v>
      </c>
      <c r="V124" s="101">
        <f t="shared" si="76"/>
        <v>6.9000000000000004</v>
      </c>
      <c r="W124" s="103">
        <f t="shared" si="84"/>
        <v>6</v>
      </c>
      <c r="X124" s="107">
        <v>5</v>
      </c>
      <c r="Y124" s="103">
        <f>'ИТОГ и проверка'!F124</f>
        <v>6</v>
      </c>
      <c r="Z124" s="103">
        <f t="shared" si="85"/>
        <v>4.3478260869565224</v>
      </c>
      <c r="AA124" s="101">
        <f t="shared" si="86"/>
        <v>-0.6521739130434776</v>
      </c>
      <c r="AB124" s="103">
        <f t="shared" si="87"/>
        <v>0</v>
      </c>
      <c r="AC124" s="107"/>
      <c r="AD124" s="103">
        <f>'ИТОГ и проверка'!D124</f>
        <v>0</v>
      </c>
      <c r="AE124" s="107"/>
      <c r="AF124" s="107"/>
      <c r="AG124" s="107"/>
      <c r="AH124" s="103">
        <f>'ИТОГ и проверка'!E124</f>
        <v>0</v>
      </c>
      <c r="AI124" s="121"/>
      <c r="AJ124" s="121">
        <f t="shared" si="88"/>
        <v>0</v>
      </c>
      <c r="AK124" s="119">
        <f t="shared" si="89"/>
        <v>-6</v>
      </c>
      <c r="AL124" s="101">
        <f t="shared" si="90"/>
        <v>0</v>
      </c>
    </row>
    <row r="125" ht="31.5">
      <c r="A125" s="96" t="s">
        <v>257</v>
      </c>
      <c r="B125" s="97" t="s">
        <v>258</v>
      </c>
      <c r="C125" s="211">
        <v>1010.05</v>
      </c>
      <c r="D125" s="120">
        <v>414</v>
      </c>
      <c r="E125" s="182">
        <v>333</v>
      </c>
      <c r="F125" s="200">
        <f t="shared" si="82"/>
        <v>0.32968664917578339</v>
      </c>
      <c r="G125" s="102">
        <v>20</v>
      </c>
      <c r="H125" s="105">
        <v>5</v>
      </c>
      <c r="I125" s="105"/>
      <c r="J125" s="105">
        <v>1</v>
      </c>
      <c r="K125" s="105">
        <v>2</v>
      </c>
      <c r="L125" s="105">
        <v>0</v>
      </c>
      <c r="M125" s="105">
        <v>12</v>
      </c>
      <c r="N125" s="201">
        <v>5</v>
      </c>
      <c r="O125" s="213">
        <v>0</v>
      </c>
      <c r="P125" s="203"/>
      <c r="Q125" s="107"/>
      <c r="R125" s="204"/>
      <c r="S125" s="213">
        <v>0</v>
      </c>
      <c r="T125" s="213">
        <v>0</v>
      </c>
      <c r="U125" s="205">
        <f t="shared" si="83"/>
        <v>0</v>
      </c>
      <c r="V125" s="101">
        <f t="shared" si="76"/>
        <v>16.650000000000002</v>
      </c>
      <c r="W125" s="103">
        <f t="shared" si="84"/>
        <v>16</v>
      </c>
      <c r="X125" s="107">
        <v>5</v>
      </c>
      <c r="Y125" s="103">
        <f>'ИТОГ и проверка'!F125</f>
        <v>16</v>
      </c>
      <c r="Z125" s="103">
        <f t="shared" si="85"/>
        <v>4.8048048048048049</v>
      </c>
      <c r="AA125" s="101">
        <f t="shared" si="86"/>
        <v>-0.19519519519519513</v>
      </c>
      <c r="AB125" s="10">
        <f t="shared" si="87"/>
        <v>0</v>
      </c>
      <c r="AC125" s="107"/>
      <c r="AD125" s="103">
        <f>'ИТОГ и проверка'!G125</f>
        <v>1</v>
      </c>
      <c r="AE125" s="103">
        <f>'ИТОГ и проверка'!H125</f>
        <v>1</v>
      </c>
      <c r="AF125" s="107">
        <v>0</v>
      </c>
      <c r="AG125" s="103">
        <f t="shared" si="91"/>
        <v>10</v>
      </c>
      <c r="AH125" s="103">
        <f>'ИТОГ и проверка'!I125</f>
        <v>4</v>
      </c>
      <c r="AI125" s="121"/>
      <c r="AJ125" s="121">
        <f t="shared" si="88"/>
        <v>16</v>
      </c>
      <c r="AK125" s="119">
        <f t="shared" si="89"/>
        <v>0</v>
      </c>
      <c r="AL125" s="101">
        <f t="shared" si="90"/>
        <v>0</v>
      </c>
    </row>
    <row r="126" ht="31.5">
      <c r="A126" s="96" t="s">
        <v>259</v>
      </c>
      <c r="B126" s="97" t="s">
        <v>260</v>
      </c>
      <c r="C126" s="214">
        <v>2437.1999999999998</v>
      </c>
      <c r="D126" s="120">
        <v>877</v>
      </c>
      <c r="E126" s="120">
        <v>804</v>
      </c>
      <c r="F126" s="200">
        <f t="shared" si="82"/>
        <v>0.32988675529295913</v>
      </c>
      <c r="G126" s="102">
        <v>43</v>
      </c>
      <c r="H126" s="105">
        <v>5</v>
      </c>
      <c r="I126" s="105"/>
      <c r="J126" s="105">
        <v>3</v>
      </c>
      <c r="K126" s="105">
        <v>3</v>
      </c>
      <c r="L126" s="105">
        <v>0</v>
      </c>
      <c r="M126" s="105">
        <v>26</v>
      </c>
      <c r="N126" s="201">
        <v>11</v>
      </c>
      <c r="O126" s="213">
        <v>0</v>
      </c>
      <c r="P126" s="203"/>
      <c r="Q126" s="107"/>
      <c r="R126" s="204"/>
      <c r="S126" s="213">
        <v>0</v>
      </c>
      <c r="T126" s="213">
        <v>0</v>
      </c>
      <c r="U126" s="205">
        <f t="shared" si="83"/>
        <v>0</v>
      </c>
      <c r="V126" s="101">
        <f t="shared" si="76"/>
        <v>40.200000000000003</v>
      </c>
      <c r="W126" s="103">
        <f t="shared" si="84"/>
        <v>40</v>
      </c>
      <c r="X126" s="107">
        <v>5</v>
      </c>
      <c r="Y126" s="103">
        <f>'ИТОГ и проверка'!F126</f>
        <v>40</v>
      </c>
      <c r="Z126" s="103">
        <f t="shared" si="85"/>
        <v>4.9751243781094532</v>
      </c>
      <c r="AA126" s="101">
        <f t="shared" si="86"/>
        <v>-0.024875621890546817</v>
      </c>
      <c r="AB126" s="103">
        <f t="shared" si="87"/>
        <v>0</v>
      </c>
      <c r="AC126" s="107"/>
      <c r="AD126" s="103">
        <f>'ИТОГ и проверка'!G126</f>
        <v>3</v>
      </c>
      <c r="AE126" s="103">
        <f>'ИТОГ и проверка'!H126</f>
        <v>3</v>
      </c>
      <c r="AF126" s="107">
        <v>0</v>
      </c>
      <c r="AG126" s="103">
        <f t="shared" si="91"/>
        <v>24</v>
      </c>
      <c r="AH126" s="103">
        <f>'ИТОГ и проверка'!I126</f>
        <v>10</v>
      </c>
      <c r="AI126" s="121"/>
      <c r="AJ126" s="121">
        <f t="shared" si="88"/>
        <v>40</v>
      </c>
      <c r="AK126" s="119">
        <f t="shared" si="89"/>
        <v>0</v>
      </c>
      <c r="AL126" s="101">
        <f t="shared" si="90"/>
        <v>0</v>
      </c>
    </row>
    <row r="127">
      <c r="A127" s="123" t="s">
        <v>261</v>
      </c>
      <c r="B127" s="87" t="s">
        <v>262</v>
      </c>
      <c r="C127" s="218"/>
      <c r="D127" s="208"/>
      <c r="E127" s="284"/>
      <c r="F127" s="256"/>
      <c r="G127" s="149"/>
      <c r="H127" s="91"/>
      <c r="I127" s="91"/>
      <c r="J127" s="91"/>
      <c r="K127" s="91"/>
      <c r="L127" s="91"/>
      <c r="M127" s="91"/>
      <c r="N127" s="91"/>
      <c r="O127" s="209"/>
      <c r="P127" s="90"/>
      <c r="Q127" s="90"/>
      <c r="R127" s="90"/>
      <c r="S127" s="209"/>
      <c r="T127" s="210"/>
      <c r="U127" s="90"/>
      <c r="V127" s="90"/>
      <c r="W127" s="90"/>
      <c r="X127" s="90"/>
      <c r="Y127" s="90"/>
      <c r="Z127" s="90"/>
      <c r="AA127" s="90"/>
      <c r="AB127" s="10">
        <f t="shared" si="87"/>
        <v>0</v>
      </c>
      <c r="AC127" s="90"/>
      <c r="AD127" s="90"/>
      <c r="AE127" s="90"/>
      <c r="AF127" s="90"/>
      <c r="AG127" s="90"/>
      <c r="AH127" s="90"/>
      <c r="AI127" s="127"/>
      <c r="AJ127" s="121">
        <f t="shared" si="88"/>
        <v>0</v>
      </c>
      <c r="AK127" s="119">
        <f t="shared" si="89"/>
        <v>0</v>
      </c>
      <c r="AL127" s="101">
        <f t="shared" si="90"/>
        <v>0</v>
      </c>
    </row>
    <row r="128" ht="47.25">
      <c r="A128" s="96" t="s">
        <v>263</v>
      </c>
      <c r="B128" s="97" t="s">
        <v>264</v>
      </c>
      <c r="C128" s="214">
        <v>1562.3679999999999</v>
      </c>
      <c r="D128" s="120">
        <v>1588</v>
      </c>
      <c r="E128" s="182">
        <v>1398</v>
      </c>
      <c r="F128" s="200">
        <f t="shared" si="82"/>
        <v>0.89479559233164019</v>
      </c>
      <c r="G128" s="102">
        <v>127</v>
      </c>
      <c r="H128" s="105">
        <v>8</v>
      </c>
      <c r="I128" s="105"/>
      <c r="J128" s="105">
        <v>0</v>
      </c>
      <c r="K128" s="105"/>
      <c r="L128" s="105"/>
      <c r="M128" s="105"/>
      <c r="N128" s="201">
        <v>0</v>
      </c>
      <c r="O128" s="202">
        <v>20</v>
      </c>
      <c r="P128" s="203"/>
      <c r="Q128" s="107"/>
      <c r="R128" s="204"/>
      <c r="S128" s="202">
        <v>17</v>
      </c>
      <c r="T128" s="202">
        <v>3</v>
      </c>
      <c r="U128" s="205">
        <f t="shared" si="83"/>
        <v>15.748031496062993</v>
      </c>
      <c r="V128" s="101">
        <f t="shared" si="76"/>
        <v>111.84</v>
      </c>
      <c r="W128" s="103">
        <f t="shared" si="84"/>
        <v>111</v>
      </c>
      <c r="X128" s="107">
        <v>8</v>
      </c>
      <c r="Y128" s="103">
        <f>'ИТОГ и проверка'!F128</f>
        <v>69</v>
      </c>
      <c r="Z128" s="103">
        <f t="shared" si="85"/>
        <v>4.9356223175965663</v>
      </c>
      <c r="AA128" s="101">
        <f t="shared" si="86"/>
        <v>-3.0643776824034337</v>
      </c>
      <c r="AB128" s="103">
        <f t="shared" si="87"/>
        <v>0</v>
      </c>
      <c r="AC128" s="107"/>
      <c r="AD128" s="103">
        <f>'ИТОГ и проверка'!D128</f>
        <v>0</v>
      </c>
      <c r="AE128" s="107"/>
      <c r="AF128" s="107"/>
      <c r="AG128" s="107"/>
      <c r="AH128" s="103">
        <f>'ИТОГ и проверка'!E128</f>
        <v>0</v>
      </c>
      <c r="AI128" s="121"/>
      <c r="AJ128" s="121">
        <f t="shared" si="88"/>
        <v>0</v>
      </c>
      <c r="AK128" s="119">
        <f t="shared" si="89"/>
        <v>-69</v>
      </c>
      <c r="AL128" s="101">
        <f t="shared" si="90"/>
        <v>0</v>
      </c>
    </row>
    <row r="129" ht="47.25">
      <c r="A129" s="96" t="s">
        <v>265</v>
      </c>
      <c r="B129" s="97" t="s">
        <v>266</v>
      </c>
      <c r="C129" s="211">
        <v>166.57499999999999</v>
      </c>
      <c r="D129" s="120">
        <v>208</v>
      </c>
      <c r="E129" s="105">
        <v>200</v>
      </c>
      <c r="F129" s="200">
        <f t="shared" si="82"/>
        <v>1.2006603631997599</v>
      </c>
      <c r="G129" s="102">
        <v>16</v>
      </c>
      <c r="H129" s="105">
        <v>8</v>
      </c>
      <c r="I129" s="105"/>
      <c r="J129" s="105">
        <v>2</v>
      </c>
      <c r="K129" s="105">
        <v>0</v>
      </c>
      <c r="L129" s="105">
        <v>0</v>
      </c>
      <c r="M129" s="105">
        <v>9</v>
      </c>
      <c r="N129" s="105">
        <v>5</v>
      </c>
      <c r="O129" s="289">
        <v>7</v>
      </c>
      <c r="P129" s="107"/>
      <c r="Q129" s="107"/>
      <c r="R129" s="107"/>
      <c r="S129" s="290">
        <v>7</v>
      </c>
      <c r="T129" s="289">
        <v>0</v>
      </c>
      <c r="U129" s="101">
        <f t="shared" si="83"/>
        <v>43.75</v>
      </c>
      <c r="V129" s="101">
        <f t="shared" si="76"/>
        <v>16</v>
      </c>
      <c r="W129" s="103">
        <f t="shared" si="84"/>
        <v>16</v>
      </c>
      <c r="X129" s="107">
        <v>8</v>
      </c>
      <c r="Y129" s="103">
        <f>'ИТОГ и проверка'!F129</f>
        <v>16</v>
      </c>
      <c r="Z129" s="103">
        <f t="shared" si="85"/>
        <v>8</v>
      </c>
      <c r="AA129" s="101">
        <f t="shared" si="86"/>
        <v>0</v>
      </c>
      <c r="AB129" s="10">
        <f t="shared" si="87"/>
        <v>0</v>
      </c>
      <c r="AC129" s="107"/>
      <c r="AD129" s="103">
        <f>'ИТОГ и проверка'!G129</f>
        <v>0</v>
      </c>
      <c r="AE129" s="103">
        <f>'ИТОГ и проверка'!H129</f>
        <v>1</v>
      </c>
      <c r="AF129" s="107">
        <v>0</v>
      </c>
      <c r="AG129" s="103">
        <f t="shared" si="91"/>
        <v>11</v>
      </c>
      <c r="AH129" s="103">
        <f>'ИТОГ и проверка'!I129</f>
        <v>4</v>
      </c>
      <c r="AI129" s="121"/>
      <c r="AJ129" s="121">
        <f t="shared" si="88"/>
        <v>16</v>
      </c>
      <c r="AK129" s="119">
        <f t="shared" si="89"/>
        <v>0</v>
      </c>
      <c r="AL129" s="101">
        <f t="shared" si="90"/>
        <v>0</v>
      </c>
    </row>
    <row r="130" ht="47.25">
      <c r="A130" s="96" t="s">
        <v>267</v>
      </c>
      <c r="B130" s="97" t="s">
        <v>268</v>
      </c>
      <c r="C130" s="214">
        <v>6.7999999999999998</v>
      </c>
      <c r="D130" s="215">
        <v>3</v>
      </c>
      <c r="E130" s="291">
        <v>0</v>
      </c>
      <c r="F130" s="217">
        <f t="shared" si="82"/>
        <v>0</v>
      </c>
      <c r="G130" s="102">
        <v>0</v>
      </c>
      <c r="H130" s="105">
        <v>0</v>
      </c>
      <c r="I130" s="105"/>
      <c r="J130" s="105">
        <v>0</v>
      </c>
      <c r="K130" s="105">
        <v>0</v>
      </c>
      <c r="L130" s="105">
        <v>0</v>
      </c>
      <c r="M130" s="105">
        <v>0</v>
      </c>
      <c r="N130" s="201">
        <v>0</v>
      </c>
      <c r="O130" s="216">
        <v>0</v>
      </c>
      <c r="P130" s="203"/>
      <c r="Q130" s="107"/>
      <c r="R130" s="204"/>
      <c r="S130" s="216">
        <v>0</v>
      </c>
      <c r="T130" s="216">
        <v>0</v>
      </c>
      <c r="U130" s="205">
        <v>0</v>
      </c>
      <c r="V130" s="101">
        <f t="shared" si="76"/>
        <v>0</v>
      </c>
      <c r="W130" s="103">
        <f t="shared" si="84"/>
        <v>0</v>
      </c>
      <c r="X130" s="107">
        <v>0</v>
      </c>
      <c r="Y130" s="103">
        <f>'ИТОГ и проверка'!F130</f>
        <v>0</v>
      </c>
      <c r="Z130" s="103">
        <v>0</v>
      </c>
      <c r="AA130" s="101">
        <f t="shared" si="86"/>
        <v>0</v>
      </c>
      <c r="AB130" s="103">
        <f t="shared" si="87"/>
        <v>0</v>
      </c>
      <c r="AC130" s="107"/>
      <c r="AD130" s="103">
        <f>'ИТОГ и проверка'!G130</f>
        <v>0</v>
      </c>
      <c r="AE130" s="103">
        <f>'ИТОГ и проверка'!H130</f>
        <v>0</v>
      </c>
      <c r="AF130" s="107">
        <v>0</v>
      </c>
      <c r="AG130" s="103">
        <f t="shared" si="91"/>
        <v>0</v>
      </c>
      <c r="AH130" s="103">
        <f>'ИТОГ и проверка'!I130</f>
        <v>0</v>
      </c>
      <c r="AI130" s="121"/>
      <c r="AJ130" s="121">
        <f t="shared" si="88"/>
        <v>0</v>
      </c>
      <c r="AK130" s="119">
        <f t="shared" si="89"/>
        <v>0</v>
      </c>
      <c r="AL130" s="101">
        <f t="shared" si="90"/>
        <v>0</v>
      </c>
    </row>
    <row r="131">
      <c r="A131" s="123" t="s">
        <v>269</v>
      </c>
      <c r="B131" s="87" t="s">
        <v>270</v>
      </c>
      <c r="C131" s="218"/>
      <c r="D131" s="208"/>
      <c r="E131" s="272"/>
      <c r="F131" s="256"/>
      <c r="G131" s="149"/>
      <c r="H131" s="91"/>
      <c r="I131" s="91"/>
      <c r="J131" s="91"/>
      <c r="K131" s="91"/>
      <c r="L131" s="91"/>
      <c r="M131" s="91"/>
      <c r="N131" s="91"/>
      <c r="O131" s="209"/>
      <c r="P131" s="90"/>
      <c r="Q131" s="90"/>
      <c r="R131" s="90"/>
      <c r="S131" s="209"/>
      <c r="T131" s="210"/>
      <c r="U131" s="90"/>
      <c r="V131" s="90"/>
      <c r="W131" s="90"/>
      <c r="X131" s="90"/>
      <c r="Y131" s="90"/>
      <c r="Z131" s="90"/>
      <c r="AA131" s="90"/>
      <c r="AB131" s="10">
        <f t="shared" si="87"/>
        <v>0</v>
      </c>
      <c r="AC131" s="90"/>
      <c r="AD131" s="90"/>
      <c r="AE131" s="90"/>
      <c r="AF131" s="90"/>
      <c r="AG131" s="90"/>
      <c r="AH131" s="90"/>
      <c r="AI131" s="127"/>
      <c r="AJ131" s="121">
        <f t="shared" si="88"/>
        <v>0</v>
      </c>
      <c r="AK131" s="119">
        <f t="shared" si="89"/>
        <v>0</v>
      </c>
      <c r="AL131" s="101">
        <f t="shared" si="90"/>
        <v>0</v>
      </c>
    </row>
    <row r="132" ht="47.25">
      <c r="A132" s="96" t="s">
        <v>271</v>
      </c>
      <c r="B132" s="97" t="s">
        <v>272</v>
      </c>
      <c r="C132" s="265">
        <v>1015</v>
      </c>
      <c r="D132" s="120">
        <v>2176</v>
      </c>
      <c r="E132" s="215">
        <v>1913</v>
      </c>
      <c r="F132" s="200">
        <f t="shared" si="82"/>
        <v>1.8847290640394088</v>
      </c>
      <c r="G132" s="102">
        <v>108</v>
      </c>
      <c r="H132" s="105">
        <v>5</v>
      </c>
      <c r="I132" s="278"/>
      <c r="J132" s="105">
        <v>0</v>
      </c>
      <c r="K132" s="105"/>
      <c r="L132" s="105"/>
      <c r="M132" s="105"/>
      <c r="N132" s="201">
        <v>0</v>
      </c>
      <c r="O132" s="213">
        <v>52</v>
      </c>
      <c r="P132" s="203"/>
      <c r="Q132" s="107"/>
      <c r="R132" s="204"/>
      <c r="S132" s="213">
        <v>34</v>
      </c>
      <c r="T132" s="213">
        <v>18</v>
      </c>
      <c r="U132" s="205">
        <f t="shared" si="83"/>
        <v>48.148148148148145</v>
      </c>
      <c r="V132" s="101">
        <f t="shared" si="76"/>
        <v>153.03999999999999</v>
      </c>
      <c r="W132" s="103">
        <f t="shared" si="84"/>
        <v>153</v>
      </c>
      <c r="X132" s="107">
        <v>8</v>
      </c>
      <c r="Y132" s="103">
        <f>'ИТОГ и проверка'!F132</f>
        <v>95</v>
      </c>
      <c r="Z132" s="103">
        <f t="shared" si="85"/>
        <v>4.9660219550444333</v>
      </c>
      <c r="AA132" s="101">
        <f t="shared" si="86"/>
        <v>-3.0339780449555667</v>
      </c>
      <c r="AB132" s="103">
        <f t="shared" si="87"/>
        <v>0</v>
      </c>
      <c r="AC132" s="279"/>
      <c r="AD132" s="103">
        <f>'ИТОГ и проверка'!D132</f>
        <v>0</v>
      </c>
      <c r="AE132" s="107"/>
      <c r="AF132" s="107"/>
      <c r="AG132" s="107"/>
      <c r="AH132" s="103">
        <f>'ИТОГ и проверка'!E132</f>
        <v>0</v>
      </c>
      <c r="AI132" s="121"/>
      <c r="AJ132" s="121">
        <f t="shared" si="88"/>
        <v>0</v>
      </c>
      <c r="AK132" s="119">
        <f t="shared" si="89"/>
        <v>-95</v>
      </c>
      <c r="AL132" s="101">
        <f t="shared" si="90"/>
        <v>0</v>
      </c>
    </row>
    <row r="133" ht="31.5">
      <c r="A133" s="96" t="s">
        <v>273</v>
      </c>
      <c r="B133" s="97" t="s">
        <v>274</v>
      </c>
      <c r="C133" s="211">
        <v>163.09700000000001</v>
      </c>
      <c r="D133" s="120">
        <v>458</v>
      </c>
      <c r="E133" s="246">
        <v>487</v>
      </c>
      <c r="F133" s="200">
        <f t="shared" si="82"/>
        <v>2.9859531444477825</v>
      </c>
      <c r="G133" s="102">
        <v>32</v>
      </c>
      <c r="H133" s="105">
        <v>7</v>
      </c>
      <c r="I133" s="278"/>
      <c r="J133" s="105">
        <v>0</v>
      </c>
      <c r="K133" s="105"/>
      <c r="L133" s="105"/>
      <c r="M133" s="105"/>
      <c r="N133" s="201">
        <v>0</v>
      </c>
      <c r="O133" s="213">
        <v>3</v>
      </c>
      <c r="P133" s="203"/>
      <c r="Q133" s="107"/>
      <c r="R133" s="204"/>
      <c r="S133" s="213">
        <v>1</v>
      </c>
      <c r="T133" s="213">
        <v>2</v>
      </c>
      <c r="U133" s="205">
        <f t="shared" si="83"/>
        <v>9.375</v>
      </c>
      <c r="V133" s="101">
        <f t="shared" si="76"/>
        <v>38.960000000000001</v>
      </c>
      <c r="W133" s="103">
        <f t="shared" si="84"/>
        <v>38</v>
      </c>
      <c r="X133" s="107">
        <v>8</v>
      </c>
      <c r="Y133" s="103">
        <f>'ИТОГ и проверка'!F133</f>
        <v>28</v>
      </c>
      <c r="Z133" s="103">
        <f t="shared" si="85"/>
        <v>5.7494866529774127</v>
      </c>
      <c r="AA133" s="101">
        <f t="shared" si="86"/>
        <v>-2.2505133470225873</v>
      </c>
      <c r="AB133" s="10">
        <f t="shared" si="87"/>
        <v>0</v>
      </c>
      <c r="AC133" s="279"/>
      <c r="AD133" s="103">
        <f>'ИТОГ и проверка'!D133</f>
        <v>0</v>
      </c>
      <c r="AE133" s="107"/>
      <c r="AF133" s="107"/>
      <c r="AG133" s="107"/>
      <c r="AH133" s="103">
        <f>'ИТОГ и проверка'!E133</f>
        <v>0</v>
      </c>
      <c r="AI133" s="121"/>
      <c r="AJ133" s="121">
        <f t="shared" si="88"/>
        <v>0</v>
      </c>
      <c r="AK133" s="119">
        <f t="shared" si="89"/>
        <v>-28</v>
      </c>
      <c r="AL133" s="101">
        <f t="shared" si="90"/>
        <v>0</v>
      </c>
    </row>
    <row r="134" ht="31.5">
      <c r="A134" s="96" t="s">
        <v>275</v>
      </c>
      <c r="B134" s="97" t="s">
        <v>276</v>
      </c>
      <c r="C134" s="214">
        <v>385.19600000000003</v>
      </c>
      <c r="D134" s="120">
        <v>627</v>
      </c>
      <c r="E134" s="182">
        <v>660</v>
      </c>
      <c r="F134" s="200">
        <f t="shared" si="82"/>
        <v>1.7134134310844349</v>
      </c>
      <c r="G134" s="102">
        <v>50</v>
      </c>
      <c r="H134" s="105">
        <v>8</v>
      </c>
      <c r="I134" s="278"/>
      <c r="J134" s="105">
        <v>0</v>
      </c>
      <c r="K134" s="105"/>
      <c r="L134" s="105"/>
      <c r="M134" s="105"/>
      <c r="N134" s="201">
        <v>0</v>
      </c>
      <c r="O134" s="213">
        <v>40</v>
      </c>
      <c r="P134" s="203"/>
      <c r="Q134" s="107"/>
      <c r="R134" s="204"/>
      <c r="S134" s="213">
        <v>32</v>
      </c>
      <c r="T134" s="213">
        <v>8</v>
      </c>
      <c r="U134" s="205">
        <f t="shared" si="83"/>
        <v>80</v>
      </c>
      <c r="V134" s="101">
        <f t="shared" si="76"/>
        <v>52.800000000000004</v>
      </c>
      <c r="W134" s="103">
        <f t="shared" si="84"/>
        <v>52</v>
      </c>
      <c r="X134" s="107">
        <v>8</v>
      </c>
      <c r="Y134" s="103">
        <f>'ИТОГ и проверка'!F134</f>
        <v>52</v>
      </c>
      <c r="Z134" s="103">
        <f t="shared" si="85"/>
        <v>7.8787878787878789</v>
      </c>
      <c r="AA134" s="101">
        <f t="shared" si="86"/>
        <v>-0.1212121212121211</v>
      </c>
      <c r="AB134" s="103">
        <f t="shared" si="87"/>
        <v>0</v>
      </c>
      <c r="AC134" s="279"/>
      <c r="AD134" s="103">
        <f>'ИТОГ и проверка'!D134</f>
        <v>0</v>
      </c>
      <c r="AE134" s="107"/>
      <c r="AF134" s="107"/>
      <c r="AG134" s="107"/>
      <c r="AH134" s="103">
        <f>'ИТОГ и проверка'!E134</f>
        <v>0</v>
      </c>
      <c r="AI134" s="121"/>
      <c r="AJ134" s="121">
        <f t="shared" si="88"/>
        <v>0</v>
      </c>
      <c r="AK134" s="119">
        <f t="shared" si="89"/>
        <v>-52</v>
      </c>
      <c r="AL134" s="101">
        <f t="shared" si="90"/>
        <v>0</v>
      </c>
    </row>
    <row r="135" ht="31.5">
      <c r="A135" s="96" t="s">
        <v>277</v>
      </c>
      <c r="B135" s="97" t="s">
        <v>278</v>
      </c>
      <c r="C135" s="211">
        <v>42.954999999999998</v>
      </c>
      <c r="D135" s="120">
        <v>194</v>
      </c>
      <c r="E135" s="229">
        <v>203</v>
      </c>
      <c r="F135" s="200">
        <f t="shared" si="82"/>
        <v>4.7258759166569666</v>
      </c>
      <c r="G135" s="102">
        <v>23</v>
      </c>
      <c r="H135" s="105">
        <v>12</v>
      </c>
      <c r="I135" s="278"/>
      <c r="J135" s="105">
        <v>0</v>
      </c>
      <c r="K135" s="105"/>
      <c r="L135" s="105"/>
      <c r="M135" s="105"/>
      <c r="N135" s="105">
        <v>0</v>
      </c>
      <c r="O135" s="292">
        <v>5</v>
      </c>
      <c r="P135" s="107"/>
      <c r="Q135" s="107"/>
      <c r="R135" s="107"/>
      <c r="S135" s="292">
        <v>3</v>
      </c>
      <c r="T135" s="292">
        <v>2</v>
      </c>
      <c r="U135" s="101">
        <f t="shared" si="83"/>
        <v>21.739130434782609</v>
      </c>
      <c r="V135" s="101">
        <f t="shared" si="76"/>
        <v>24.359999999999999</v>
      </c>
      <c r="W135" s="103">
        <f t="shared" si="84"/>
        <v>24</v>
      </c>
      <c r="X135" s="107">
        <v>12</v>
      </c>
      <c r="Y135" s="103">
        <f>'ИТОГ и проверка'!F135</f>
        <v>14</v>
      </c>
      <c r="Z135" s="103">
        <f t="shared" si="85"/>
        <v>6.8965517241379315</v>
      </c>
      <c r="AA135" s="101">
        <f t="shared" si="86"/>
        <v>-5.1034482758620685</v>
      </c>
      <c r="AB135" s="10">
        <f t="shared" si="87"/>
        <v>0</v>
      </c>
      <c r="AC135" s="279"/>
      <c r="AD135" s="103">
        <f>'ИТОГ и проверка'!D135</f>
        <v>0</v>
      </c>
      <c r="AE135" s="107"/>
      <c r="AF135" s="107"/>
      <c r="AG135" s="107"/>
      <c r="AH135" s="103">
        <f>'ИТОГ и проверка'!E135</f>
        <v>0</v>
      </c>
      <c r="AI135" s="121"/>
      <c r="AJ135" s="121">
        <f t="shared" si="88"/>
        <v>0</v>
      </c>
      <c r="AK135" s="119">
        <f t="shared" si="89"/>
        <v>-14</v>
      </c>
      <c r="AL135" s="101">
        <f t="shared" si="90"/>
        <v>0</v>
      </c>
    </row>
    <row r="136" ht="47.25">
      <c r="A136" s="96" t="s">
        <v>279</v>
      </c>
      <c r="B136" s="97" t="s">
        <v>280</v>
      </c>
      <c r="C136" s="214">
        <v>31.655000000000001</v>
      </c>
      <c r="D136" s="120">
        <v>31</v>
      </c>
      <c r="E136" s="182">
        <v>33</v>
      </c>
      <c r="F136" s="200">
        <f t="shared" si="82"/>
        <v>1.0424893381772231</v>
      </c>
      <c r="G136" s="102">
        <v>1</v>
      </c>
      <c r="H136" s="105">
        <v>3</v>
      </c>
      <c r="I136" s="105">
        <v>0</v>
      </c>
      <c r="J136" s="105">
        <v>0</v>
      </c>
      <c r="K136" s="105">
        <v>0</v>
      </c>
      <c r="L136" s="105">
        <v>0</v>
      </c>
      <c r="M136" s="105">
        <v>0</v>
      </c>
      <c r="N136" s="201">
        <v>1</v>
      </c>
      <c r="O136" s="213">
        <v>1</v>
      </c>
      <c r="P136" s="203"/>
      <c r="Q136" s="107"/>
      <c r="R136" s="204"/>
      <c r="S136" s="213"/>
      <c r="T136" s="213">
        <v>1</v>
      </c>
      <c r="U136" s="205">
        <v>0</v>
      </c>
      <c r="V136" s="101">
        <f t="shared" si="76"/>
        <v>1.6500000000000001</v>
      </c>
      <c r="W136" s="103">
        <f t="shared" si="84"/>
        <v>1</v>
      </c>
      <c r="X136" s="107">
        <v>5</v>
      </c>
      <c r="Y136" s="103">
        <f>'ИТОГ и проверка'!F136</f>
        <v>1</v>
      </c>
      <c r="Z136" s="103">
        <f t="shared" si="85"/>
        <v>3.0303030303030303</v>
      </c>
      <c r="AA136" s="101">
        <f t="shared" si="86"/>
        <v>-1.9696969696969697</v>
      </c>
      <c r="AB136" s="103">
        <f t="shared" si="87"/>
        <v>0</v>
      </c>
      <c r="AC136" s="133">
        <v>0</v>
      </c>
      <c r="AD136" s="103">
        <f>'ИТОГ и проверка'!G136</f>
        <v>0</v>
      </c>
      <c r="AE136" s="103">
        <f>'ИТОГ и проверка'!H136</f>
        <v>0</v>
      </c>
      <c r="AF136" s="107">
        <v>0</v>
      </c>
      <c r="AG136" s="103">
        <f t="shared" si="91"/>
        <v>0</v>
      </c>
      <c r="AH136" s="103">
        <f>'ИТОГ и проверка'!I136</f>
        <v>1</v>
      </c>
      <c r="AI136" s="121"/>
      <c r="AJ136" s="121">
        <f t="shared" si="88"/>
        <v>1</v>
      </c>
      <c r="AK136" s="119">
        <f t="shared" si="89"/>
        <v>0</v>
      </c>
      <c r="AL136" s="101">
        <f t="shared" si="90"/>
        <v>0</v>
      </c>
    </row>
    <row r="137" ht="47.25">
      <c r="A137" s="96" t="s">
        <v>281</v>
      </c>
      <c r="B137" s="97" t="s">
        <v>282</v>
      </c>
      <c r="C137" s="211">
        <v>49.079999999999998</v>
      </c>
      <c r="D137" s="120">
        <v>57</v>
      </c>
      <c r="E137" s="246">
        <v>60</v>
      </c>
      <c r="F137" s="200">
        <f t="shared" si="82"/>
        <v>1.2224938875305624</v>
      </c>
      <c r="G137" s="102">
        <v>4</v>
      </c>
      <c r="H137" s="105">
        <v>7</v>
      </c>
      <c r="I137" s="105">
        <v>0</v>
      </c>
      <c r="J137" s="105">
        <v>0</v>
      </c>
      <c r="K137" s="105">
        <v>0</v>
      </c>
      <c r="L137" s="105">
        <v>0</v>
      </c>
      <c r="M137" s="105">
        <v>3</v>
      </c>
      <c r="N137" s="201">
        <v>1</v>
      </c>
      <c r="O137" s="213">
        <v>3</v>
      </c>
      <c r="P137" s="203"/>
      <c r="Q137" s="107"/>
      <c r="R137" s="204"/>
      <c r="S137" s="213">
        <v>2</v>
      </c>
      <c r="T137" s="213">
        <v>1</v>
      </c>
      <c r="U137" s="205">
        <f t="shared" si="83"/>
        <v>75</v>
      </c>
      <c r="V137" s="101">
        <f t="shared" si="76"/>
        <v>4.7999999999999998</v>
      </c>
      <c r="W137" s="103">
        <f t="shared" si="84"/>
        <v>4</v>
      </c>
      <c r="X137" s="107">
        <v>8</v>
      </c>
      <c r="Y137" s="103">
        <f>'ИТОГ и проверка'!F137</f>
        <v>3</v>
      </c>
      <c r="Z137" s="103">
        <f t="shared" si="85"/>
        <v>5</v>
      </c>
      <c r="AA137" s="101">
        <f t="shared" si="86"/>
        <v>-3</v>
      </c>
      <c r="AB137" s="10">
        <f t="shared" si="87"/>
        <v>0</v>
      </c>
      <c r="AC137" s="133">
        <v>0</v>
      </c>
      <c r="AD137" s="103">
        <f>'ИТОГ и проверка'!G137</f>
        <v>0</v>
      </c>
      <c r="AE137" s="103">
        <f>'ИТОГ и проверка'!H137</f>
        <v>0</v>
      </c>
      <c r="AF137" s="107">
        <v>0</v>
      </c>
      <c r="AG137" s="103">
        <f t="shared" si="91"/>
        <v>2</v>
      </c>
      <c r="AH137" s="103">
        <f>'ИТОГ и проверка'!I137</f>
        <v>1</v>
      </c>
      <c r="AI137" s="121"/>
      <c r="AJ137" s="121">
        <f t="shared" si="88"/>
        <v>3</v>
      </c>
      <c r="AK137" s="119">
        <f t="shared" si="89"/>
        <v>0</v>
      </c>
      <c r="AL137" s="101">
        <f t="shared" si="90"/>
        <v>0</v>
      </c>
    </row>
    <row r="138" ht="47.25">
      <c r="A138" s="96" t="s">
        <v>283</v>
      </c>
      <c r="B138" s="97" t="s">
        <v>284</v>
      </c>
      <c r="C138" s="214">
        <v>151.08000000000001</v>
      </c>
      <c r="D138" s="120">
        <v>145</v>
      </c>
      <c r="E138" s="182">
        <v>148</v>
      </c>
      <c r="F138" s="200">
        <f t="shared" si="82"/>
        <v>0.97961344982790566</v>
      </c>
      <c r="G138" s="102">
        <v>7</v>
      </c>
      <c r="H138" s="105">
        <v>5</v>
      </c>
      <c r="I138" s="105">
        <v>0</v>
      </c>
      <c r="J138" s="105">
        <v>0</v>
      </c>
      <c r="K138" s="105">
        <v>1</v>
      </c>
      <c r="L138" s="105">
        <v>0</v>
      </c>
      <c r="M138" s="105">
        <v>4</v>
      </c>
      <c r="N138" s="201">
        <v>2</v>
      </c>
      <c r="O138" s="213">
        <v>3</v>
      </c>
      <c r="P138" s="203"/>
      <c r="Q138" s="107"/>
      <c r="R138" s="204"/>
      <c r="S138" s="213">
        <v>2</v>
      </c>
      <c r="T138" s="213">
        <v>1</v>
      </c>
      <c r="U138" s="205">
        <f t="shared" si="83"/>
        <v>42.857142857142854</v>
      </c>
      <c r="V138" s="101">
        <f t="shared" si="76"/>
        <v>7.4000000000000004</v>
      </c>
      <c r="W138" s="103">
        <f t="shared" si="84"/>
        <v>7</v>
      </c>
      <c r="X138" s="107">
        <v>5</v>
      </c>
      <c r="Y138" s="103">
        <f>'ИТОГ и проверка'!F138</f>
        <v>7</v>
      </c>
      <c r="Z138" s="103">
        <f t="shared" si="85"/>
        <v>4.7297297297297298</v>
      </c>
      <c r="AA138" s="101">
        <f t="shared" si="86"/>
        <v>-0.27027027027027017</v>
      </c>
      <c r="AB138" s="103">
        <f t="shared" si="87"/>
        <v>0</v>
      </c>
      <c r="AC138" s="133">
        <v>0</v>
      </c>
      <c r="AD138" s="103">
        <f>'ИТОГ и проверка'!G138</f>
        <v>0</v>
      </c>
      <c r="AE138" s="103">
        <f>'ИТОГ и проверка'!H138</f>
        <v>1</v>
      </c>
      <c r="AF138" s="107">
        <v>0</v>
      </c>
      <c r="AG138" s="103">
        <f t="shared" si="91"/>
        <v>4</v>
      </c>
      <c r="AH138" s="103">
        <f>'ИТОГ и проверка'!I138</f>
        <v>2</v>
      </c>
      <c r="AI138" s="121"/>
      <c r="AJ138" s="121">
        <f t="shared" si="88"/>
        <v>7</v>
      </c>
      <c r="AK138" s="119">
        <f t="shared" si="89"/>
        <v>0</v>
      </c>
      <c r="AL138" s="101">
        <f t="shared" si="90"/>
        <v>0</v>
      </c>
    </row>
    <row r="139" ht="47.25">
      <c r="A139" s="96" t="s">
        <v>285</v>
      </c>
      <c r="B139" s="97" t="s">
        <v>286</v>
      </c>
      <c r="C139" s="211">
        <v>46.079999999999998</v>
      </c>
      <c r="D139" s="120">
        <v>40</v>
      </c>
      <c r="E139" s="120">
        <v>67</v>
      </c>
      <c r="F139" s="200">
        <f t="shared" si="82"/>
        <v>1.4539930555555556</v>
      </c>
      <c r="G139" s="102">
        <v>2</v>
      </c>
      <c r="H139" s="105">
        <v>5</v>
      </c>
      <c r="I139" s="105">
        <v>0</v>
      </c>
      <c r="J139" s="105">
        <v>0</v>
      </c>
      <c r="K139" s="105">
        <v>0</v>
      </c>
      <c r="L139" s="105">
        <v>0</v>
      </c>
      <c r="M139" s="105">
        <v>1</v>
      </c>
      <c r="N139" s="201">
        <v>1</v>
      </c>
      <c r="O139" s="213">
        <v>3</v>
      </c>
      <c r="P139" s="203"/>
      <c r="Q139" s="107"/>
      <c r="R139" s="204"/>
      <c r="S139" s="213">
        <v>2</v>
      </c>
      <c r="T139" s="213">
        <v>1</v>
      </c>
      <c r="U139" s="205">
        <v>0</v>
      </c>
      <c r="V139" s="101">
        <f t="shared" si="76"/>
        <v>5.3600000000000003</v>
      </c>
      <c r="W139" s="103">
        <f t="shared" si="84"/>
        <v>5</v>
      </c>
      <c r="X139" s="107">
        <v>8</v>
      </c>
      <c r="Y139" s="103">
        <f>'ИТОГ и проверка'!F139</f>
        <v>3</v>
      </c>
      <c r="Z139" s="103">
        <f t="shared" si="85"/>
        <v>4.4776119402985071</v>
      </c>
      <c r="AA139" s="101">
        <f t="shared" si="86"/>
        <v>-3.5223880597014929</v>
      </c>
      <c r="AB139" s="10">
        <f t="shared" si="87"/>
        <v>0</v>
      </c>
      <c r="AC139" s="133">
        <v>0</v>
      </c>
      <c r="AD139" s="103">
        <f>'ИТОГ и проверка'!G139</f>
        <v>0</v>
      </c>
      <c r="AE139" s="103">
        <f>'ИТОГ и проверка'!H139</f>
        <v>0</v>
      </c>
      <c r="AF139" s="107">
        <v>0</v>
      </c>
      <c r="AG139" s="103">
        <f t="shared" si="91"/>
        <v>2</v>
      </c>
      <c r="AH139" s="103">
        <f>'ИТОГ и проверка'!I139</f>
        <v>1</v>
      </c>
      <c r="AI139" s="121"/>
      <c r="AJ139" s="121">
        <f t="shared" si="88"/>
        <v>3</v>
      </c>
      <c r="AK139" s="119">
        <f t="shared" si="89"/>
        <v>0</v>
      </c>
      <c r="AL139" s="101">
        <f t="shared" si="90"/>
        <v>0</v>
      </c>
    </row>
    <row r="140" ht="47.25">
      <c r="A140" s="96" t="s">
        <v>287</v>
      </c>
      <c r="B140" s="97" t="s">
        <v>288</v>
      </c>
      <c r="C140" s="214">
        <v>2622.1399999999999</v>
      </c>
      <c r="D140" s="120">
        <v>3539</v>
      </c>
      <c r="E140" s="182">
        <v>5781</v>
      </c>
      <c r="F140" s="200">
        <f t="shared" si="82"/>
        <v>2.2046877741081712</v>
      </c>
      <c r="G140" s="102">
        <v>238</v>
      </c>
      <c r="H140" s="105">
        <v>8</v>
      </c>
      <c r="I140" s="105">
        <v>45</v>
      </c>
      <c r="J140" s="105">
        <v>17</v>
      </c>
      <c r="K140" s="105">
        <v>18</v>
      </c>
      <c r="L140" s="105">
        <v>0</v>
      </c>
      <c r="M140" s="105">
        <v>143</v>
      </c>
      <c r="N140" s="201">
        <v>60</v>
      </c>
      <c r="O140" s="202">
        <v>25</v>
      </c>
      <c r="P140" s="203"/>
      <c r="Q140" s="107"/>
      <c r="R140" s="204"/>
      <c r="S140" s="202">
        <v>23</v>
      </c>
      <c r="T140" s="202">
        <v>2</v>
      </c>
      <c r="U140" s="205">
        <f t="shared" si="83"/>
        <v>10.504201680672269</v>
      </c>
      <c r="V140" s="101">
        <f t="shared" si="76"/>
        <v>462.48000000000002</v>
      </c>
      <c r="W140" s="103">
        <f t="shared" si="84"/>
        <v>462</v>
      </c>
      <c r="X140" s="107">
        <v>8</v>
      </c>
      <c r="Y140" s="103">
        <f>'ИТОГ и проверка'!F140+AC140</f>
        <v>462</v>
      </c>
      <c r="Z140" s="103">
        <f t="shared" si="85"/>
        <v>7.9916969382459779</v>
      </c>
      <c r="AA140" s="101">
        <f t="shared" si="86"/>
        <v>-0.0083030617540220675</v>
      </c>
      <c r="AB140" s="103">
        <f t="shared" si="87"/>
        <v>0</v>
      </c>
      <c r="AC140" s="133">
        <v>217</v>
      </c>
      <c r="AD140" s="103">
        <f>'ИТОГ и проверка'!G140</f>
        <v>18</v>
      </c>
      <c r="AE140" s="103">
        <f>'ИТОГ и проверка'!H140</f>
        <v>18</v>
      </c>
      <c r="AF140" s="107">
        <v>0</v>
      </c>
      <c r="AG140" s="103">
        <f>Y140-AD140-AE140-AH140-AC140</f>
        <v>111</v>
      </c>
      <c r="AH140" s="103">
        <f>'ИТОГ и проверка'!I140</f>
        <v>98</v>
      </c>
      <c r="AI140" s="121"/>
      <c r="AJ140" s="121">
        <f t="shared" si="88"/>
        <v>245</v>
      </c>
      <c r="AK140" s="119">
        <f t="shared" si="89"/>
        <v>-217</v>
      </c>
      <c r="AL140" s="101">
        <f t="shared" si="90"/>
        <v>0</v>
      </c>
    </row>
    <row r="141">
      <c r="A141" s="123" t="s">
        <v>289</v>
      </c>
      <c r="B141" s="87" t="s">
        <v>290</v>
      </c>
      <c r="C141" s="218"/>
      <c r="D141" s="208"/>
      <c r="E141" s="284"/>
      <c r="F141" s="256"/>
      <c r="G141" s="149"/>
      <c r="H141" s="91"/>
      <c r="I141" s="91"/>
      <c r="J141" s="91"/>
      <c r="K141" s="91"/>
      <c r="L141" s="91"/>
      <c r="M141" s="91"/>
      <c r="N141" s="91"/>
      <c r="O141" s="264"/>
      <c r="P141" s="90"/>
      <c r="Q141" s="90"/>
      <c r="R141" s="90"/>
      <c r="S141" s="264"/>
      <c r="T141" s="207"/>
      <c r="U141" s="90"/>
      <c r="V141" s="90"/>
      <c r="W141" s="90"/>
      <c r="X141" s="90"/>
      <c r="Y141" s="90"/>
      <c r="Z141" s="90"/>
      <c r="AA141" s="90"/>
      <c r="AB141" s="10">
        <f t="shared" si="87"/>
        <v>0</v>
      </c>
      <c r="AC141" s="90"/>
      <c r="AD141" s="90"/>
      <c r="AE141" s="90"/>
      <c r="AF141" s="90"/>
      <c r="AG141" s="90"/>
      <c r="AH141" s="90"/>
      <c r="AI141" s="127"/>
      <c r="AJ141" s="121">
        <f t="shared" si="88"/>
        <v>0</v>
      </c>
      <c r="AK141" s="119">
        <f t="shared" si="89"/>
        <v>0</v>
      </c>
      <c r="AL141" s="101">
        <f t="shared" si="90"/>
        <v>0</v>
      </c>
    </row>
    <row r="142" ht="31.5">
      <c r="A142" s="96" t="s">
        <v>291</v>
      </c>
      <c r="B142" s="97" t="s">
        <v>292</v>
      </c>
      <c r="C142" s="214">
        <v>240</v>
      </c>
      <c r="D142" s="107">
        <v>0</v>
      </c>
      <c r="E142" s="182">
        <v>0</v>
      </c>
      <c r="F142" s="200">
        <f t="shared" si="82"/>
        <v>0</v>
      </c>
      <c r="G142" s="102">
        <v>0</v>
      </c>
      <c r="H142" s="105">
        <v>0</v>
      </c>
      <c r="I142" s="105"/>
      <c r="J142" s="105">
        <v>0</v>
      </c>
      <c r="K142" s="105">
        <v>0</v>
      </c>
      <c r="L142" s="105">
        <v>0</v>
      </c>
      <c r="M142" s="105">
        <v>0</v>
      </c>
      <c r="N142" s="105">
        <v>0</v>
      </c>
      <c r="O142" s="230">
        <v>0</v>
      </c>
      <c r="P142" s="107"/>
      <c r="Q142" s="107"/>
      <c r="R142" s="107"/>
      <c r="S142" s="230">
        <v>0</v>
      </c>
      <c r="T142" s="100">
        <v>0</v>
      </c>
      <c r="U142" s="101">
        <v>0</v>
      </c>
      <c r="V142" s="101">
        <f t="shared" si="76"/>
        <v>0</v>
      </c>
      <c r="W142" s="103">
        <f t="shared" si="84"/>
        <v>0</v>
      </c>
      <c r="X142" s="107">
        <v>0</v>
      </c>
      <c r="Y142" s="103">
        <f>'ИТОГ и проверка'!F142</f>
        <v>0</v>
      </c>
      <c r="Z142" s="103">
        <v>0</v>
      </c>
      <c r="AA142" s="101">
        <f t="shared" si="86"/>
        <v>0</v>
      </c>
      <c r="AB142" s="103">
        <f t="shared" si="87"/>
        <v>0</v>
      </c>
      <c r="AC142" s="107"/>
      <c r="AD142" s="103">
        <f>'ИТОГ и проверка'!G142</f>
        <v>0</v>
      </c>
      <c r="AE142" s="103">
        <f>'ИТОГ и проверка'!H142</f>
        <v>0</v>
      </c>
      <c r="AF142" s="107">
        <v>0</v>
      </c>
      <c r="AG142" s="103">
        <f t="shared" si="91"/>
        <v>0</v>
      </c>
      <c r="AH142" s="103">
        <f>'ИТОГ и проверка'!I142</f>
        <v>0</v>
      </c>
      <c r="AI142" s="121"/>
      <c r="AJ142" s="121">
        <f t="shared" si="88"/>
        <v>0</v>
      </c>
      <c r="AK142" s="119">
        <f t="shared" si="89"/>
        <v>0</v>
      </c>
      <c r="AL142" s="101">
        <f t="shared" si="90"/>
        <v>0</v>
      </c>
    </row>
    <row r="143">
      <c r="A143" s="123" t="s">
        <v>293</v>
      </c>
      <c r="B143" s="87" t="s">
        <v>294</v>
      </c>
      <c r="C143" s="218"/>
      <c r="D143" s="208"/>
      <c r="E143" s="255"/>
      <c r="F143" s="256"/>
      <c r="G143" s="149"/>
      <c r="H143" s="91"/>
      <c r="I143" s="91"/>
      <c r="J143" s="91"/>
      <c r="K143" s="91"/>
      <c r="L143" s="91"/>
      <c r="M143" s="91"/>
      <c r="N143" s="91"/>
      <c r="O143" s="250"/>
      <c r="P143" s="90"/>
      <c r="Q143" s="90"/>
      <c r="R143" s="90"/>
      <c r="S143" s="250"/>
      <c r="T143" s="207"/>
      <c r="U143" s="90"/>
      <c r="V143" s="90"/>
      <c r="W143" s="90"/>
      <c r="X143" s="90"/>
      <c r="Y143" s="90"/>
      <c r="Z143" s="90"/>
      <c r="AA143" s="90"/>
      <c r="AB143" s="10">
        <f t="shared" si="87"/>
        <v>0</v>
      </c>
      <c r="AC143" s="90"/>
      <c r="AD143" s="90"/>
      <c r="AE143" s="90"/>
      <c r="AF143" s="90"/>
      <c r="AG143" s="90"/>
      <c r="AH143" s="90"/>
      <c r="AI143" s="127"/>
      <c r="AJ143" s="121">
        <f t="shared" si="88"/>
        <v>0</v>
      </c>
      <c r="AK143" s="119">
        <f t="shared" si="89"/>
        <v>0</v>
      </c>
      <c r="AL143" s="101">
        <f t="shared" si="90"/>
        <v>0</v>
      </c>
    </row>
    <row r="144" ht="31.5">
      <c r="A144" s="96" t="s">
        <v>295</v>
      </c>
      <c r="B144" s="97" t="s">
        <v>296</v>
      </c>
      <c r="C144" s="214">
        <v>8.4109999999999996</v>
      </c>
      <c r="D144" s="215">
        <v>187</v>
      </c>
      <c r="E144" s="251">
        <v>128</v>
      </c>
      <c r="F144" s="217">
        <f t="shared" si="82"/>
        <v>15.218166686481988</v>
      </c>
      <c r="G144" s="102">
        <v>56</v>
      </c>
      <c r="H144" s="105">
        <v>30</v>
      </c>
      <c r="I144" s="105"/>
      <c r="J144" s="105">
        <v>0</v>
      </c>
      <c r="K144" s="105"/>
      <c r="L144" s="105"/>
      <c r="M144" s="105"/>
      <c r="N144" s="105">
        <v>0</v>
      </c>
      <c r="O144" s="230"/>
      <c r="P144" s="107"/>
      <c r="Q144" s="107"/>
      <c r="R144" s="107"/>
      <c r="S144" s="100"/>
      <c r="T144" s="229"/>
      <c r="U144" s="101">
        <f t="shared" si="83"/>
        <v>0</v>
      </c>
      <c r="V144" s="101">
        <f t="shared" ref="V144:V207" si="92">E144*X144%</f>
        <v>32</v>
      </c>
      <c r="W144" s="103">
        <f t="shared" si="84"/>
        <v>32</v>
      </c>
      <c r="X144" s="107">
        <v>25</v>
      </c>
      <c r="Y144" s="103">
        <f>'ИТОГ и проверка'!F144</f>
        <v>32</v>
      </c>
      <c r="Z144" s="103">
        <f t="shared" si="85"/>
        <v>25</v>
      </c>
      <c r="AA144" s="101">
        <f t="shared" si="86"/>
        <v>0</v>
      </c>
      <c r="AB144" s="103">
        <f t="shared" si="87"/>
        <v>0</v>
      </c>
      <c r="AC144" s="107"/>
      <c r="AD144" s="103">
        <f>'ИТОГ и проверка'!D144</f>
        <v>0</v>
      </c>
      <c r="AE144" s="107"/>
      <c r="AF144" s="107"/>
      <c r="AG144" s="107"/>
      <c r="AH144" s="103">
        <f>'ИТОГ и проверка'!E144</f>
        <v>0</v>
      </c>
      <c r="AI144" s="121"/>
      <c r="AJ144" s="121">
        <f t="shared" si="88"/>
        <v>0</v>
      </c>
      <c r="AK144" s="119">
        <f t="shared" si="89"/>
        <v>-32</v>
      </c>
      <c r="AL144" s="101">
        <f t="shared" si="90"/>
        <v>0</v>
      </c>
    </row>
    <row r="145">
      <c r="A145" s="96" t="s">
        <v>297</v>
      </c>
      <c r="B145" s="97" t="s">
        <v>298</v>
      </c>
      <c r="C145" s="211">
        <v>62.664999999999999</v>
      </c>
      <c r="D145" s="120">
        <v>823</v>
      </c>
      <c r="E145" s="231">
        <v>319</v>
      </c>
      <c r="F145" s="200">
        <f t="shared" si="82"/>
        <v>5.0905609191733827</v>
      </c>
      <c r="G145" s="102">
        <v>164</v>
      </c>
      <c r="H145" s="105">
        <v>20</v>
      </c>
      <c r="I145" s="105"/>
      <c r="J145" s="105">
        <v>0</v>
      </c>
      <c r="K145" s="105"/>
      <c r="L145" s="105"/>
      <c r="M145" s="105"/>
      <c r="N145" s="105">
        <v>0</v>
      </c>
      <c r="O145" s="229">
        <v>38</v>
      </c>
      <c r="P145" s="107"/>
      <c r="Q145" s="107"/>
      <c r="R145" s="107"/>
      <c r="S145" s="229">
        <v>23</v>
      </c>
      <c r="T145" s="230">
        <v>15</v>
      </c>
      <c r="U145" s="101">
        <f t="shared" si="83"/>
        <v>23.170731707317074</v>
      </c>
      <c r="V145" s="101">
        <f t="shared" si="92"/>
        <v>38.280000000000001</v>
      </c>
      <c r="W145" s="103">
        <f t="shared" si="84"/>
        <v>38</v>
      </c>
      <c r="X145" s="107">
        <v>12</v>
      </c>
      <c r="Y145" s="103">
        <f>'ИТОГ и проверка'!F145</f>
        <v>38</v>
      </c>
      <c r="Z145" s="103">
        <f t="shared" si="85"/>
        <v>11.912225705329154</v>
      </c>
      <c r="AA145" s="101">
        <f t="shared" si="86"/>
        <v>-0.087774294670845521</v>
      </c>
      <c r="AB145" s="10">
        <f t="shared" si="87"/>
        <v>0</v>
      </c>
      <c r="AC145" s="107"/>
      <c r="AD145" s="103">
        <f>'ИТОГ и проверка'!D145</f>
        <v>0</v>
      </c>
      <c r="AE145" s="107"/>
      <c r="AF145" s="107"/>
      <c r="AG145" s="107"/>
      <c r="AH145" s="103">
        <f>'ИТОГ и проверка'!E145</f>
        <v>0</v>
      </c>
      <c r="AI145" s="121"/>
      <c r="AJ145" s="121">
        <f t="shared" si="88"/>
        <v>0</v>
      </c>
      <c r="AK145" s="119">
        <f t="shared" si="89"/>
        <v>-38</v>
      </c>
      <c r="AL145" s="101">
        <f t="shared" si="90"/>
        <v>0</v>
      </c>
    </row>
    <row r="146" ht="78.75">
      <c r="A146" s="96" t="s">
        <v>299</v>
      </c>
      <c r="B146" s="97" t="s">
        <v>300</v>
      </c>
      <c r="C146" s="265">
        <v>46.898000000000003</v>
      </c>
      <c r="D146" s="120">
        <v>307</v>
      </c>
      <c r="E146" s="230">
        <v>316</v>
      </c>
      <c r="F146" s="200">
        <f t="shared" si="82"/>
        <v>6.7380272079832828</v>
      </c>
      <c r="G146" s="102">
        <v>24</v>
      </c>
      <c r="H146" s="105">
        <v>8</v>
      </c>
      <c r="I146" s="105"/>
      <c r="J146" s="105">
        <v>0</v>
      </c>
      <c r="K146" s="105"/>
      <c r="L146" s="105"/>
      <c r="M146" s="105"/>
      <c r="N146" s="105">
        <v>0</v>
      </c>
      <c r="O146" s="230">
        <v>16</v>
      </c>
      <c r="P146" s="107"/>
      <c r="Q146" s="107"/>
      <c r="R146" s="107"/>
      <c r="S146" s="100">
        <v>13</v>
      </c>
      <c r="T146" s="229">
        <v>3</v>
      </c>
      <c r="U146" s="101">
        <f t="shared" si="83"/>
        <v>66.666666666666671</v>
      </c>
      <c r="V146" s="101">
        <f t="shared" si="92"/>
        <v>47.399999999999999</v>
      </c>
      <c r="W146" s="103">
        <f t="shared" si="84"/>
        <v>47</v>
      </c>
      <c r="X146" s="107">
        <v>15</v>
      </c>
      <c r="Y146" s="103">
        <f>'ИТОГ и проверка'!F146</f>
        <v>31</v>
      </c>
      <c r="Z146" s="103">
        <f t="shared" si="85"/>
        <v>9.81012658227848</v>
      </c>
      <c r="AA146" s="101">
        <f t="shared" si="86"/>
        <v>-5.18987341772152</v>
      </c>
      <c r="AB146" s="103">
        <f t="shared" si="87"/>
        <v>0</v>
      </c>
      <c r="AC146" s="107"/>
      <c r="AD146" s="103">
        <f>'ИТОГ и проверка'!D146</f>
        <v>0</v>
      </c>
      <c r="AE146" s="107"/>
      <c r="AF146" s="107"/>
      <c r="AG146" s="107"/>
      <c r="AH146" s="103">
        <f>'ИТОГ и проверка'!E146</f>
        <v>0</v>
      </c>
      <c r="AI146" s="121"/>
      <c r="AJ146" s="121">
        <f t="shared" si="88"/>
        <v>0</v>
      </c>
      <c r="AK146" s="119">
        <f t="shared" si="89"/>
        <v>-31</v>
      </c>
      <c r="AL146" s="101">
        <f t="shared" si="90"/>
        <v>0</v>
      </c>
    </row>
    <row r="147" ht="47.25">
      <c r="A147" s="96" t="s">
        <v>301</v>
      </c>
      <c r="B147" s="97" t="s">
        <v>302</v>
      </c>
      <c r="C147" s="232">
        <v>41.238999999999997</v>
      </c>
      <c r="D147" s="120">
        <v>90</v>
      </c>
      <c r="E147" s="229">
        <v>95</v>
      </c>
      <c r="F147" s="200">
        <f t="shared" si="82"/>
        <v>2.3036446082591722</v>
      </c>
      <c r="G147" s="102">
        <v>7</v>
      </c>
      <c r="H147" s="105">
        <v>8</v>
      </c>
      <c r="I147" s="105"/>
      <c r="J147" s="105">
        <v>0</v>
      </c>
      <c r="K147" s="105"/>
      <c r="L147" s="105"/>
      <c r="M147" s="105"/>
      <c r="N147" s="105">
        <v>0</v>
      </c>
      <c r="O147" s="212">
        <v>4</v>
      </c>
      <c r="P147" s="107"/>
      <c r="Q147" s="107"/>
      <c r="R147" s="107"/>
      <c r="S147" s="212">
        <v>3</v>
      </c>
      <c r="T147" s="249">
        <v>1</v>
      </c>
      <c r="U147" s="101">
        <f t="shared" si="83"/>
        <v>57.142857142857139</v>
      </c>
      <c r="V147" s="101">
        <f t="shared" si="92"/>
        <v>7.6000000000000005</v>
      </c>
      <c r="W147" s="103">
        <f t="shared" si="84"/>
        <v>7</v>
      </c>
      <c r="X147" s="107">
        <v>8</v>
      </c>
      <c r="Y147" s="103">
        <f>'ИТОГ и проверка'!F147</f>
        <v>7</v>
      </c>
      <c r="Z147" s="103">
        <f t="shared" si="85"/>
        <v>7.3684210526315796</v>
      </c>
      <c r="AA147" s="101">
        <f t="shared" si="86"/>
        <v>-0.63157894736842035</v>
      </c>
      <c r="AB147" s="10">
        <f t="shared" si="87"/>
        <v>0</v>
      </c>
      <c r="AC147" s="107"/>
      <c r="AD147" s="103">
        <f>'ИТОГ и проверка'!D147</f>
        <v>0</v>
      </c>
      <c r="AE147" s="107"/>
      <c r="AF147" s="107"/>
      <c r="AG147" s="107"/>
      <c r="AH147" s="103">
        <f>'ИТОГ и проверка'!E147</f>
        <v>0</v>
      </c>
      <c r="AI147" s="121"/>
      <c r="AJ147" s="121">
        <f t="shared" si="88"/>
        <v>0</v>
      </c>
      <c r="AK147" s="119">
        <f t="shared" si="89"/>
        <v>-7</v>
      </c>
      <c r="AL147" s="101">
        <f t="shared" si="90"/>
        <v>0</v>
      </c>
    </row>
    <row r="148" ht="31.5">
      <c r="A148" s="96" t="s">
        <v>303</v>
      </c>
      <c r="B148" s="97" t="s">
        <v>304</v>
      </c>
      <c r="C148" s="265">
        <v>49.590000000000003</v>
      </c>
      <c r="D148" s="120">
        <v>336</v>
      </c>
      <c r="E148" s="215">
        <v>323</v>
      </c>
      <c r="F148" s="200">
        <f t="shared" si="82"/>
        <v>6.5134099616858236</v>
      </c>
      <c r="G148" s="102">
        <v>33</v>
      </c>
      <c r="H148" s="105">
        <v>10</v>
      </c>
      <c r="I148" s="105"/>
      <c r="J148" s="105">
        <v>0</v>
      </c>
      <c r="K148" s="105"/>
      <c r="L148" s="105"/>
      <c r="M148" s="105"/>
      <c r="N148" s="201">
        <v>0</v>
      </c>
      <c r="O148" s="293">
        <v>24</v>
      </c>
      <c r="P148" s="203"/>
      <c r="Q148" s="107"/>
      <c r="R148" s="204"/>
      <c r="S148" s="293">
        <v>21</v>
      </c>
      <c r="T148" s="213">
        <v>3</v>
      </c>
      <c r="U148" s="205">
        <f t="shared" si="83"/>
        <v>72.72727272727272</v>
      </c>
      <c r="V148" s="101">
        <f t="shared" si="92"/>
        <v>48.449999999999996</v>
      </c>
      <c r="W148" s="103">
        <f t="shared" si="84"/>
        <v>48</v>
      </c>
      <c r="X148" s="107">
        <v>15</v>
      </c>
      <c r="Y148" s="103">
        <f>'ИТОГ и проверка'!F148</f>
        <v>36</v>
      </c>
      <c r="Z148" s="103">
        <f t="shared" si="85"/>
        <v>11.145510835913313</v>
      </c>
      <c r="AA148" s="101">
        <f t="shared" si="86"/>
        <v>-3.8544891640866865</v>
      </c>
      <c r="AB148" s="103">
        <f t="shared" si="87"/>
        <v>0</v>
      </c>
      <c r="AC148" s="107"/>
      <c r="AD148" s="103">
        <f>'ИТОГ и проверка'!D148</f>
        <v>0</v>
      </c>
      <c r="AE148" s="107"/>
      <c r="AF148" s="107"/>
      <c r="AG148" s="107"/>
      <c r="AH148" s="103">
        <f>'ИТОГ и проверка'!E148</f>
        <v>0</v>
      </c>
      <c r="AI148" s="121"/>
      <c r="AJ148" s="121">
        <f t="shared" si="88"/>
        <v>0</v>
      </c>
      <c r="AK148" s="119">
        <f t="shared" si="89"/>
        <v>-36</v>
      </c>
      <c r="AL148" s="101">
        <f t="shared" si="90"/>
        <v>0</v>
      </c>
    </row>
    <row r="149" ht="31.5">
      <c r="A149" s="96" t="s">
        <v>305</v>
      </c>
      <c r="B149" s="97" t="s">
        <v>306</v>
      </c>
      <c r="C149" s="211">
        <v>16.614000000000001</v>
      </c>
      <c r="D149" s="120">
        <v>169</v>
      </c>
      <c r="E149" s="277">
        <v>151</v>
      </c>
      <c r="F149" s="200">
        <f t="shared" si="82"/>
        <v>9.0887203563259895</v>
      </c>
      <c r="G149" s="102">
        <v>8</v>
      </c>
      <c r="H149" s="105">
        <v>5</v>
      </c>
      <c r="I149" s="105"/>
      <c r="J149" s="105">
        <v>0</v>
      </c>
      <c r="K149" s="105"/>
      <c r="L149" s="105"/>
      <c r="M149" s="105"/>
      <c r="N149" s="105">
        <v>0</v>
      </c>
      <c r="O149" s="230">
        <v>8</v>
      </c>
      <c r="P149" s="107"/>
      <c r="Q149" s="107"/>
      <c r="R149" s="107"/>
      <c r="S149" s="100">
        <v>6</v>
      </c>
      <c r="T149" s="230">
        <v>2</v>
      </c>
      <c r="U149" s="101">
        <f t="shared" si="83"/>
        <v>100</v>
      </c>
      <c r="V149" s="101">
        <f t="shared" si="92"/>
        <v>27.18</v>
      </c>
      <c r="W149" s="103">
        <f t="shared" si="84"/>
        <v>27</v>
      </c>
      <c r="X149" s="107">
        <v>18</v>
      </c>
      <c r="Y149" s="103">
        <f>'ИТОГ и проверка'!F149</f>
        <v>9</v>
      </c>
      <c r="Z149" s="103">
        <f t="shared" si="85"/>
        <v>5.9602649006622519</v>
      </c>
      <c r="AA149" s="101">
        <f t="shared" si="86"/>
        <v>-12.039735099337747</v>
      </c>
      <c r="AB149" s="10">
        <f t="shared" si="87"/>
        <v>0</v>
      </c>
      <c r="AC149" s="107"/>
      <c r="AD149" s="103">
        <f>'ИТОГ и проверка'!D149</f>
        <v>0</v>
      </c>
      <c r="AE149" s="107"/>
      <c r="AF149" s="107"/>
      <c r="AG149" s="107"/>
      <c r="AH149" s="103">
        <f>'ИТОГ и проверка'!E149</f>
        <v>0</v>
      </c>
      <c r="AI149" s="121"/>
      <c r="AJ149" s="121">
        <f t="shared" si="88"/>
        <v>0</v>
      </c>
      <c r="AK149" s="119">
        <f t="shared" si="89"/>
        <v>-9</v>
      </c>
      <c r="AL149" s="101">
        <f t="shared" si="90"/>
        <v>0</v>
      </c>
    </row>
    <row r="150" ht="47.25">
      <c r="A150" s="96" t="s">
        <v>307</v>
      </c>
      <c r="B150" s="97" t="s">
        <v>308</v>
      </c>
      <c r="C150" s="214">
        <v>25.611000000000001</v>
      </c>
      <c r="D150" s="120">
        <v>177</v>
      </c>
      <c r="E150" s="230">
        <v>187</v>
      </c>
      <c r="F150" s="200">
        <f t="shared" si="82"/>
        <v>7.301550115184881</v>
      </c>
      <c r="G150" s="102">
        <v>26</v>
      </c>
      <c r="H150" s="105">
        <v>15</v>
      </c>
      <c r="I150" s="105"/>
      <c r="J150" s="105">
        <v>0</v>
      </c>
      <c r="K150" s="105"/>
      <c r="L150" s="105"/>
      <c r="M150" s="105"/>
      <c r="N150" s="105">
        <v>0</v>
      </c>
      <c r="O150" s="252">
        <v>13</v>
      </c>
      <c r="P150" s="107"/>
      <c r="Q150" s="107"/>
      <c r="R150" s="107"/>
      <c r="S150" s="252">
        <v>8</v>
      </c>
      <c r="T150" s="252">
        <v>5</v>
      </c>
      <c r="U150" s="101">
        <f t="shared" si="83"/>
        <v>50</v>
      </c>
      <c r="V150" s="101">
        <f t="shared" si="92"/>
        <v>28.050000000000001</v>
      </c>
      <c r="W150" s="103">
        <f t="shared" si="84"/>
        <v>28</v>
      </c>
      <c r="X150" s="107">
        <v>15</v>
      </c>
      <c r="Y150" s="103">
        <f>'ИТОГ и проверка'!F150</f>
        <v>17</v>
      </c>
      <c r="Z150" s="103">
        <f t="shared" si="85"/>
        <v>9.0909090909090899</v>
      </c>
      <c r="AA150" s="101">
        <f t="shared" si="86"/>
        <v>-5.9090909090909101</v>
      </c>
      <c r="AB150" s="103">
        <f t="shared" si="87"/>
        <v>0</v>
      </c>
      <c r="AC150" s="107"/>
      <c r="AD150" s="103">
        <f>'ИТОГ и проверка'!D150</f>
        <v>0</v>
      </c>
      <c r="AE150" s="107"/>
      <c r="AF150" s="107"/>
      <c r="AG150" s="107"/>
      <c r="AH150" s="103">
        <f>'ИТОГ и проверка'!E150</f>
        <v>0</v>
      </c>
      <c r="AI150" s="121"/>
      <c r="AJ150" s="121">
        <f t="shared" si="88"/>
        <v>0</v>
      </c>
      <c r="AK150" s="119">
        <f t="shared" si="89"/>
        <v>-17</v>
      </c>
      <c r="AL150" s="101">
        <f t="shared" si="90"/>
        <v>0</v>
      </c>
    </row>
    <row r="151" ht="31.5">
      <c r="A151" s="96" t="s">
        <v>309</v>
      </c>
      <c r="B151" s="97" t="s">
        <v>310</v>
      </c>
      <c r="C151" s="238">
        <v>9.4640000000000004</v>
      </c>
      <c r="D151" s="120">
        <v>9</v>
      </c>
      <c r="E151" s="246">
        <v>9</v>
      </c>
      <c r="F151" s="200">
        <f t="shared" si="82"/>
        <v>0.95097210481825867</v>
      </c>
      <c r="G151" s="102">
        <v>0</v>
      </c>
      <c r="H151" s="105">
        <v>0</v>
      </c>
      <c r="I151" s="105"/>
      <c r="J151" s="105">
        <v>0</v>
      </c>
      <c r="K151" s="105"/>
      <c r="L151" s="105"/>
      <c r="M151" s="105"/>
      <c r="N151" s="201">
        <v>0</v>
      </c>
      <c r="O151" s="216">
        <v>0</v>
      </c>
      <c r="P151" s="203"/>
      <c r="Q151" s="107"/>
      <c r="R151" s="204"/>
      <c r="S151" s="216">
        <v>0</v>
      </c>
      <c r="T151" s="216">
        <v>0</v>
      </c>
      <c r="U151" s="205">
        <v>0</v>
      </c>
      <c r="V151" s="101">
        <f t="shared" si="92"/>
        <v>0.45000000000000001</v>
      </c>
      <c r="W151" s="103">
        <f t="shared" si="84"/>
        <v>0</v>
      </c>
      <c r="X151" s="107">
        <v>5</v>
      </c>
      <c r="Y151" s="103">
        <f>'ИТОГ и проверка'!F151</f>
        <v>0</v>
      </c>
      <c r="Z151" s="103">
        <f t="shared" si="85"/>
        <v>0</v>
      </c>
      <c r="AA151" s="101">
        <f t="shared" si="86"/>
        <v>-5</v>
      </c>
      <c r="AB151" s="10">
        <f t="shared" si="87"/>
        <v>0</v>
      </c>
      <c r="AC151" s="107"/>
      <c r="AD151" s="103">
        <f>'ИТОГ и проверка'!D151</f>
        <v>0</v>
      </c>
      <c r="AE151" s="107"/>
      <c r="AF151" s="107"/>
      <c r="AG151" s="107"/>
      <c r="AH151" s="103">
        <f>'ИТОГ и проверка'!E151</f>
        <v>0</v>
      </c>
      <c r="AI151" s="121"/>
      <c r="AJ151" s="121">
        <f t="shared" si="88"/>
        <v>0</v>
      </c>
      <c r="AK151" s="119">
        <f t="shared" si="89"/>
        <v>0</v>
      </c>
      <c r="AL151" s="101">
        <f t="shared" si="90"/>
        <v>0</v>
      </c>
    </row>
    <row r="152" ht="31.5">
      <c r="A152" s="96" t="s">
        <v>311</v>
      </c>
      <c r="B152" s="97" t="s">
        <v>312</v>
      </c>
      <c r="C152" s="214">
        <v>76.146000000000001</v>
      </c>
      <c r="D152" s="120">
        <v>290</v>
      </c>
      <c r="E152" s="294">
        <v>274</v>
      </c>
      <c r="F152" s="200">
        <f t="shared" si="82"/>
        <v>3.5983505371260471</v>
      </c>
      <c r="G152" s="102">
        <v>34</v>
      </c>
      <c r="H152" s="105">
        <v>12</v>
      </c>
      <c r="I152" s="105"/>
      <c r="J152" s="105">
        <v>0</v>
      </c>
      <c r="K152" s="105"/>
      <c r="L152" s="105"/>
      <c r="M152" s="105"/>
      <c r="N152" s="105">
        <v>0</v>
      </c>
      <c r="O152" s="292"/>
      <c r="P152" s="107"/>
      <c r="Q152" s="107"/>
      <c r="R152" s="107"/>
      <c r="S152" s="292"/>
      <c r="T152" s="292"/>
      <c r="U152" s="101">
        <f t="shared" si="83"/>
        <v>0</v>
      </c>
      <c r="V152" s="101">
        <f t="shared" si="92"/>
        <v>32.879999999999995</v>
      </c>
      <c r="W152" s="103">
        <f t="shared" si="84"/>
        <v>32</v>
      </c>
      <c r="X152" s="107">
        <v>12</v>
      </c>
      <c r="Y152" s="103">
        <f>'ИТОГ и проверка'!F152</f>
        <v>32</v>
      </c>
      <c r="Z152" s="103">
        <f t="shared" si="85"/>
        <v>11.678832116788321</v>
      </c>
      <c r="AA152" s="101">
        <f t="shared" si="86"/>
        <v>-0.32116788321167888</v>
      </c>
      <c r="AB152" s="103">
        <f t="shared" si="87"/>
        <v>0</v>
      </c>
      <c r="AC152" s="107"/>
      <c r="AD152" s="103">
        <f>'ИТОГ и проверка'!D152</f>
        <v>0</v>
      </c>
      <c r="AE152" s="107"/>
      <c r="AF152" s="107"/>
      <c r="AG152" s="107"/>
      <c r="AH152" s="103">
        <f>'ИТОГ и проверка'!E152</f>
        <v>0</v>
      </c>
      <c r="AI152" s="121"/>
      <c r="AJ152" s="121">
        <f t="shared" si="88"/>
        <v>0</v>
      </c>
      <c r="AK152" s="119">
        <f t="shared" si="89"/>
        <v>-32</v>
      </c>
      <c r="AL152" s="101">
        <f t="shared" si="90"/>
        <v>0</v>
      </c>
    </row>
    <row r="153" ht="47.25">
      <c r="A153" s="96" t="s">
        <v>313</v>
      </c>
      <c r="B153" s="97" t="s">
        <v>314</v>
      </c>
      <c r="C153" s="211">
        <v>40.438000000000002</v>
      </c>
      <c r="D153" s="215">
        <v>245</v>
      </c>
      <c r="E153" s="213">
        <v>249</v>
      </c>
      <c r="F153" s="217">
        <f t="shared" si="82"/>
        <v>6.1575745585835104</v>
      </c>
      <c r="G153" s="102">
        <v>20</v>
      </c>
      <c r="H153" s="105">
        <v>8</v>
      </c>
      <c r="I153" s="105"/>
      <c r="J153" s="105">
        <v>0</v>
      </c>
      <c r="K153" s="105"/>
      <c r="L153" s="105"/>
      <c r="M153" s="105"/>
      <c r="N153" s="201">
        <v>0</v>
      </c>
      <c r="O153" s="213">
        <v>10</v>
      </c>
      <c r="P153" s="203"/>
      <c r="Q153" s="107"/>
      <c r="R153" s="204"/>
      <c r="S153" s="213">
        <v>8</v>
      </c>
      <c r="T153" s="213">
        <v>2</v>
      </c>
      <c r="U153" s="205">
        <f t="shared" si="83"/>
        <v>50</v>
      </c>
      <c r="V153" s="101">
        <f t="shared" si="92"/>
        <v>37.350000000000001</v>
      </c>
      <c r="W153" s="103">
        <f t="shared" si="84"/>
        <v>37</v>
      </c>
      <c r="X153" s="107">
        <v>15</v>
      </c>
      <c r="Y153" s="103">
        <f>'ИТОГ и проверка'!F153</f>
        <v>20</v>
      </c>
      <c r="Z153" s="103">
        <f t="shared" si="85"/>
        <v>8.0321285140562235</v>
      </c>
      <c r="AA153" s="101">
        <f t="shared" si="86"/>
        <v>-6.9678714859437765</v>
      </c>
      <c r="AB153" s="10">
        <f t="shared" si="87"/>
        <v>0</v>
      </c>
      <c r="AC153" s="107"/>
      <c r="AD153" s="103">
        <f>'ИТОГ и проверка'!D153</f>
        <v>0</v>
      </c>
      <c r="AE153" s="107"/>
      <c r="AF153" s="107"/>
      <c r="AG153" s="107"/>
      <c r="AH153" s="103">
        <f>'ИТОГ и проверка'!E153</f>
        <v>0</v>
      </c>
      <c r="AI153" s="121"/>
      <c r="AJ153" s="121">
        <f t="shared" si="88"/>
        <v>0</v>
      </c>
      <c r="AK153" s="119">
        <f t="shared" si="89"/>
        <v>-20</v>
      </c>
      <c r="AL153" s="101">
        <f t="shared" si="90"/>
        <v>0</v>
      </c>
    </row>
    <row r="154" ht="31.5">
      <c r="A154" s="96" t="s">
        <v>315</v>
      </c>
      <c r="B154" s="97" t="s">
        <v>316</v>
      </c>
      <c r="C154" s="214">
        <v>16.07</v>
      </c>
      <c r="D154" s="215">
        <v>74</v>
      </c>
      <c r="E154" s="213">
        <v>75</v>
      </c>
      <c r="F154" s="217">
        <f t="shared" si="82"/>
        <v>4.667081518357187</v>
      </c>
      <c r="G154" s="102">
        <v>8</v>
      </c>
      <c r="H154" s="105">
        <v>11</v>
      </c>
      <c r="I154" s="105"/>
      <c r="J154" s="105">
        <v>0</v>
      </c>
      <c r="K154" s="105">
        <v>1</v>
      </c>
      <c r="L154" s="105">
        <v>0</v>
      </c>
      <c r="M154" s="105">
        <v>5</v>
      </c>
      <c r="N154" s="105">
        <v>2</v>
      </c>
      <c r="O154" s="267">
        <v>3</v>
      </c>
      <c r="P154" s="107"/>
      <c r="Q154" s="107"/>
      <c r="R154" s="107"/>
      <c r="S154" s="267">
        <v>3</v>
      </c>
      <c r="T154" s="268">
        <v>0</v>
      </c>
      <c r="U154" s="101">
        <f t="shared" si="83"/>
        <v>37.5</v>
      </c>
      <c r="V154" s="101">
        <f t="shared" si="92"/>
        <v>9</v>
      </c>
      <c r="W154" s="103">
        <f t="shared" si="84"/>
        <v>9</v>
      </c>
      <c r="X154" s="107">
        <v>12</v>
      </c>
      <c r="Y154" s="103">
        <f>'ИТОГ и проверка'!F154</f>
        <v>9</v>
      </c>
      <c r="Z154" s="103">
        <f t="shared" si="85"/>
        <v>12</v>
      </c>
      <c r="AA154" s="101">
        <f t="shared" si="86"/>
        <v>0</v>
      </c>
      <c r="AB154" s="103">
        <f t="shared" si="87"/>
        <v>0</v>
      </c>
      <c r="AC154" s="107"/>
      <c r="AD154" s="103">
        <f>'ИТОГ и проверка'!G154</f>
        <v>0</v>
      </c>
      <c r="AE154" s="103">
        <f>'ИТОГ и проверка'!H154</f>
        <v>1</v>
      </c>
      <c r="AF154" s="107">
        <v>0</v>
      </c>
      <c r="AG154" s="103">
        <f t="shared" si="91"/>
        <v>5</v>
      </c>
      <c r="AH154" s="103">
        <f>'ИТОГ и проверка'!I154</f>
        <v>3</v>
      </c>
      <c r="AI154" s="121"/>
      <c r="AJ154" s="121">
        <f t="shared" si="88"/>
        <v>9</v>
      </c>
      <c r="AK154" s="119">
        <f t="shared" si="89"/>
        <v>0</v>
      </c>
      <c r="AL154" s="101">
        <f t="shared" si="90"/>
        <v>0</v>
      </c>
    </row>
    <row r="155" ht="47.25">
      <c r="A155" s="96" t="s">
        <v>317</v>
      </c>
      <c r="B155" s="97" t="s">
        <v>318</v>
      </c>
      <c r="C155" s="211">
        <v>3.52</v>
      </c>
      <c r="D155" s="120">
        <v>11</v>
      </c>
      <c r="E155" s="245">
        <v>12</v>
      </c>
      <c r="F155" s="200">
        <f t="shared" si="82"/>
        <v>3.4090909090909092</v>
      </c>
      <c r="G155" s="102">
        <v>0</v>
      </c>
      <c r="H155" s="105">
        <v>0</v>
      </c>
      <c r="I155" s="105"/>
      <c r="J155" s="105">
        <v>0</v>
      </c>
      <c r="K155" s="105">
        <v>0</v>
      </c>
      <c r="L155" s="105">
        <v>0</v>
      </c>
      <c r="M155" s="105">
        <v>0</v>
      </c>
      <c r="N155" s="201">
        <v>0</v>
      </c>
      <c r="O155" s="216">
        <v>0</v>
      </c>
      <c r="P155" s="203"/>
      <c r="Q155" s="107"/>
      <c r="R155" s="204"/>
      <c r="S155" s="216">
        <v>0</v>
      </c>
      <c r="T155" s="216">
        <v>0</v>
      </c>
      <c r="U155" s="205">
        <v>0</v>
      </c>
      <c r="V155" s="101">
        <f t="shared" si="92"/>
        <v>1.4399999999999999</v>
      </c>
      <c r="W155" s="103">
        <f t="shared" si="84"/>
        <v>1</v>
      </c>
      <c r="X155" s="107">
        <v>12</v>
      </c>
      <c r="Y155" s="103">
        <f>'ИТОГ и проверка'!F155</f>
        <v>0</v>
      </c>
      <c r="Z155" s="103">
        <f t="shared" si="85"/>
        <v>0</v>
      </c>
      <c r="AA155" s="101">
        <f t="shared" si="86"/>
        <v>-12</v>
      </c>
      <c r="AB155" s="10">
        <f t="shared" si="87"/>
        <v>0</v>
      </c>
      <c r="AC155" s="107"/>
      <c r="AD155" s="103">
        <f>'ИТОГ и проверка'!G155</f>
        <v>0</v>
      </c>
      <c r="AE155" s="103">
        <f>'ИТОГ и проверка'!H155</f>
        <v>0</v>
      </c>
      <c r="AF155" s="107">
        <v>0</v>
      </c>
      <c r="AG155" s="103">
        <f t="shared" si="91"/>
        <v>0</v>
      </c>
      <c r="AH155" s="103">
        <f>'ИТОГ и проверка'!I155</f>
        <v>0</v>
      </c>
      <c r="AI155" s="121"/>
      <c r="AJ155" s="121">
        <f t="shared" si="88"/>
        <v>0</v>
      </c>
      <c r="AK155" s="119">
        <f t="shared" si="89"/>
        <v>0</v>
      </c>
      <c r="AL155" s="101">
        <f t="shared" si="90"/>
        <v>0</v>
      </c>
    </row>
    <row r="156" ht="47.25">
      <c r="A156" s="96" t="s">
        <v>319</v>
      </c>
      <c r="B156" s="97" t="s">
        <v>320</v>
      </c>
      <c r="C156" s="214">
        <v>12.092000000000001</v>
      </c>
      <c r="D156" s="120">
        <v>39</v>
      </c>
      <c r="E156" s="215">
        <v>40</v>
      </c>
      <c r="F156" s="200">
        <f t="shared" si="82"/>
        <v>3.3079722130334104</v>
      </c>
      <c r="G156" s="102">
        <v>4</v>
      </c>
      <c r="H156" s="105">
        <v>10</v>
      </c>
      <c r="I156" s="105"/>
      <c r="J156" s="105">
        <v>0</v>
      </c>
      <c r="K156" s="105">
        <v>0</v>
      </c>
      <c r="L156" s="105">
        <v>0</v>
      </c>
      <c r="M156" s="105">
        <v>3</v>
      </c>
      <c r="N156" s="105">
        <v>1</v>
      </c>
      <c r="O156" s="267">
        <v>0</v>
      </c>
      <c r="P156" s="107"/>
      <c r="Q156" s="107"/>
      <c r="R156" s="107"/>
      <c r="S156" s="267">
        <v>0</v>
      </c>
      <c r="T156" s="268">
        <v>0</v>
      </c>
      <c r="U156" s="101">
        <v>0</v>
      </c>
      <c r="V156" s="101">
        <f t="shared" si="92"/>
        <v>4.7999999999999998</v>
      </c>
      <c r="W156" s="103">
        <f t="shared" si="84"/>
        <v>4</v>
      </c>
      <c r="X156" s="107">
        <v>12</v>
      </c>
      <c r="Y156" s="103">
        <f>'ИТОГ и проверка'!F156</f>
        <v>4</v>
      </c>
      <c r="Z156" s="103">
        <f t="shared" si="85"/>
        <v>10</v>
      </c>
      <c r="AA156" s="101">
        <f t="shared" si="86"/>
        <v>-2</v>
      </c>
      <c r="AB156" s="103">
        <f t="shared" si="87"/>
        <v>0</v>
      </c>
      <c r="AC156" s="107"/>
      <c r="AD156" s="103">
        <f>'ИТОГ и проверка'!G156</f>
        <v>0</v>
      </c>
      <c r="AE156" s="103">
        <f>'ИТОГ и проверка'!H156</f>
        <v>0</v>
      </c>
      <c r="AF156" s="107">
        <v>0</v>
      </c>
      <c r="AG156" s="103">
        <f t="shared" si="91"/>
        <v>2</v>
      </c>
      <c r="AH156" s="103">
        <f>'ИТОГ и проверка'!I156</f>
        <v>2</v>
      </c>
      <c r="AI156" s="121"/>
      <c r="AJ156" s="121">
        <f t="shared" si="88"/>
        <v>4</v>
      </c>
      <c r="AK156" s="119">
        <f t="shared" si="89"/>
        <v>0</v>
      </c>
      <c r="AL156" s="101">
        <f t="shared" si="90"/>
        <v>0</v>
      </c>
    </row>
    <row r="157" ht="31.5">
      <c r="A157" s="96" t="s">
        <v>321</v>
      </c>
      <c r="B157" s="97" t="s">
        <v>322</v>
      </c>
      <c r="C157" s="211">
        <v>22.745000000000001</v>
      </c>
      <c r="D157" s="120">
        <v>66</v>
      </c>
      <c r="E157" s="212">
        <v>70</v>
      </c>
      <c r="F157" s="200">
        <f t="shared" si="82"/>
        <v>3.077599472411519</v>
      </c>
      <c r="G157" s="102">
        <v>5</v>
      </c>
      <c r="H157" s="105">
        <v>8</v>
      </c>
      <c r="I157" s="105"/>
      <c r="J157" s="105">
        <v>0</v>
      </c>
      <c r="K157" s="105"/>
      <c r="L157" s="105"/>
      <c r="M157" s="105"/>
      <c r="N157" s="201">
        <v>0</v>
      </c>
      <c r="O157" s="261">
        <v>4</v>
      </c>
      <c r="P157" s="203"/>
      <c r="Q157" s="107"/>
      <c r="R157" s="204"/>
      <c r="S157" s="261">
        <v>3</v>
      </c>
      <c r="T157" s="261">
        <v>1</v>
      </c>
      <c r="U157" s="205">
        <f t="shared" si="83"/>
        <v>80</v>
      </c>
      <c r="V157" s="101">
        <f t="shared" si="92"/>
        <v>8.4000000000000004</v>
      </c>
      <c r="W157" s="103">
        <f t="shared" si="84"/>
        <v>8</v>
      </c>
      <c r="X157" s="107">
        <v>12</v>
      </c>
      <c r="Y157" s="103">
        <f>'ИТОГ и проверка'!F157</f>
        <v>5</v>
      </c>
      <c r="Z157" s="103">
        <f t="shared" si="85"/>
        <v>7.1428571428571432</v>
      </c>
      <c r="AA157" s="101">
        <f t="shared" si="86"/>
        <v>-4.8571428571428568</v>
      </c>
      <c r="AB157" s="10">
        <f t="shared" si="87"/>
        <v>0</v>
      </c>
      <c r="AC157" s="107"/>
      <c r="AD157" s="103">
        <f>'ИТОГ и проверка'!D157</f>
        <v>0</v>
      </c>
      <c r="AE157" s="107"/>
      <c r="AF157" s="107"/>
      <c r="AG157" s="107"/>
      <c r="AH157" s="103">
        <f>'ИТОГ и проверка'!E157</f>
        <v>0</v>
      </c>
      <c r="AI157" s="121"/>
      <c r="AJ157" s="121">
        <f t="shared" si="88"/>
        <v>0</v>
      </c>
      <c r="AK157" s="119">
        <f t="shared" si="89"/>
        <v>-5</v>
      </c>
      <c r="AL157" s="101">
        <f t="shared" si="90"/>
        <v>0</v>
      </c>
    </row>
    <row r="158" ht="63">
      <c r="A158" s="96" t="s">
        <v>323</v>
      </c>
      <c r="B158" s="154" t="s">
        <v>324</v>
      </c>
      <c r="C158" s="265">
        <v>33.654000000000003</v>
      </c>
      <c r="D158" s="215">
        <v>95</v>
      </c>
      <c r="E158" s="293">
        <v>90</v>
      </c>
      <c r="F158" s="217">
        <f t="shared" si="82"/>
        <v>2.6742734890354782</v>
      </c>
      <c r="G158" s="102">
        <v>5</v>
      </c>
      <c r="H158" s="105">
        <v>5</v>
      </c>
      <c r="I158" s="105"/>
      <c r="J158" s="105">
        <v>0</v>
      </c>
      <c r="K158" s="105"/>
      <c r="L158" s="105"/>
      <c r="M158" s="105"/>
      <c r="N158" s="201">
        <v>0</v>
      </c>
      <c r="O158" s="213">
        <v>5</v>
      </c>
      <c r="P158" s="203"/>
      <c r="Q158" s="107"/>
      <c r="R158" s="204"/>
      <c r="S158" s="213">
        <v>4</v>
      </c>
      <c r="T158" s="213">
        <v>1</v>
      </c>
      <c r="U158" s="205">
        <f t="shared" si="83"/>
        <v>100</v>
      </c>
      <c r="V158" s="101">
        <f t="shared" si="92"/>
        <v>7.2000000000000002</v>
      </c>
      <c r="W158" s="103">
        <f t="shared" si="84"/>
        <v>7</v>
      </c>
      <c r="X158" s="107">
        <v>8</v>
      </c>
      <c r="Y158" s="103">
        <f>'ИТОГ и проверка'!F158</f>
        <v>5</v>
      </c>
      <c r="Z158" s="103">
        <f t="shared" si="85"/>
        <v>5.5555555555555554</v>
      </c>
      <c r="AA158" s="101">
        <f t="shared" si="86"/>
        <v>-2.4444444444444446</v>
      </c>
      <c r="AB158" s="103">
        <f t="shared" si="87"/>
        <v>0</v>
      </c>
      <c r="AC158" s="107"/>
      <c r="AD158" s="103">
        <f>'ИТОГ и проверка'!D158</f>
        <v>0</v>
      </c>
      <c r="AE158" s="107"/>
      <c r="AF158" s="107"/>
      <c r="AG158" s="107"/>
      <c r="AH158" s="103">
        <f>'ИТОГ и проверка'!E158</f>
        <v>0</v>
      </c>
      <c r="AI158" s="121"/>
      <c r="AJ158" s="121">
        <f t="shared" si="88"/>
        <v>0</v>
      </c>
      <c r="AK158" s="119">
        <f t="shared" si="89"/>
        <v>-5</v>
      </c>
      <c r="AL158" s="101">
        <f t="shared" si="90"/>
        <v>0</v>
      </c>
    </row>
    <row r="159" ht="47.25">
      <c r="A159" s="96" t="s">
        <v>325</v>
      </c>
      <c r="B159" s="154" t="s">
        <v>326</v>
      </c>
      <c r="C159" s="238">
        <v>11.364000000000001</v>
      </c>
      <c r="D159" s="120">
        <v>30</v>
      </c>
      <c r="E159" s="182">
        <v>33</v>
      </c>
      <c r="F159" s="200">
        <f t="shared" si="82"/>
        <v>2.9039070749736005</v>
      </c>
      <c r="G159" s="102">
        <v>1</v>
      </c>
      <c r="H159" s="105">
        <v>3</v>
      </c>
      <c r="I159" s="105"/>
      <c r="J159" s="105">
        <v>0</v>
      </c>
      <c r="K159" s="105"/>
      <c r="L159" s="105"/>
      <c r="M159" s="105"/>
      <c r="N159" s="201">
        <v>0</v>
      </c>
      <c r="O159" s="213">
        <v>0</v>
      </c>
      <c r="P159" s="203"/>
      <c r="Q159" s="107"/>
      <c r="R159" s="204"/>
      <c r="S159" s="213"/>
      <c r="T159" s="213"/>
      <c r="U159" s="205">
        <f t="shared" si="83"/>
        <v>0</v>
      </c>
      <c r="V159" s="101">
        <f t="shared" si="92"/>
        <v>2.6400000000000001</v>
      </c>
      <c r="W159" s="103">
        <f t="shared" si="84"/>
        <v>2</v>
      </c>
      <c r="X159" s="107">
        <v>8</v>
      </c>
      <c r="Y159" s="103">
        <f>'ИТОГ и проверка'!F159</f>
        <v>1</v>
      </c>
      <c r="Z159" s="103">
        <f t="shared" si="85"/>
        <v>3.0303030303030303</v>
      </c>
      <c r="AA159" s="101">
        <f t="shared" si="86"/>
        <v>-4.9696969696969697</v>
      </c>
      <c r="AB159" s="10">
        <f t="shared" si="87"/>
        <v>0</v>
      </c>
      <c r="AC159" s="107"/>
      <c r="AD159" s="103">
        <f>'ИТОГ и проверка'!D159</f>
        <v>0</v>
      </c>
      <c r="AE159" s="107"/>
      <c r="AF159" s="107"/>
      <c r="AG159" s="107"/>
      <c r="AH159" s="103">
        <f>'ИТОГ и проверка'!E159</f>
        <v>0</v>
      </c>
      <c r="AI159" s="121"/>
      <c r="AJ159" s="121">
        <f t="shared" si="88"/>
        <v>0</v>
      </c>
      <c r="AK159" s="119">
        <f t="shared" si="89"/>
        <v>-1</v>
      </c>
      <c r="AL159" s="101">
        <f t="shared" si="90"/>
        <v>0</v>
      </c>
    </row>
    <row r="160">
      <c r="A160" s="123" t="s">
        <v>327</v>
      </c>
      <c r="B160" s="87" t="s">
        <v>328</v>
      </c>
      <c r="C160" s="206"/>
      <c r="D160" s="88"/>
      <c r="E160" s="89"/>
      <c r="F160" s="235"/>
      <c r="G160" s="149"/>
      <c r="H160" s="91"/>
      <c r="I160" s="91"/>
      <c r="J160" s="91"/>
      <c r="K160" s="91"/>
      <c r="L160" s="91"/>
      <c r="M160" s="91"/>
      <c r="N160" s="91"/>
      <c r="O160" s="207"/>
      <c r="P160" s="90"/>
      <c r="Q160" s="90"/>
      <c r="R160" s="90"/>
      <c r="S160" s="263"/>
      <c r="T160" s="264"/>
      <c r="U160" s="90"/>
      <c r="V160" s="90"/>
      <c r="W160" s="90"/>
      <c r="X160" s="90"/>
      <c r="Y160" s="90"/>
      <c r="Z160" s="90"/>
      <c r="AA160" s="90"/>
      <c r="AB160" s="103">
        <f t="shared" si="87"/>
        <v>0</v>
      </c>
      <c r="AC160" s="90"/>
      <c r="AD160" s="90"/>
      <c r="AE160" s="90"/>
      <c r="AF160" s="90"/>
      <c r="AG160" s="90"/>
      <c r="AH160" s="90"/>
      <c r="AI160" s="127"/>
      <c r="AJ160" s="121">
        <f t="shared" si="88"/>
        <v>0</v>
      </c>
      <c r="AK160" s="119">
        <f t="shared" si="89"/>
        <v>0</v>
      </c>
      <c r="AL160" s="101">
        <f t="shared" si="90"/>
        <v>0</v>
      </c>
    </row>
    <row r="161" ht="31.5">
      <c r="A161" s="96" t="s">
        <v>329</v>
      </c>
      <c r="B161" s="97" t="s">
        <v>330</v>
      </c>
      <c r="C161" s="238">
        <v>92.799999999999997</v>
      </c>
      <c r="D161" s="120">
        <v>221</v>
      </c>
      <c r="E161" s="182">
        <v>241</v>
      </c>
      <c r="F161" s="200">
        <f t="shared" si="82"/>
        <v>2.5969827586206899</v>
      </c>
      <c r="G161" s="102">
        <v>15</v>
      </c>
      <c r="H161" s="105">
        <v>7</v>
      </c>
      <c r="I161" s="105"/>
      <c r="J161" s="105">
        <v>0</v>
      </c>
      <c r="K161" s="105"/>
      <c r="L161" s="105"/>
      <c r="M161" s="105"/>
      <c r="N161" s="105">
        <v>0</v>
      </c>
      <c r="O161" s="287"/>
      <c r="P161" s="107"/>
      <c r="Q161" s="107"/>
      <c r="R161" s="107"/>
      <c r="S161" s="287"/>
      <c r="T161" s="274"/>
      <c r="U161" s="101">
        <f t="shared" si="83"/>
        <v>0</v>
      </c>
      <c r="V161" s="101">
        <f t="shared" si="92"/>
        <v>19.280000000000001</v>
      </c>
      <c r="W161" s="103">
        <f t="shared" si="84"/>
        <v>19</v>
      </c>
      <c r="X161" s="107">
        <v>8</v>
      </c>
      <c r="Y161" s="103">
        <f>'ИТОГ и проверка'!F161</f>
        <v>16</v>
      </c>
      <c r="Z161" s="103">
        <f t="shared" si="85"/>
        <v>6.6390041493775929</v>
      </c>
      <c r="AA161" s="101">
        <f t="shared" si="86"/>
        <v>-1.3609958506224071</v>
      </c>
      <c r="AB161" s="10">
        <f t="shared" si="87"/>
        <v>0</v>
      </c>
      <c r="AC161" s="107"/>
      <c r="AD161" s="103">
        <f>'ИТОГ и проверка'!D161</f>
        <v>0</v>
      </c>
      <c r="AE161" s="107"/>
      <c r="AF161" s="107"/>
      <c r="AG161" s="107"/>
      <c r="AH161" s="103">
        <f>'ИТОГ и проверка'!E161</f>
        <v>0</v>
      </c>
      <c r="AI161" s="121"/>
      <c r="AJ161" s="121">
        <f t="shared" si="88"/>
        <v>0</v>
      </c>
      <c r="AK161" s="119">
        <f t="shared" si="89"/>
        <v>-16</v>
      </c>
      <c r="AL161" s="101">
        <f t="shared" si="90"/>
        <v>0</v>
      </c>
    </row>
    <row r="162" ht="31.5">
      <c r="A162" s="96" t="s">
        <v>331</v>
      </c>
      <c r="B162" s="97" t="s">
        <v>332</v>
      </c>
      <c r="C162" s="214">
        <v>347.19999999999999</v>
      </c>
      <c r="D162" s="120">
        <v>499</v>
      </c>
      <c r="E162" s="215">
        <v>500</v>
      </c>
      <c r="F162" s="200">
        <f t="shared" si="82"/>
        <v>1.4400921658986177</v>
      </c>
      <c r="G162" s="102">
        <v>20</v>
      </c>
      <c r="H162" s="105">
        <v>4</v>
      </c>
      <c r="I162" s="105"/>
      <c r="J162" s="105">
        <v>0</v>
      </c>
      <c r="K162" s="105">
        <v>3</v>
      </c>
      <c r="L162" s="105">
        <v>0</v>
      </c>
      <c r="M162" s="105">
        <v>9</v>
      </c>
      <c r="N162" s="105">
        <v>8</v>
      </c>
      <c r="O162" s="230">
        <v>6</v>
      </c>
      <c r="P162" s="107"/>
      <c r="Q162" s="107"/>
      <c r="R162" s="107"/>
      <c r="S162" s="100">
        <v>2</v>
      </c>
      <c r="T162" s="229">
        <v>4</v>
      </c>
      <c r="U162" s="101">
        <f t="shared" si="83"/>
        <v>30</v>
      </c>
      <c r="V162" s="101">
        <f t="shared" si="92"/>
        <v>40</v>
      </c>
      <c r="W162" s="103">
        <f t="shared" si="84"/>
        <v>40</v>
      </c>
      <c r="X162" s="107">
        <v>8</v>
      </c>
      <c r="Y162" s="103">
        <f>'ИТОГ и проверка'!F162</f>
        <v>20</v>
      </c>
      <c r="Z162" s="103">
        <f t="shared" si="85"/>
        <v>4</v>
      </c>
      <c r="AA162" s="101">
        <f t="shared" si="86"/>
        <v>-4</v>
      </c>
      <c r="AB162" s="103">
        <f t="shared" si="87"/>
        <v>0</v>
      </c>
      <c r="AC162" s="107"/>
      <c r="AD162" s="103">
        <f>'ИТОГ и проверка'!G162</f>
        <v>0</v>
      </c>
      <c r="AE162" s="103">
        <f>'ИТОГ и проверка'!H162</f>
        <v>2</v>
      </c>
      <c r="AF162" s="107">
        <v>0</v>
      </c>
      <c r="AG162" s="103">
        <f t="shared" si="91"/>
        <v>8</v>
      </c>
      <c r="AH162" s="103">
        <f>'ИТОГ и проверка'!I162</f>
        <v>10</v>
      </c>
      <c r="AI162" s="121"/>
      <c r="AJ162" s="121">
        <f t="shared" si="88"/>
        <v>20</v>
      </c>
      <c r="AK162" s="119">
        <f t="shared" si="89"/>
        <v>0</v>
      </c>
      <c r="AL162" s="101">
        <f t="shared" si="90"/>
        <v>0</v>
      </c>
    </row>
    <row r="163">
      <c r="A163" s="123" t="s">
        <v>333</v>
      </c>
      <c r="B163" s="87" t="s">
        <v>334</v>
      </c>
      <c r="C163" s="218"/>
      <c r="D163" s="208"/>
      <c r="E163" s="255"/>
      <c r="F163" s="256"/>
      <c r="G163" s="149"/>
      <c r="H163" s="91"/>
      <c r="I163" s="91"/>
      <c r="J163" s="91"/>
      <c r="K163" s="91"/>
      <c r="L163" s="91"/>
      <c r="M163" s="91"/>
      <c r="N163" s="91"/>
      <c r="O163" s="250"/>
      <c r="P163" s="90"/>
      <c r="Q163" s="90"/>
      <c r="R163" s="90"/>
      <c r="S163" s="250"/>
      <c r="T163" s="207"/>
      <c r="U163" s="90"/>
      <c r="V163" s="90"/>
      <c r="W163" s="90"/>
      <c r="X163" s="90"/>
      <c r="Y163" s="90"/>
      <c r="Z163" s="90"/>
      <c r="AA163" s="90"/>
      <c r="AB163" s="10">
        <f t="shared" si="87"/>
        <v>0</v>
      </c>
      <c r="AC163" s="90"/>
      <c r="AD163" s="90"/>
      <c r="AE163" s="90"/>
      <c r="AF163" s="90"/>
      <c r="AG163" s="90"/>
      <c r="AH163" s="90"/>
      <c r="AI163" s="127"/>
      <c r="AJ163" s="121">
        <f t="shared" si="88"/>
        <v>0</v>
      </c>
      <c r="AK163" s="119">
        <f t="shared" si="89"/>
        <v>0</v>
      </c>
      <c r="AL163" s="101">
        <f t="shared" si="90"/>
        <v>0</v>
      </c>
    </row>
    <row r="164" ht="31.5">
      <c r="A164" s="96" t="s">
        <v>335</v>
      </c>
      <c r="B164" s="97" t="s">
        <v>336</v>
      </c>
      <c r="C164" s="214">
        <v>10.686999999999999</v>
      </c>
      <c r="D164" s="215">
        <v>21</v>
      </c>
      <c r="E164" s="295">
        <v>24</v>
      </c>
      <c r="F164" s="217">
        <f t="shared" ref="F164:F227" si="93">E164/C164</f>
        <v>2.2457190979694959</v>
      </c>
      <c r="G164" s="102">
        <v>1</v>
      </c>
      <c r="H164" s="105">
        <v>5</v>
      </c>
      <c r="I164" s="105"/>
      <c r="J164" s="105">
        <v>0</v>
      </c>
      <c r="K164" s="105"/>
      <c r="L164" s="105"/>
      <c r="M164" s="105"/>
      <c r="N164" s="105">
        <v>0</v>
      </c>
      <c r="O164" s="296"/>
      <c r="P164" s="107"/>
      <c r="Q164" s="107"/>
      <c r="R164" s="107"/>
      <c r="S164" s="296"/>
      <c r="T164" s="297"/>
      <c r="U164" s="101">
        <f t="shared" ref="U164:U227" si="94">O164/G164%</f>
        <v>0</v>
      </c>
      <c r="V164" s="101">
        <f t="shared" si="92"/>
        <v>1.9199999999999999</v>
      </c>
      <c r="W164" s="103">
        <f t="shared" ref="W164:W227" si="95">ROUNDDOWN(V164,0)</f>
        <v>1</v>
      </c>
      <c r="X164" s="107">
        <v>8</v>
      </c>
      <c r="Y164" s="103">
        <f>'ИТОГ и проверка'!F164</f>
        <v>1</v>
      </c>
      <c r="Z164" s="103">
        <f t="shared" ref="Z164:Z227" si="96">Y164/E164%</f>
        <v>4.166666666666667</v>
      </c>
      <c r="AA164" s="101">
        <f t="shared" ref="AA164:AA227" si="97">Z164-X164</f>
        <v>-3.833333333333333</v>
      </c>
      <c r="AB164" s="103">
        <f t="shared" ref="AB164:AB227" si="98">IF(AA164&gt;0.01,AA164*1000000,0)</f>
        <v>0</v>
      </c>
      <c r="AC164" s="107"/>
      <c r="AD164" s="103">
        <f>'ИТОГ и проверка'!D164</f>
        <v>0</v>
      </c>
      <c r="AE164" s="107"/>
      <c r="AF164" s="107"/>
      <c r="AG164" s="107"/>
      <c r="AH164" s="103">
        <f>'ИТОГ и проверка'!E164</f>
        <v>0</v>
      </c>
      <c r="AI164" s="121"/>
      <c r="AJ164" s="121">
        <f t="shared" ref="AJ164:AJ227" si="99">SUM(AD164:AI164)</f>
        <v>0</v>
      </c>
      <c r="AK164" s="119">
        <f t="shared" ref="AK164:AK227" si="100">AJ164-Y164</f>
        <v>-1</v>
      </c>
      <c r="AL164" s="101">
        <f t="shared" ref="AL164:AL227" si="101">IF(AK164&gt;1,AK164*1000,0)</f>
        <v>0</v>
      </c>
    </row>
    <row r="165" ht="94.5">
      <c r="A165" s="96" t="s">
        <v>337</v>
      </c>
      <c r="B165" s="97" t="s">
        <v>338</v>
      </c>
      <c r="C165" s="238">
        <v>23.292999999999999</v>
      </c>
      <c r="D165" s="120">
        <v>57</v>
      </c>
      <c r="E165" s="182">
        <v>82</v>
      </c>
      <c r="F165" s="200">
        <f t="shared" si="93"/>
        <v>3.5203709268879062</v>
      </c>
      <c r="G165" s="102">
        <v>4</v>
      </c>
      <c r="H165" s="105">
        <v>7</v>
      </c>
      <c r="I165" s="105"/>
      <c r="J165" s="105">
        <v>0</v>
      </c>
      <c r="K165" s="105"/>
      <c r="L165" s="105"/>
      <c r="M165" s="105"/>
      <c r="N165" s="201">
        <v>0</v>
      </c>
      <c r="O165" s="213">
        <v>3</v>
      </c>
      <c r="P165" s="203"/>
      <c r="Q165" s="107"/>
      <c r="R165" s="204"/>
      <c r="S165" s="213">
        <v>2</v>
      </c>
      <c r="T165" s="213">
        <v>1</v>
      </c>
      <c r="U165" s="205">
        <f t="shared" si="94"/>
        <v>75</v>
      </c>
      <c r="V165" s="101">
        <f t="shared" si="92"/>
        <v>9.8399999999999999</v>
      </c>
      <c r="W165" s="103">
        <f t="shared" si="95"/>
        <v>9</v>
      </c>
      <c r="X165" s="107">
        <v>12</v>
      </c>
      <c r="Y165" s="103">
        <f>'ИТОГ и проверка'!F165</f>
        <v>9</v>
      </c>
      <c r="Z165" s="103">
        <f t="shared" si="96"/>
        <v>10.975609756097562</v>
      </c>
      <c r="AA165" s="101">
        <f t="shared" si="97"/>
        <v>-1.0243902439024382</v>
      </c>
      <c r="AB165" s="10">
        <f t="shared" si="98"/>
        <v>0</v>
      </c>
      <c r="AC165" s="107"/>
      <c r="AD165" s="103">
        <f>'ИТОГ и проверка'!D165</f>
        <v>0</v>
      </c>
      <c r="AE165" s="107"/>
      <c r="AF165" s="107"/>
      <c r="AG165" s="107"/>
      <c r="AH165" s="103">
        <f>'ИТОГ и проверка'!E165</f>
        <v>0</v>
      </c>
      <c r="AI165" s="121"/>
      <c r="AJ165" s="121">
        <f t="shared" si="99"/>
        <v>0</v>
      </c>
      <c r="AK165" s="119">
        <f t="shared" si="100"/>
        <v>-9</v>
      </c>
      <c r="AL165" s="101">
        <f t="shared" si="101"/>
        <v>0</v>
      </c>
    </row>
    <row r="166" ht="47.25">
      <c r="A166" s="96" t="s">
        <v>339</v>
      </c>
      <c r="B166" s="97" t="s">
        <v>340</v>
      </c>
      <c r="C166" s="214">
        <v>19.553999999999998</v>
      </c>
      <c r="D166" s="120">
        <v>173</v>
      </c>
      <c r="E166" s="215">
        <v>182</v>
      </c>
      <c r="F166" s="200">
        <f t="shared" si="93"/>
        <v>9.3075585557942109</v>
      </c>
      <c r="G166" s="102">
        <v>5</v>
      </c>
      <c r="H166" s="105">
        <v>3</v>
      </c>
      <c r="I166" s="105"/>
      <c r="J166" s="105">
        <v>0</v>
      </c>
      <c r="K166" s="105"/>
      <c r="L166" s="105"/>
      <c r="M166" s="105"/>
      <c r="N166" s="201">
        <v>0</v>
      </c>
      <c r="O166" s="213">
        <v>5</v>
      </c>
      <c r="P166" s="203"/>
      <c r="Q166" s="107"/>
      <c r="R166" s="204"/>
      <c r="S166" s="213">
        <v>4</v>
      </c>
      <c r="T166" s="213">
        <v>1</v>
      </c>
      <c r="U166" s="205">
        <f t="shared" si="94"/>
        <v>100</v>
      </c>
      <c r="V166" s="101">
        <f t="shared" si="92"/>
        <v>32.759999999999998</v>
      </c>
      <c r="W166" s="103">
        <f t="shared" si="95"/>
        <v>32</v>
      </c>
      <c r="X166" s="107">
        <v>18</v>
      </c>
      <c r="Y166" s="103">
        <f>'ИТОГ и проверка'!F166</f>
        <v>5</v>
      </c>
      <c r="Z166" s="103">
        <f t="shared" si="96"/>
        <v>2.7472527472527473</v>
      </c>
      <c r="AA166" s="101">
        <f t="shared" si="97"/>
        <v>-15.252747252747252</v>
      </c>
      <c r="AB166" s="103">
        <f t="shared" si="98"/>
        <v>0</v>
      </c>
      <c r="AC166" s="107"/>
      <c r="AD166" s="103">
        <f>'ИТОГ и проверка'!D166</f>
        <v>0</v>
      </c>
      <c r="AE166" s="107"/>
      <c r="AF166" s="107"/>
      <c r="AG166" s="107"/>
      <c r="AH166" s="103">
        <f>'ИТОГ и проверка'!E166</f>
        <v>0</v>
      </c>
      <c r="AI166" s="121"/>
      <c r="AJ166" s="121">
        <f t="shared" si="99"/>
        <v>0</v>
      </c>
      <c r="AK166" s="119">
        <f t="shared" si="100"/>
        <v>-5</v>
      </c>
      <c r="AL166" s="101">
        <f t="shared" si="101"/>
        <v>0</v>
      </c>
    </row>
    <row r="167" ht="31.5">
      <c r="A167" s="96" t="s">
        <v>341</v>
      </c>
      <c r="B167" s="97" t="s">
        <v>342</v>
      </c>
      <c r="C167" s="211">
        <v>119.479</v>
      </c>
      <c r="D167" s="120">
        <v>303</v>
      </c>
      <c r="E167" s="229">
        <v>258</v>
      </c>
      <c r="F167" s="200">
        <f t="shared" si="93"/>
        <v>2.1593752877074635</v>
      </c>
      <c r="G167" s="102">
        <v>21</v>
      </c>
      <c r="H167" s="105">
        <v>7</v>
      </c>
      <c r="I167" s="105"/>
      <c r="J167" s="105">
        <v>0</v>
      </c>
      <c r="K167" s="105"/>
      <c r="L167" s="105"/>
      <c r="M167" s="105"/>
      <c r="N167" s="105">
        <v>0</v>
      </c>
      <c r="O167" s="231">
        <v>0</v>
      </c>
      <c r="P167" s="107"/>
      <c r="Q167" s="107"/>
      <c r="R167" s="107"/>
      <c r="S167" s="231">
        <v>0</v>
      </c>
      <c r="T167" s="230">
        <v>0</v>
      </c>
      <c r="U167" s="101">
        <f t="shared" si="94"/>
        <v>0</v>
      </c>
      <c r="V167" s="101">
        <f t="shared" si="92"/>
        <v>20.640000000000001</v>
      </c>
      <c r="W167" s="103">
        <f t="shared" si="95"/>
        <v>20</v>
      </c>
      <c r="X167" s="107">
        <v>8</v>
      </c>
      <c r="Y167" s="103">
        <f>'ИТОГ и проверка'!F167</f>
        <v>7</v>
      </c>
      <c r="Z167" s="103">
        <f t="shared" si="96"/>
        <v>2.7131782945736433</v>
      </c>
      <c r="AA167" s="101">
        <f t="shared" si="97"/>
        <v>-5.2868217054263571</v>
      </c>
      <c r="AB167" s="10">
        <f t="shared" si="98"/>
        <v>0</v>
      </c>
      <c r="AC167" s="107"/>
      <c r="AD167" s="103">
        <f>'ИТОГ и проверка'!D167</f>
        <v>0</v>
      </c>
      <c r="AE167" s="107"/>
      <c r="AF167" s="107"/>
      <c r="AG167" s="107"/>
      <c r="AH167" s="103">
        <f>'ИТОГ и проверка'!E167</f>
        <v>0</v>
      </c>
      <c r="AI167" s="121"/>
      <c r="AJ167" s="121">
        <f t="shared" si="99"/>
        <v>0</v>
      </c>
      <c r="AK167" s="119">
        <f t="shared" si="100"/>
        <v>-7</v>
      </c>
      <c r="AL167" s="101">
        <f t="shared" si="101"/>
        <v>0</v>
      </c>
    </row>
    <row r="168" ht="31.5">
      <c r="A168" s="96" t="s">
        <v>343</v>
      </c>
      <c r="B168" s="97" t="s">
        <v>344</v>
      </c>
      <c r="C168" s="214">
        <v>127.17</v>
      </c>
      <c r="D168" s="120">
        <v>238</v>
      </c>
      <c r="E168" s="215">
        <v>220</v>
      </c>
      <c r="F168" s="200">
        <f t="shared" si="93"/>
        <v>1.7299677596917511</v>
      </c>
      <c r="G168" s="102">
        <v>19</v>
      </c>
      <c r="H168" s="105">
        <v>8</v>
      </c>
      <c r="I168" s="105"/>
      <c r="J168" s="105">
        <v>1</v>
      </c>
      <c r="K168" s="105">
        <v>1</v>
      </c>
      <c r="L168" s="105">
        <v>0</v>
      </c>
      <c r="M168" s="105">
        <v>12</v>
      </c>
      <c r="N168" s="105">
        <v>5</v>
      </c>
      <c r="O168" s="249">
        <v>3</v>
      </c>
      <c r="P168" s="107"/>
      <c r="Q168" s="107"/>
      <c r="R168" s="107"/>
      <c r="S168" s="249">
        <v>2</v>
      </c>
      <c r="T168" s="212">
        <v>1</v>
      </c>
      <c r="U168" s="101">
        <f t="shared" si="94"/>
        <v>15.789473684210526</v>
      </c>
      <c r="V168" s="101">
        <f t="shared" si="92"/>
        <v>17.600000000000001</v>
      </c>
      <c r="W168" s="103">
        <f t="shared" si="95"/>
        <v>17</v>
      </c>
      <c r="X168" s="107">
        <v>8</v>
      </c>
      <c r="Y168" s="103">
        <f>'ИТОГ и проверка'!F168</f>
        <v>17</v>
      </c>
      <c r="Z168" s="103">
        <f t="shared" si="96"/>
        <v>7.7272727272727266</v>
      </c>
      <c r="AA168" s="101">
        <f t="shared" si="97"/>
        <v>-0.27272727272727337</v>
      </c>
      <c r="AB168" s="103">
        <f t="shared" si="98"/>
        <v>0</v>
      </c>
      <c r="AC168" s="107"/>
      <c r="AD168" s="103">
        <f>'ИТОГ и проверка'!G168</f>
        <v>1</v>
      </c>
      <c r="AE168" s="103">
        <f>'ИТОГ и проверка'!H168</f>
        <v>1</v>
      </c>
      <c r="AF168" s="107">
        <v>0</v>
      </c>
      <c r="AG168" s="103">
        <f t="shared" si="91"/>
        <v>11</v>
      </c>
      <c r="AH168" s="103">
        <f>'ИТОГ и проверка'!I168</f>
        <v>4</v>
      </c>
      <c r="AI168" s="121"/>
      <c r="AJ168" s="121">
        <f t="shared" si="99"/>
        <v>17</v>
      </c>
      <c r="AK168" s="119">
        <f t="shared" si="100"/>
        <v>0</v>
      </c>
      <c r="AL168" s="101">
        <f t="shared" si="101"/>
        <v>0</v>
      </c>
    </row>
    <row r="169" ht="63">
      <c r="A169" s="96" t="s">
        <v>345</v>
      </c>
      <c r="B169" s="97" t="s">
        <v>346</v>
      </c>
      <c r="C169" s="238">
        <v>51.795000000000002</v>
      </c>
      <c r="D169" s="120">
        <v>333</v>
      </c>
      <c r="E169" s="246">
        <v>336</v>
      </c>
      <c r="F169" s="200">
        <f t="shared" si="93"/>
        <v>6.4871126556617433</v>
      </c>
      <c r="G169" s="102">
        <v>49</v>
      </c>
      <c r="H169" s="105">
        <v>15</v>
      </c>
      <c r="I169" s="105"/>
      <c r="J169" s="105">
        <v>0</v>
      </c>
      <c r="K169" s="105"/>
      <c r="L169" s="105"/>
      <c r="M169" s="105"/>
      <c r="N169" s="201">
        <v>0</v>
      </c>
      <c r="O169" s="202">
        <v>25</v>
      </c>
      <c r="P169" s="203"/>
      <c r="Q169" s="107"/>
      <c r="R169" s="204"/>
      <c r="S169" s="202">
        <v>15</v>
      </c>
      <c r="T169" s="202">
        <v>10</v>
      </c>
      <c r="U169" s="205">
        <f t="shared" si="94"/>
        <v>51.020408163265309</v>
      </c>
      <c r="V169" s="101">
        <f t="shared" si="92"/>
        <v>50.399999999999999</v>
      </c>
      <c r="W169" s="103">
        <f t="shared" si="95"/>
        <v>50</v>
      </c>
      <c r="X169" s="107">
        <v>15</v>
      </c>
      <c r="Y169" s="103">
        <f>'ИТОГ и проверка'!F169</f>
        <v>47</v>
      </c>
      <c r="Z169" s="103">
        <f t="shared" si="96"/>
        <v>13.988095238095239</v>
      </c>
      <c r="AA169" s="101">
        <f t="shared" si="97"/>
        <v>-1.011904761904761</v>
      </c>
      <c r="AB169" s="10">
        <f t="shared" si="98"/>
        <v>0</v>
      </c>
      <c r="AC169" s="107"/>
      <c r="AD169" s="103">
        <f>'ИТОГ и проверка'!D169</f>
        <v>0</v>
      </c>
      <c r="AE169" s="107"/>
      <c r="AF169" s="107"/>
      <c r="AG169" s="107"/>
      <c r="AH169" s="103">
        <f>'ИТОГ и проверка'!E169</f>
        <v>0</v>
      </c>
      <c r="AI169" s="121"/>
      <c r="AJ169" s="121">
        <f t="shared" si="99"/>
        <v>0</v>
      </c>
      <c r="AK169" s="119">
        <f t="shared" si="100"/>
        <v>-47</v>
      </c>
      <c r="AL169" s="101">
        <f t="shared" si="101"/>
        <v>0</v>
      </c>
    </row>
    <row r="170">
      <c r="A170" s="123" t="s">
        <v>347</v>
      </c>
      <c r="B170" s="87" t="s">
        <v>348</v>
      </c>
      <c r="C170" s="206"/>
      <c r="D170" s="88"/>
      <c r="E170" s="237"/>
      <c r="F170" s="235"/>
      <c r="G170" s="149"/>
      <c r="H170" s="91"/>
      <c r="I170" s="91"/>
      <c r="J170" s="91"/>
      <c r="K170" s="91"/>
      <c r="L170" s="91"/>
      <c r="M170" s="91"/>
      <c r="N170" s="91"/>
      <c r="O170" s="209"/>
      <c r="P170" s="90"/>
      <c r="Q170" s="90"/>
      <c r="R170" s="90"/>
      <c r="S170" s="209"/>
      <c r="T170" s="210"/>
      <c r="U170" s="90"/>
      <c r="V170" s="90"/>
      <c r="W170" s="90"/>
      <c r="X170" s="90"/>
      <c r="Y170" s="90"/>
      <c r="Z170" s="90"/>
      <c r="AA170" s="90"/>
      <c r="AB170" s="103">
        <f t="shared" si="98"/>
        <v>0</v>
      </c>
      <c r="AC170" s="90"/>
      <c r="AD170" s="90"/>
      <c r="AE170" s="90"/>
      <c r="AF170" s="90"/>
      <c r="AG170" s="90"/>
      <c r="AH170" s="90"/>
      <c r="AI170" s="127"/>
      <c r="AJ170" s="121">
        <f t="shared" si="99"/>
        <v>0</v>
      </c>
      <c r="AK170" s="119">
        <f t="shared" si="100"/>
        <v>0</v>
      </c>
      <c r="AL170" s="101">
        <f t="shared" si="101"/>
        <v>0</v>
      </c>
    </row>
    <row r="171" ht="31.5">
      <c r="A171" s="96" t="s">
        <v>349</v>
      </c>
      <c r="B171" s="97" t="s">
        <v>350</v>
      </c>
      <c r="C171" s="211">
        <v>394.31799999999998</v>
      </c>
      <c r="D171" s="215">
        <v>772</v>
      </c>
      <c r="E171" s="293">
        <v>655</v>
      </c>
      <c r="F171" s="217">
        <f t="shared" si="93"/>
        <v>1.6610958667877196</v>
      </c>
      <c r="G171" s="102">
        <v>61</v>
      </c>
      <c r="H171" s="105">
        <v>8</v>
      </c>
      <c r="I171" s="105"/>
      <c r="J171" s="105">
        <v>0</v>
      </c>
      <c r="K171" s="105"/>
      <c r="L171" s="105"/>
      <c r="M171" s="105"/>
      <c r="N171" s="201">
        <v>0</v>
      </c>
      <c r="O171" s="213">
        <v>8</v>
      </c>
      <c r="P171" s="203"/>
      <c r="Q171" s="107"/>
      <c r="R171" s="204"/>
      <c r="S171" s="213">
        <v>5</v>
      </c>
      <c r="T171" s="213">
        <v>3</v>
      </c>
      <c r="U171" s="205">
        <f t="shared" si="94"/>
        <v>13.114754098360656</v>
      </c>
      <c r="V171" s="101">
        <f t="shared" si="92"/>
        <v>52.399999999999999</v>
      </c>
      <c r="W171" s="103">
        <f t="shared" si="95"/>
        <v>52</v>
      </c>
      <c r="X171" s="107">
        <v>8</v>
      </c>
      <c r="Y171" s="103">
        <f>'ИТОГ и проверка'!F171</f>
        <v>52</v>
      </c>
      <c r="Z171" s="103">
        <f t="shared" si="96"/>
        <v>7.9389312977099236</v>
      </c>
      <c r="AA171" s="101">
        <f t="shared" si="97"/>
        <v>-0.061068702290076438</v>
      </c>
      <c r="AB171" s="10">
        <f t="shared" si="98"/>
        <v>0</v>
      </c>
      <c r="AC171" s="107"/>
      <c r="AD171" s="103">
        <f>'ИТОГ и проверка'!D171</f>
        <v>0</v>
      </c>
      <c r="AE171" s="107"/>
      <c r="AF171" s="107"/>
      <c r="AG171" s="107"/>
      <c r="AH171" s="103">
        <f>'ИТОГ и проверка'!E171</f>
        <v>0</v>
      </c>
      <c r="AI171" s="121"/>
      <c r="AJ171" s="121">
        <f t="shared" si="99"/>
        <v>0</v>
      </c>
      <c r="AK171" s="119">
        <f t="shared" si="100"/>
        <v>-52</v>
      </c>
      <c r="AL171" s="101">
        <f t="shared" si="101"/>
        <v>0</v>
      </c>
    </row>
    <row r="172" ht="31.5">
      <c r="A172" s="96" t="s">
        <v>351</v>
      </c>
      <c r="B172" s="97" t="s">
        <v>352</v>
      </c>
      <c r="C172" s="214">
        <v>193.92599999999999</v>
      </c>
      <c r="D172" s="120">
        <v>698</v>
      </c>
      <c r="E172" s="215">
        <v>624</v>
      </c>
      <c r="F172" s="200">
        <f t="shared" si="93"/>
        <v>3.2177222239410912</v>
      </c>
      <c r="G172" s="102">
        <v>48</v>
      </c>
      <c r="H172" s="105">
        <v>7</v>
      </c>
      <c r="I172" s="105"/>
      <c r="J172" s="105">
        <v>0</v>
      </c>
      <c r="K172" s="105"/>
      <c r="L172" s="105"/>
      <c r="M172" s="105"/>
      <c r="N172" s="105">
        <v>0</v>
      </c>
      <c r="O172" s="298"/>
      <c r="P172" s="107"/>
      <c r="Q172" s="107"/>
      <c r="R172" s="107"/>
      <c r="S172" s="298"/>
      <c r="T172" s="298"/>
      <c r="U172" s="101">
        <f t="shared" si="94"/>
        <v>0</v>
      </c>
      <c r="V172" s="101">
        <f t="shared" si="92"/>
        <v>74.879999999999995</v>
      </c>
      <c r="W172" s="103">
        <f t="shared" si="95"/>
        <v>74</v>
      </c>
      <c r="X172" s="107">
        <v>12</v>
      </c>
      <c r="Y172" s="103">
        <f>'ИТОГ и проверка'!F172</f>
        <v>50</v>
      </c>
      <c r="Z172" s="103">
        <f t="shared" si="96"/>
        <v>8.0128205128205128</v>
      </c>
      <c r="AA172" s="101">
        <f t="shared" si="97"/>
        <v>-3.9871794871794872</v>
      </c>
      <c r="AB172" s="103">
        <f t="shared" si="98"/>
        <v>0</v>
      </c>
      <c r="AC172" s="107"/>
      <c r="AD172" s="103">
        <f>'ИТОГ и проверка'!D172</f>
        <v>0</v>
      </c>
      <c r="AE172" s="107"/>
      <c r="AF172" s="107"/>
      <c r="AG172" s="107"/>
      <c r="AH172" s="103">
        <f>'ИТОГ и проверка'!E172</f>
        <v>0</v>
      </c>
      <c r="AI172" s="121"/>
      <c r="AJ172" s="121">
        <f t="shared" si="99"/>
        <v>0</v>
      </c>
      <c r="AK172" s="119">
        <f t="shared" si="100"/>
        <v>-50</v>
      </c>
      <c r="AL172" s="101">
        <f t="shared" si="101"/>
        <v>0</v>
      </c>
    </row>
    <row r="173" ht="31.5">
      <c r="A173" s="96" t="s">
        <v>353</v>
      </c>
      <c r="B173" s="97" t="s">
        <v>354</v>
      </c>
      <c r="C173" s="211">
        <v>187.15299999999999</v>
      </c>
      <c r="D173" s="120">
        <v>365</v>
      </c>
      <c r="E173" s="246">
        <v>466</v>
      </c>
      <c r="F173" s="200">
        <f t="shared" si="93"/>
        <v>2.4899413848562406</v>
      </c>
      <c r="G173" s="102">
        <v>29</v>
      </c>
      <c r="H173" s="105">
        <v>8</v>
      </c>
      <c r="I173" s="105"/>
      <c r="J173" s="105">
        <v>0</v>
      </c>
      <c r="K173" s="105"/>
      <c r="L173" s="105"/>
      <c r="M173" s="105"/>
      <c r="N173" s="201">
        <v>0</v>
      </c>
      <c r="O173" s="213">
        <v>7</v>
      </c>
      <c r="P173" s="203"/>
      <c r="Q173" s="107"/>
      <c r="R173" s="204"/>
      <c r="S173" s="213">
        <v>3</v>
      </c>
      <c r="T173" s="213">
        <v>4</v>
      </c>
      <c r="U173" s="205">
        <f t="shared" si="94"/>
        <v>24.137931034482762</v>
      </c>
      <c r="V173" s="101">
        <f t="shared" si="92"/>
        <v>37.280000000000001</v>
      </c>
      <c r="W173" s="103">
        <f t="shared" si="95"/>
        <v>37</v>
      </c>
      <c r="X173" s="107">
        <v>8</v>
      </c>
      <c r="Y173" s="103">
        <f>'ИТОГ и проверка'!F173</f>
        <v>37</v>
      </c>
      <c r="Z173" s="103">
        <f t="shared" si="96"/>
        <v>7.9399141630901289</v>
      </c>
      <c r="AA173" s="101">
        <f t="shared" si="97"/>
        <v>-0.060085836909871126</v>
      </c>
      <c r="AB173" s="10">
        <f t="shared" si="98"/>
        <v>0</v>
      </c>
      <c r="AC173" s="107"/>
      <c r="AD173" s="103">
        <f>'ИТОГ и проверка'!D173</f>
        <v>0</v>
      </c>
      <c r="AE173" s="107"/>
      <c r="AF173" s="107"/>
      <c r="AG173" s="107"/>
      <c r="AH173" s="103">
        <f>'ИТОГ и проверка'!E173</f>
        <v>0</v>
      </c>
      <c r="AI173" s="121"/>
      <c r="AJ173" s="121">
        <f t="shared" si="99"/>
        <v>0</v>
      </c>
      <c r="AK173" s="119">
        <f t="shared" si="100"/>
        <v>-37</v>
      </c>
      <c r="AL173" s="101">
        <f t="shared" si="101"/>
        <v>0</v>
      </c>
    </row>
    <row r="174" ht="31.5">
      <c r="A174" s="96" t="s">
        <v>355</v>
      </c>
      <c r="B174" s="97" t="s">
        <v>120</v>
      </c>
      <c r="C174" s="214">
        <v>264.69600000000003</v>
      </c>
      <c r="D174" s="120">
        <v>1320</v>
      </c>
      <c r="E174" s="182">
        <v>976</v>
      </c>
      <c r="F174" s="200">
        <f t="shared" si="93"/>
        <v>3.6872487683984643</v>
      </c>
      <c r="G174" s="102">
        <v>105</v>
      </c>
      <c r="H174" s="105">
        <v>8</v>
      </c>
      <c r="I174" s="105"/>
      <c r="J174" s="105">
        <v>0</v>
      </c>
      <c r="K174" s="105"/>
      <c r="L174" s="105"/>
      <c r="M174" s="105"/>
      <c r="N174" s="105">
        <v>0</v>
      </c>
      <c r="O174" s="274"/>
      <c r="P174" s="107"/>
      <c r="Q174" s="107"/>
      <c r="R174" s="107"/>
      <c r="S174" s="285"/>
      <c r="T174" s="283"/>
      <c r="U174" s="101">
        <f t="shared" si="94"/>
        <v>0</v>
      </c>
      <c r="V174" s="101">
        <f t="shared" si="92"/>
        <v>117.11999999999999</v>
      </c>
      <c r="W174" s="103">
        <f t="shared" si="95"/>
        <v>117</v>
      </c>
      <c r="X174" s="107">
        <v>12</v>
      </c>
      <c r="Y174" s="103">
        <f>'ИТОГ и проверка'!F174</f>
        <v>29</v>
      </c>
      <c r="Z174" s="103">
        <f t="shared" si="96"/>
        <v>2.971311475409836</v>
      </c>
      <c r="AA174" s="101">
        <f t="shared" si="97"/>
        <v>-9.028688524590164</v>
      </c>
      <c r="AB174" s="103">
        <f t="shared" si="98"/>
        <v>0</v>
      </c>
      <c r="AC174" s="107"/>
      <c r="AD174" s="103">
        <f>'ИТОГ и проверка'!D174</f>
        <v>0</v>
      </c>
      <c r="AE174" s="107"/>
      <c r="AF174" s="107"/>
      <c r="AG174" s="107"/>
      <c r="AH174" s="103">
        <f>'ИТОГ и проверка'!E174</f>
        <v>0</v>
      </c>
      <c r="AI174" s="121"/>
      <c r="AJ174" s="121">
        <f t="shared" si="99"/>
        <v>0</v>
      </c>
      <c r="AK174" s="119">
        <f t="shared" si="100"/>
        <v>-29</v>
      </c>
      <c r="AL174" s="101">
        <f t="shared" si="101"/>
        <v>0</v>
      </c>
    </row>
    <row r="175" ht="31.5">
      <c r="A175" s="96" t="s">
        <v>356</v>
      </c>
      <c r="B175" s="97" t="s">
        <v>357</v>
      </c>
      <c r="C175" s="232">
        <v>93.555000000000007</v>
      </c>
      <c r="D175" s="120">
        <v>282</v>
      </c>
      <c r="E175" s="229">
        <v>288</v>
      </c>
      <c r="F175" s="200">
        <f t="shared" si="93"/>
        <v>3.078403078403078</v>
      </c>
      <c r="G175" s="102">
        <v>33</v>
      </c>
      <c r="H175" s="105">
        <v>12</v>
      </c>
      <c r="I175" s="105"/>
      <c r="J175" s="105">
        <v>0</v>
      </c>
      <c r="K175" s="105"/>
      <c r="L175" s="105"/>
      <c r="M175" s="105"/>
      <c r="N175" s="105">
        <v>0</v>
      </c>
      <c r="O175" s="212">
        <v>0</v>
      </c>
      <c r="P175" s="107"/>
      <c r="Q175" s="107"/>
      <c r="R175" s="107"/>
      <c r="S175" s="212">
        <v>0</v>
      </c>
      <c r="T175" s="249">
        <v>0</v>
      </c>
      <c r="U175" s="101">
        <f t="shared" si="94"/>
        <v>0</v>
      </c>
      <c r="V175" s="101">
        <f t="shared" si="92"/>
        <v>34.560000000000002</v>
      </c>
      <c r="W175" s="103">
        <f t="shared" si="95"/>
        <v>34</v>
      </c>
      <c r="X175" s="107">
        <v>12</v>
      </c>
      <c r="Y175" s="103">
        <f>'ИТОГ и проверка'!F175</f>
        <v>34</v>
      </c>
      <c r="Z175" s="103">
        <f t="shared" si="96"/>
        <v>11.805555555555555</v>
      </c>
      <c r="AA175" s="101">
        <f t="shared" si="97"/>
        <v>-0.19444444444444464</v>
      </c>
      <c r="AB175" s="10">
        <f t="shared" si="98"/>
        <v>0</v>
      </c>
      <c r="AC175" s="107"/>
      <c r="AD175" s="103">
        <f>'ИТОГ и проверка'!D175</f>
        <v>0</v>
      </c>
      <c r="AE175" s="107"/>
      <c r="AF175" s="107"/>
      <c r="AG175" s="107"/>
      <c r="AH175" s="103">
        <f>'ИТОГ и проверка'!E175</f>
        <v>0</v>
      </c>
      <c r="AI175" s="121"/>
      <c r="AJ175" s="121">
        <f t="shared" si="99"/>
        <v>0</v>
      </c>
      <c r="AK175" s="119">
        <f t="shared" si="100"/>
        <v>-34</v>
      </c>
      <c r="AL175" s="101">
        <f t="shared" si="101"/>
        <v>0</v>
      </c>
    </row>
    <row r="176" ht="31.5">
      <c r="A176" s="96" t="s">
        <v>358</v>
      </c>
      <c r="B176" s="97" t="s">
        <v>359</v>
      </c>
      <c r="C176" s="239">
        <v>862.21799999999996</v>
      </c>
      <c r="D176" s="120">
        <v>2208</v>
      </c>
      <c r="E176" s="182">
        <v>1364</v>
      </c>
      <c r="F176" s="200">
        <f t="shared" si="93"/>
        <v>1.5819665096298152</v>
      </c>
      <c r="G176" s="102">
        <v>176</v>
      </c>
      <c r="H176" s="105">
        <v>8</v>
      </c>
      <c r="I176" s="105"/>
      <c r="J176" s="105">
        <v>13</v>
      </c>
      <c r="K176" s="105">
        <v>13</v>
      </c>
      <c r="L176" s="105">
        <v>0</v>
      </c>
      <c r="M176" s="105">
        <v>105</v>
      </c>
      <c r="N176" s="201">
        <v>45</v>
      </c>
      <c r="O176" s="299"/>
      <c r="P176" s="203"/>
      <c r="Q176" s="107"/>
      <c r="R176" s="204"/>
      <c r="S176" s="299"/>
      <c r="T176" s="299"/>
      <c r="U176" s="205">
        <f t="shared" si="94"/>
        <v>0</v>
      </c>
      <c r="V176" s="101">
        <f t="shared" si="92"/>
        <v>109.12</v>
      </c>
      <c r="W176" s="103">
        <f t="shared" si="95"/>
        <v>109</v>
      </c>
      <c r="X176" s="107">
        <v>8</v>
      </c>
      <c r="Y176" s="103">
        <f>'ИТОГ и проверка'!F176</f>
        <v>109</v>
      </c>
      <c r="Z176" s="103">
        <f t="shared" si="96"/>
        <v>7.9912023460410557</v>
      </c>
      <c r="AA176" s="101">
        <f t="shared" si="97"/>
        <v>-0.0087976539589442737</v>
      </c>
      <c r="AB176" s="103">
        <f t="shared" si="98"/>
        <v>0</v>
      </c>
      <c r="AC176" s="107"/>
      <c r="AD176" s="103">
        <f>'ИТОГ и проверка'!G176</f>
        <v>6</v>
      </c>
      <c r="AE176" s="103">
        <f>'ИТОГ и проверка'!H176</f>
        <v>10</v>
      </c>
      <c r="AF176" s="107">
        <v>0</v>
      </c>
      <c r="AG176" s="103">
        <f t="shared" ref="AG175:AG238" si="102">Y176-AD176-AE176-AH176</f>
        <v>66</v>
      </c>
      <c r="AH176" s="103">
        <f>'ИТОГ и проверка'!I176</f>
        <v>27</v>
      </c>
      <c r="AI176" s="121"/>
      <c r="AJ176" s="121">
        <f t="shared" si="99"/>
        <v>109</v>
      </c>
      <c r="AK176" s="119">
        <f t="shared" si="100"/>
        <v>0</v>
      </c>
      <c r="AL176" s="101">
        <f t="shared" si="101"/>
        <v>0</v>
      </c>
    </row>
    <row r="177" ht="47.25">
      <c r="A177" s="96" t="s">
        <v>360</v>
      </c>
      <c r="B177" s="97" t="s">
        <v>361</v>
      </c>
      <c r="C177" s="211">
        <v>363.30500000000001</v>
      </c>
      <c r="D177" s="120">
        <v>894</v>
      </c>
      <c r="E177" s="246">
        <v>908</v>
      </c>
      <c r="F177" s="200">
        <f t="shared" si="93"/>
        <v>2.4992774665914315</v>
      </c>
      <c r="G177" s="102">
        <v>30</v>
      </c>
      <c r="H177" s="105">
        <v>3</v>
      </c>
      <c r="I177" s="105"/>
      <c r="J177" s="105">
        <v>0</v>
      </c>
      <c r="K177" s="105"/>
      <c r="L177" s="105"/>
      <c r="M177" s="105"/>
      <c r="N177" s="201">
        <v>0</v>
      </c>
      <c r="O177" s="213">
        <v>6</v>
      </c>
      <c r="P177" s="203"/>
      <c r="Q177" s="107"/>
      <c r="R177" s="204"/>
      <c r="S177" s="213">
        <v>6</v>
      </c>
      <c r="T177" s="213">
        <v>0</v>
      </c>
      <c r="U177" s="205">
        <f t="shared" si="94"/>
        <v>20</v>
      </c>
      <c r="V177" s="101">
        <f t="shared" si="92"/>
        <v>72.640000000000001</v>
      </c>
      <c r="W177" s="103">
        <f t="shared" si="95"/>
        <v>72</v>
      </c>
      <c r="X177" s="107">
        <v>8</v>
      </c>
      <c r="Y177" s="103">
        <f>'ИТОГ и проверка'!F177</f>
        <v>30</v>
      </c>
      <c r="Z177" s="103">
        <f t="shared" si="96"/>
        <v>3.303964757709251</v>
      </c>
      <c r="AA177" s="101">
        <f t="shared" si="97"/>
        <v>-4.6960352422907494</v>
      </c>
      <c r="AB177" s="10">
        <f t="shared" si="98"/>
        <v>0</v>
      </c>
      <c r="AC177" s="107"/>
      <c r="AD177" s="103">
        <f>'ИТОГ и проверка'!D177</f>
        <v>0</v>
      </c>
      <c r="AE177" s="107"/>
      <c r="AF177" s="107"/>
      <c r="AG177" s="107"/>
      <c r="AH177" s="103">
        <f>'ИТОГ и проверка'!E177</f>
        <v>0</v>
      </c>
      <c r="AI177" s="121"/>
      <c r="AJ177" s="121">
        <f t="shared" si="99"/>
        <v>0</v>
      </c>
      <c r="AK177" s="119">
        <f t="shared" si="100"/>
        <v>-30</v>
      </c>
      <c r="AL177" s="101">
        <f t="shared" si="101"/>
        <v>0</v>
      </c>
    </row>
    <row r="178" ht="47.25">
      <c r="A178" s="155" t="s">
        <v>362</v>
      </c>
      <c r="B178" s="154" t="s">
        <v>363</v>
      </c>
      <c r="C178" s="214">
        <v>120.92100000000001</v>
      </c>
      <c r="D178" s="120">
        <v>0</v>
      </c>
      <c r="E178" s="120">
        <v>183</v>
      </c>
      <c r="F178" s="101">
        <f t="shared" si="93"/>
        <v>1.5133847718758529</v>
      </c>
      <c r="G178" s="105">
        <v>0</v>
      </c>
      <c r="H178" s="289">
        <v>0</v>
      </c>
      <c r="I178" s="105"/>
      <c r="J178" s="289"/>
      <c r="K178" s="105"/>
      <c r="L178" s="289"/>
      <c r="M178" s="105"/>
      <c r="N178" s="201"/>
      <c r="O178" s="213">
        <v>0</v>
      </c>
      <c r="P178" s="203"/>
      <c r="Q178" s="181"/>
      <c r="R178" s="204"/>
      <c r="S178" s="213">
        <v>0</v>
      </c>
      <c r="T178" s="213">
        <v>0</v>
      </c>
      <c r="U178" s="300">
        <v>0</v>
      </c>
      <c r="V178" s="101">
        <f t="shared" si="92"/>
        <v>14.640000000000001</v>
      </c>
      <c r="W178" s="10">
        <f t="shared" si="95"/>
        <v>14</v>
      </c>
      <c r="X178" s="107">
        <v>8</v>
      </c>
      <c r="Y178" s="10">
        <f>'ИТОГ и проверка'!F178</f>
        <v>10</v>
      </c>
      <c r="Z178" s="103">
        <f t="shared" si="96"/>
        <v>5.4644808743169397</v>
      </c>
      <c r="AA178" s="300">
        <f t="shared" si="97"/>
        <v>-2.5355191256830603</v>
      </c>
      <c r="AB178" s="103">
        <f t="shared" si="98"/>
        <v>0</v>
      </c>
      <c r="AC178" s="181"/>
      <c r="AD178" s="103">
        <f>'ИТОГ и проверка'!D178</f>
        <v>0</v>
      </c>
      <c r="AE178" s="181"/>
      <c r="AF178" s="107"/>
      <c r="AG178" s="181"/>
      <c r="AH178" s="103">
        <f>'ИТОГ и проверка'!E178</f>
        <v>0</v>
      </c>
      <c r="AI178" s="121"/>
      <c r="AJ178" s="121"/>
      <c r="AK178" s="119"/>
      <c r="AL178" s="101"/>
    </row>
    <row r="179" ht="47.25">
      <c r="A179" s="155" t="s">
        <v>364</v>
      </c>
      <c r="B179" s="154" t="s">
        <v>365</v>
      </c>
      <c r="C179" s="211">
        <v>128.768</v>
      </c>
      <c r="D179" s="120">
        <v>0</v>
      </c>
      <c r="E179" s="105">
        <v>208</v>
      </c>
      <c r="F179" s="101">
        <f t="shared" si="93"/>
        <v>1.6153081510934393</v>
      </c>
      <c r="G179" s="289">
        <v>0</v>
      </c>
      <c r="H179" s="105">
        <v>0</v>
      </c>
      <c r="I179" s="289"/>
      <c r="J179" s="105"/>
      <c r="K179" s="289"/>
      <c r="L179" s="105"/>
      <c r="M179" s="289"/>
      <c r="N179" s="201"/>
      <c r="O179" s="213">
        <v>0</v>
      </c>
      <c r="P179" s="181"/>
      <c r="Q179" s="107"/>
      <c r="R179" s="181"/>
      <c r="S179" s="213">
        <v>0</v>
      </c>
      <c r="T179" s="213">
        <v>0</v>
      </c>
      <c r="U179" s="205">
        <v>0</v>
      </c>
      <c r="V179" s="300">
        <f t="shared" si="92"/>
        <v>16.640000000000001</v>
      </c>
      <c r="W179" s="103">
        <f t="shared" si="95"/>
        <v>16</v>
      </c>
      <c r="X179" s="181">
        <v>8</v>
      </c>
      <c r="Y179" s="103">
        <f>'ИТОГ и проверка'!F179</f>
        <v>16</v>
      </c>
      <c r="Z179" s="10">
        <f t="shared" si="96"/>
        <v>7.6923076923076916</v>
      </c>
      <c r="AA179" s="101">
        <f t="shared" si="97"/>
        <v>-0.30769230769230838</v>
      </c>
      <c r="AB179" s="10">
        <f t="shared" si="98"/>
        <v>0</v>
      </c>
      <c r="AC179" s="107"/>
      <c r="AD179" s="10">
        <f>'ИТОГ и проверка'!D179</f>
        <v>0</v>
      </c>
      <c r="AE179" s="107"/>
      <c r="AF179" s="181"/>
      <c r="AG179" s="107"/>
      <c r="AH179" s="10">
        <f>'ИТОГ и проверка'!E179</f>
        <v>0</v>
      </c>
      <c r="AI179" s="121"/>
      <c r="AJ179" s="121"/>
      <c r="AK179" s="119"/>
      <c r="AL179" s="101"/>
    </row>
    <row r="180" ht="47.25">
      <c r="A180" s="155" t="s">
        <v>366</v>
      </c>
      <c r="B180" s="154" t="s">
        <v>367</v>
      </c>
      <c r="C180" s="214">
        <v>263.10300000000001</v>
      </c>
      <c r="D180" s="120">
        <v>0</v>
      </c>
      <c r="E180" s="105">
        <v>431</v>
      </c>
      <c r="F180" s="217">
        <f t="shared" si="93"/>
        <v>1.6381417163620331</v>
      </c>
      <c r="G180" s="105">
        <v>0</v>
      </c>
      <c r="H180" s="289">
        <v>0</v>
      </c>
      <c r="I180" s="105"/>
      <c r="J180" s="289"/>
      <c r="K180" s="105"/>
      <c r="L180" s="289"/>
      <c r="M180" s="105"/>
      <c r="N180" s="201"/>
      <c r="O180" s="202">
        <v>0</v>
      </c>
      <c r="P180" s="203"/>
      <c r="Q180" s="181"/>
      <c r="R180" s="204"/>
      <c r="S180" s="202">
        <v>0</v>
      </c>
      <c r="T180" s="202">
        <v>0</v>
      </c>
      <c r="U180" s="300">
        <v>0</v>
      </c>
      <c r="V180" s="101">
        <f t="shared" si="92"/>
        <v>34.480000000000004</v>
      </c>
      <c r="W180" s="10">
        <f t="shared" si="95"/>
        <v>34</v>
      </c>
      <c r="X180" s="107">
        <v>8</v>
      </c>
      <c r="Y180" s="10">
        <f>'ИТОГ и проверка'!F180</f>
        <v>34</v>
      </c>
      <c r="Z180" s="103">
        <f t="shared" si="96"/>
        <v>7.8886310904872401</v>
      </c>
      <c r="AA180" s="300">
        <f t="shared" si="97"/>
        <v>-0.11136890951275991</v>
      </c>
      <c r="AB180" s="103">
        <f t="shared" si="98"/>
        <v>0</v>
      </c>
      <c r="AC180" s="181"/>
      <c r="AD180" s="103">
        <f>'ИТОГ и проверка'!D180</f>
        <v>0</v>
      </c>
      <c r="AE180" s="181"/>
      <c r="AF180" s="107"/>
      <c r="AG180" s="181"/>
      <c r="AH180" s="103">
        <f>'ИТОГ и проверка'!E180</f>
        <v>0</v>
      </c>
      <c r="AI180" s="121"/>
      <c r="AJ180" s="121"/>
      <c r="AK180" s="119"/>
      <c r="AL180" s="101"/>
    </row>
    <row r="181">
      <c r="A181" s="123" t="s">
        <v>368</v>
      </c>
      <c r="B181" s="87" t="s">
        <v>369</v>
      </c>
      <c r="C181" s="218"/>
      <c r="D181" s="208"/>
      <c r="E181" s="255"/>
      <c r="F181" s="256"/>
      <c r="G181" s="91"/>
      <c r="H181" s="91"/>
      <c r="I181" s="91"/>
      <c r="J181" s="91"/>
      <c r="K181" s="91"/>
      <c r="L181" s="91"/>
      <c r="M181" s="91"/>
      <c r="N181" s="91"/>
      <c r="O181" s="264"/>
      <c r="P181" s="90"/>
      <c r="Q181" s="90"/>
      <c r="R181" s="90"/>
      <c r="S181" s="264"/>
      <c r="T181" s="207"/>
      <c r="U181" s="90"/>
      <c r="V181" s="90"/>
      <c r="W181" s="90"/>
      <c r="X181" s="90"/>
      <c r="Y181" s="90"/>
      <c r="Z181" s="90"/>
      <c r="AA181" s="90"/>
      <c r="AB181" s="10">
        <f t="shared" si="98"/>
        <v>0</v>
      </c>
      <c r="AC181" s="90"/>
      <c r="AD181" s="90"/>
      <c r="AE181" s="90"/>
      <c r="AF181" s="90"/>
      <c r="AG181" s="90"/>
      <c r="AH181" s="90"/>
      <c r="AI181" s="127"/>
      <c r="AJ181" s="121">
        <f t="shared" si="99"/>
        <v>0</v>
      </c>
      <c r="AK181" s="119">
        <f t="shared" si="100"/>
        <v>0</v>
      </c>
      <c r="AL181" s="101">
        <f t="shared" si="101"/>
        <v>0</v>
      </c>
    </row>
    <row r="182" ht="31.5" customHeight="1">
      <c r="A182" s="96" t="s">
        <v>370</v>
      </c>
      <c r="B182" s="97" t="s">
        <v>371</v>
      </c>
      <c r="C182" s="214">
        <v>1020.337</v>
      </c>
      <c r="D182" s="215">
        <v>1861</v>
      </c>
      <c r="E182" s="270">
        <v>1833</v>
      </c>
      <c r="F182" s="217">
        <f t="shared" si="93"/>
        <v>1.79646528548901</v>
      </c>
      <c r="G182" s="102">
        <v>145</v>
      </c>
      <c r="H182" s="105">
        <v>8</v>
      </c>
      <c r="I182" s="105"/>
      <c r="J182" s="105">
        <v>0</v>
      </c>
      <c r="K182" s="105"/>
      <c r="L182" s="105"/>
      <c r="M182" s="105"/>
      <c r="N182" s="105">
        <v>0</v>
      </c>
      <c r="O182" s="230">
        <v>29</v>
      </c>
      <c r="P182" s="107"/>
      <c r="Q182" s="107"/>
      <c r="R182" s="107"/>
      <c r="S182" s="100">
        <v>21</v>
      </c>
      <c r="T182" s="229">
        <v>8</v>
      </c>
      <c r="U182" s="101">
        <f t="shared" si="94"/>
        <v>20</v>
      </c>
      <c r="V182" s="101">
        <f t="shared" si="92"/>
        <v>146.64000000000001</v>
      </c>
      <c r="W182" s="103">
        <f t="shared" si="95"/>
        <v>146</v>
      </c>
      <c r="X182" s="107">
        <v>8</v>
      </c>
      <c r="Y182" s="103">
        <f>'ИТОГ и проверка'!F182</f>
        <v>146</v>
      </c>
      <c r="Z182" s="103">
        <f t="shared" si="96"/>
        <v>7.9650845608292427</v>
      </c>
      <c r="AA182" s="101">
        <f t="shared" si="97"/>
        <v>-0.034915439170757345</v>
      </c>
      <c r="AB182" s="103">
        <f t="shared" si="98"/>
        <v>0</v>
      </c>
      <c r="AC182" s="107"/>
      <c r="AD182" s="103">
        <f>'ИТОГ и проверка'!D182</f>
        <v>0</v>
      </c>
      <c r="AE182" s="107"/>
      <c r="AF182" s="107"/>
      <c r="AG182" s="107"/>
      <c r="AH182" s="103">
        <f>'ИТОГ и проверка'!E182</f>
        <v>0</v>
      </c>
      <c r="AI182" s="121"/>
      <c r="AJ182" s="121">
        <f t="shared" si="99"/>
        <v>0</v>
      </c>
      <c r="AK182" s="119">
        <f t="shared" si="100"/>
        <v>-146</v>
      </c>
      <c r="AL182" s="101">
        <f t="shared" si="101"/>
        <v>0</v>
      </c>
    </row>
    <row r="183" ht="63">
      <c r="A183" s="96" t="s">
        <v>372</v>
      </c>
      <c r="B183" s="97" t="s">
        <v>373</v>
      </c>
      <c r="C183" s="232">
        <v>58.799999999999997</v>
      </c>
      <c r="D183" s="120">
        <v>42</v>
      </c>
      <c r="E183" s="231">
        <v>36</v>
      </c>
      <c r="F183" s="200">
        <f t="shared" si="93"/>
        <v>0.61224489795918369</v>
      </c>
      <c r="G183" s="102">
        <v>2</v>
      </c>
      <c r="H183" s="105">
        <v>5</v>
      </c>
      <c r="I183" s="105"/>
      <c r="J183" s="105">
        <v>0</v>
      </c>
      <c r="K183" s="105"/>
      <c r="L183" s="105"/>
      <c r="M183" s="105"/>
      <c r="N183" s="105">
        <v>0</v>
      </c>
      <c r="O183" s="212">
        <v>0</v>
      </c>
      <c r="P183" s="107"/>
      <c r="Q183" s="107"/>
      <c r="R183" s="107"/>
      <c r="S183" s="212"/>
      <c r="T183" s="249"/>
      <c r="U183" s="101">
        <f t="shared" si="94"/>
        <v>0</v>
      </c>
      <c r="V183" s="101">
        <f t="shared" si="92"/>
        <v>1.8</v>
      </c>
      <c r="W183" s="103">
        <f t="shared" si="95"/>
        <v>1</v>
      </c>
      <c r="X183" s="107">
        <v>5</v>
      </c>
      <c r="Y183" s="103">
        <f>'ИТОГ и проверка'!F183</f>
        <v>1</v>
      </c>
      <c r="Z183" s="103">
        <f t="shared" si="96"/>
        <v>2.7777777777777777</v>
      </c>
      <c r="AA183" s="101">
        <f t="shared" si="97"/>
        <v>-2.2222222222222223</v>
      </c>
      <c r="AB183" s="10">
        <f t="shared" si="98"/>
        <v>0</v>
      </c>
      <c r="AC183" s="107"/>
      <c r="AD183" s="103">
        <f>'ИТОГ и проверка'!D183</f>
        <v>0</v>
      </c>
      <c r="AE183" s="107"/>
      <c r="AF183" s="107"/>
      <c r="AG183" s="107"/>
      <c r="AH183" s="103">
        <f>'ИТОГ и проверка'!E183</f>
        <v>0</v>
      </c>
      <c r="AI183" s="121"/>
      <c r="AJ183" s="121">
        <f t="shared" si="99"/>
        <v>0</v>
      </c>
      <c r="AK183" s="119">
        <f t="shared" si="100"/>
        <v>-1</v>
      </c>
      <c r="AL183" s="101">
        <f t="shared" si="101"/>
        <v>0</v>
      </c>
    </row>
    <row r="184" ht="63">
      <c r="A184" s="96" t="s">
        <v>374</v>
      </c>
      <c r="B184" s="97" t="s">
        <v>375</v>
      </c>
      <c r="C184" s="239">
        <v>17.800000000000001</v>
      </c>
      <c r="D184" s="120">
        <v>3</v>
      </c>
      <c r="E184" s="230">
        <v>4</v>
      </c>
      <c r="F184" s="200">
        <f t="shared" si="93"/>
        <v>0.2247191011235955</v>
      </c>
      <c r="G184" s="102">
        <v>0</v>
      </c>
      <c r="H184" s="105">
        <v>0</v>
      </c>
      <c r="I184" s="105"/>
      <c r="J184" s="105">
        <v>0</v>
      </c>
      <c r="K184" s="105"/>
      <c r="L184" s="105"/>
      <c r="M184" s="105"/>
      <c r="N184" s="201">
        <v>0</v>
      </c>
      <c r="O184" s="213"/>
      <c r="P184" s="203"/>
      <c r="Q184" s="107"/>
      <c r="R184" s="204"/>
      <c r="S184" s="270"/>
      <c r="T184" s="270"/>
      <c r="U184" s="205">
        <v>0</v>
      </c>
      <c r="V184" s="101">
        <f t="shared" si="92"/>
        <v>0.20000000000000001</v>
      </c>
      <c r="W184" s="103">
        <f t="shared" si="95"/>
        <v>0</v>
      </c>
      <c r="X184" s="107">
        <v>5</v>
      </c>
      <c r="Y184" s="103">
        <f>'ИТОГ и проверка'!F184</f>
        <v>0</v>
      </c>
      <c r="Z184" s="103">
        <f t="shared" si="96"/>
        <v>0</v>
      </c>
      <c r="AA184" s="101">
        <f t="shared" si="97"/>
        <v>-5</v>
      </c>
      <c r="AB184" s="103">
        <f t="shared" si="98"/>
        <v>0</v>
      </c>
      <c r="AC184" s="107"/>
      <c r="AD184" s="103">
        <f>'ИТОГ и проверка'!D184</f>
        <v>0</v>
      </c>
      <c r="AE184" s="107"/>
      <c r="AF184" s="107"/>
      <c r="AG184" s="107"/>
      <c r="AH184" s="103">
        <f>'ИТОГ и проверка'!E184</f>
        <v>0</v>
      </c>
      <c r="AI184" s="121"/>
      <c r="AJ184" s="121">
        <f t="shared" si="99"/>
        <v>0</v>
      </c>
      <c r="AK184" s="119">
        <f t="shared" si="100"/>
        <v>0</v>
      </c>
      <c r="AL184" s="101">
        <f t="shared" si="101"/>
        <v>0</v>
      </c>
    </row>
    <row r="185" ht="63">
      <c r="A185" s="96" t="s">
        <v>376</v>
      </c>
      <c r="B185" s="97" t="s">
        <v>377</v>
      </c>
      <c r="C185" s="232">
        <v>30.800000000000001</v>
      </c>
      <c r="D185" s="120">
        <v>48</v>
      </c>
      <c r="E185" s="229">
        <v>48</v>
      </c>
      <c r="F185" s="200">
        <f t="shared" si="93"/>
        <v>1.5584415584415585</v>
      </c>
      <c r="G185" s="102">
        <v>3</v>
      </c>
      <c r="H185" s="105">
        <v>6</v>
      </c>
      <c r="I185" s="105"/>
      <c r="J185" s="105">
        <v>0</v>
      </c>
      <c r="K185" s="105"/>
      <c r="L185" s="105"/>
      <c r="M185" s="105"/>
      <c r="N185" s="201">
        <v>0</v>
      </c>
      <c r="O185" s="270">
        <v>0</v>
      </c>
      <c r="P185" s="203"/>
      <c r="Q185" s="107"/>
      <c r="R185" s="204"/>
      <c r="S185" s="270"/>
      <c r="T185" s="270"/>
      <c r="U185" s="205">
        <f t="shared" si="94"/>
        <v>0</v>
      </c>
      <c r="V185" s="101">
        <f t="shared" si="92"/>
        <v>3.8399999999999999</v>
      </c>
      <c r="W185" s="103">
        <f t="shared" si="95"/>
        <v>3</v>
      </c>
      <c r="X185" s="107">
        <v>8</v>
      </c>
      <c r="Y185" s="103">
        <f>'ИТОГ и проверка'!F185</f>
        <v>3</v>
      </c>
      <c r="Z185" s="103">
        <f t="shared" si="96"/>
        <v>6.25</v>
      </c>
      <c r="AA185" s="101">
        <f t="shared" si="97"/>
        <v>-1.75</v>
      </c>
      <c r="AB185" s="10">
        <f t="shared" si="98"/>
        <v>0</v>
      </c>
      <c r="AC185" s="107"/>
      <c r="AD185" s="103">
        <f>'ИТОГ и проверка'!D185</f>
        <v>0</v>
      </c>
      <c r="AE185" s="107"/>
      <c r="AF185" s="107"/>
      <c r="AG185" s="107"/>
      <c r="AH185" s="103">
        <f>'ИТОГ и проверка'!E185</f>
        <v>0</v>
      </c>
      <c r="AI185" s="121"/>
      <c r="AJ185" s="121">
        <f t="shared" si="99"/>
        <v>0</v>
      </c>
      <c r="AK185" s="119">
        <f t="shared" si="100"/>
        <v>-3</v>
      </c>
      <c r="AL185" s="101">
        <f t="shared" si="101"/>
        <v>0</v>
      </c>
    </row>
    <row r="186" ht="63">
      <c r="A186" s="96" t="s">
        <v>378</v>
      </c>
      <c r="B186" s="97" t="s">
        <v>379</v>
      </c>
      <c r="C186" s="239">
        <v>20.399999999999999</v>
      </c>
      <c r="D186" s="120">
        <v>46</v>
      </c>
      <c r="E186" s="230">
        <v>42</v>
      </c>
      <c r="F186" s="200">
        <f t="shared" si="93"/>
        <v>2.0588235294117649</v>
      </c>
      <c r="G186" s="102">
        <v>3</v>
      </c>
      <c r="H186" s="105">
        <v>7</v>
      </c>
      <c r="I186" s="105"/>
      <c r="J186" s="105">
        <v>0</v>
      </c>
      <c r="K186" s="105"/>
      <c r="L186" s="105"/>
      <c r="M186" s="105"/>
      <c r="N186" s="201">
        <v>0</v>
      </c>
      <c r="O186" s="270">
        <v>1</v>
      </c>
      <c r="P186" s="203"/>
      <c r="Q186" s="107"/>
      <c r="R186" s="204"/>
      <c r="S186" s="270">
        <v>1</v>
      </c>
      <c r="T186" s="270"/>
      <c r="U186" s="205">
        <v>0</v>
      </c>
      <c r="V186" s="101">
        <f t="shared" si="92"/>
        <v>3.3599999999999999</v>
      </c>
      <c r="W186" s="103">
        <f t="shared" si="95"/>
        <v>3</v>
      </c>
      <c r="X186" s="107">
        <v>8</v>
      </c>
      <c r="Y186" s="103">
        <f>'ИТОГ и проверка'!F186</f>
        <v>3</v>
      </c>
      <c r="Z186" s="103">
        <f t="shared" si="96"/>
        <v>7.1428571428571432</v>
      </c>
      <c r="AA186" s="101">
        <f t="shared" si="97"/>
        <v>-0.85714285714285676</v>
      </c>
      <c r="AB186" s="103">
        <f t="shared" si="98"/>
        <v>0</v>
      </c>
      <c r="AC186" s="107"/>
      <c r="AD186" s="103">
        <f>'ИТОГ и проверка'!D186</f>
        <v>0</v>
      </c>
      <c r="AE186" s="107"/>
      <c r="AF186" s="107"/>
      <c r="AG186" s="107"/>
      <c r="AH186" s="103">
        <f>'ИТОГ и проверка'!E186</f>
        <v>0</v>
      </c>
      <c r="AI186" s="121"/>
      <c r="AJ186" s="121">
        <f t="shared" si="99"/>
        <v>0</v>
      </c>
      <c r="AK186" s="119">
        <f t="shared" si="100"/>
        <v>-3</v>
      </c>
      <c r="AL186" s="101">
        <f t="shared" si="101"/>
        <v>0</v>
      </c>
    </row>
    <row r="187" ht="63">
      <c r="A187" s="96" t="s">
        <v>380</v>
      </c>
      <c r="B187" s="97" t="s">
        <v>381</v>
      </c>
      <c r="C187" s="232">
        <v>20.800000000000001</v>
      </c>
      <c r="D187" s="120">
        <v>16</v>
      </c>
      <c r="E187" s="229">
        <v>11</v>
      </c>
      <c r="F187" s="200">
        <f t="shared" si="93"/>
        <v>0.52884615384615385</v>
      </c>
      <c r="G187" s="102">
        <v>0</v>
      </c>
      <c r="H187" s="105">
        <v>0</v>
      </c>
      <c r="I187" s="105"/>
      <c r="J187" s="105">
        <v>0</v>
      </c>
      <c r="K187" s="105"/>
      <c r="L187" s="105"/>
      <c r="M187" s="105"/>
      <c r="N187" s="105">
        <v>0</v>
      </c>
      <c r="O187" s="231"/>
      <c r="P187" s="107"/>
      <c r="Q187" s="107"/>
      <c r="R187" s="107"/>
      <c r="S187" s="231"/>
      <c r="T187" s="230"/>
      <c r="U187" s="101"/>
      <c r="V187" s="101">
        <f t="shared" si="92"/>
        <v>0.55000000000000004</v>
      </c>
      <c r="W187" s="103">
        <f t="shared" si="95"/>
        <v>0</v>
      </c>
      <c r="X187" s="107">
        <v>5</v>
      </c>
      <c r="Y187" s="103">
        <f>'ИТОГ и проверка'!F187</f>
        <v>0</v>
      </c>
      <c r="Z187" s="103">
        <f t="shared" si="96"/>
        <v>0</v>
      </c>
      <c r="AA187" s="101">
        <f t="shared" si="97"/>
        <v>-5</v>
      </c>
      <c r="AB187" s="10">
        <f t="shared" si="98"/>
        <v>0</v>
      </c>
      <c r="AC187" s="107"/>
      <c r="AD187" s="103">
        <f>'ИТОГ и проверка'!D187</f>
        <v>0</v>
      </c>
      <c r="AE187" s="107"/>
      <c r="AF187" s="107"/>
      <c r="AG187" s="107"/>
      <c r="AH187" s="103">
        <f>'ИТОГ и проверка'!E187</f>
        <v>0</v>
      </c>
      <c r="AI187" s="121"/>
      <c r="AJ187" s="121">
        <f t="shared" si="99"/>
        <v>0</v>
      </c>
      <c r="AK187" s="119">
        <f t="shared" si="100"/>
        <v>0</v>
      </c>
      <c r="AL187" s="101">
        <f t="shared" si="101"/>
        <v>0</v>
      </c>
    </row>
    <row r="188" ht="63">
      <c r="A188" s="96" t="s">
        <v>382</v>
      </c>
      <c r="B188" s="97" t="s">
        <v>383</v>
      </c>
      <c r="C188" s="239">
        <v>14.800000000000001</v>
      </c>
      <c r="D188" s="120">
        <v>28</v>
      </c>
      <c r="E188" s="230">
        <v>21</v>
      </c>
      <c r="F188" s="200">
        <f t="shared" si="93"/>
        <v>1.4189189189189189</v>
      </c>
      <c r="G188" s="102">
        <v>2</v>
      </c>
      <c r="H188" s="105">
        <v>7</v>
      </c>
      <c r="I188" s="105"/>
      <c r="J188" s="105">
        <v>0</v>
      </c>
      <c r="K188" s="105"/>
      <c r="L188" s="105"/>
      <c r="M188" s="105"/>
      <c r="N188" s="105">
        <v>0</v>
      </c>
      <c r="O188" s="242"/>
      <c r="P188" s="107"/>
      <c r="Q188" s="107"/>
      <c r="R188" s="107"/>
      <c r="S188" s="242"/>
      <c r="T188" s="122"/>
      <c r="U188" s="101">
        <f t="shared" si="94"/>
        <v>0</v>
      </c>
      <c r="V188" s="101">
        <f t="shared" si="92"/>
        <v>1.6799999999999999</v>
      </c>
      <c r="W188" s="103">
        <f t="shared" si="95"/>
        <v>1</v>
      </c>
      <c r="X188" s="107">
        <v>8</v>
      </c>
      <c r="Y188" s="103">
        <f>'ИТОГ и проверка'!F188</f>
        <v>1</v>
      </c>
      <c r="Z188" s="103">
        <f t="shared" si="96"/>
        <v>4.7619047619047619</v>
      </c>
      <c r="AA188" s="101">
        <f t="shared" si="97"/>
        <v>-3.2380952380952381</v>
      </c>
      <c r="AB188" s="103">
        <f t="shared" si="98"/>
        <v>0</v>
      </c>
      <c r="AC188" s="107"/>
      <c r="AD188" s="103">
        <f>'ИТОГ и проверка'!D188</f>
        <v>0</v>
      </c>
      <c r="AE188" s="107"/>
      <c r="AF188" s="107"/>
      <c r="AG188" s="107"/>
      <c r="AH188" s="103">
        <f>'ИТОГ и проверка'!E188</f>
        <v>0</v>
      </c>
      <c r="AI188" s="121"/>
      <c r="AJ188" s="121">
        <f t="shared" si="99"/>
        <v>0</v>
      </c>
      <c r="AK188" s="119">
        <f t="shared" si="100"/>
        <v>-1</v>
      </c>
      <c r="AL188" s="101">
        <f t="shared" si="101"/>
        <v>0</v>
      </c>
    </row>
    <row r="189" ht="63">
      <c r="A189" s="96" t="s">
        <v>384</v>
      </c>
      <c r="B189" s="97" t="s">
        <v>385</v>
      </c>
      <c r="C189" s="232">
        <v>8.5999999999999996</v>
      </c>
      <c r="D189" s="120">
        <v>20</v>
      </c>
      <c r="E189" s="229">
        <v>18</v>
      </c>
      <c r="F189" s="200">
        <f t="shared" si="93"/>
        <v>2.0930232558139537</v>
      </c>
      <c r="G189" s="102">
        <v>1</v>
      </c>
      <c r="H189" s="105">
        <v>5</v>
      </c>
      <c r="I189" s="105"/>
      <c r="J189" s="105">
        <v>0</v>
      </c>
      <c r="K189" s="105"/>
      <c r="L189" s="105"/>
      <c r="M189" s="105"/>
      <c r="N189" s="105">
        <v>0</v>
      </c>
      <c r="O189" s="229">
        <v>1</v>
      </c>
      <c r="P189" s="107"/>
      <c r="Q189" s="107"/>
      <c r="R189" s="107"/>
      <c r="S189" s="229"/>
      <c r="T189" s="230">
        <v>1</v>
      </c>
      <c r="U189" s="101">
        <f t="shared" si="94"/>
        <v>100</v>
      </c>
      <c r="V189" s="101">
        <f t="shared" si="92"/>
        <v>1.4399999999999999</v>
      </c>
      <c r="W189" s="103">
        <f t="shared" si="95"/>
        <v>1</v>
      </c>
      <c r="X189" s="107">
        <v>8</v>
      </c>
      <c r="Y189" s="103">
        <f>'ИТОГ и проверка'!F189</f>
        <v>1</v>
      </c>
      <c r="Z189" s="103">
        <f t="shared" si="96"/>
        <v>5.5555555555555554</v>
      </c>
      <c r="AA189" s="101">
        <f t="shared" si="97"/>
        <v>-2.4444444444444446</v>
      </c>
      <c r="AB189" s="10">
        <f t="shared" si="98"/>
        <v>0</v>
      </c>
      <c r="AC189" s="107"/>
      <c r="AD189" s="103">
        <f>'ИТОГ и проверка'!D189</f>
        <v>0</v>
      </c>
      <c r="AE189" s="107"/>
      <c r="AF189" s="107"/>
      <c r="AG189" s="107"/>
      <c r="AH189" s="103">
        <f>'ИТОГ и проверка'!E189</f>
        <v>0</v>
      </c>
      <c r="AI189" s="121"/>
      <c r="AJ189" s="121">
        <f t="shared" si="99"/>
        <v>0</v>
      </c>
      <c r="AK189" s="119">
        <f t="shared" si="100"/>
        <v>-1</v>
      </c>
      <c r="AL189" s="101">
        <f t="shared" si="101"/>
        <v>0</v>
      </c>
    </row>
    <row r="190" ht="63">
      <c r="A190" s="96" t="s">
        <v>386</v>
      </c>
      <c r="B190" s="97" t="s">
        <v>387</v>
      </c>
      <c r="C190" s="239">
        <v>6.0199999999999996</v>
      </c>
      <c r="D190" s="120">
        <v>28</v>
      </c>
      <c r="E190" s="230">
        <v>53</v>
      </c>
      <c r="F190" s="200">
        <f t="shared" si="93"/>
        <v>8.8039867109634553</v>
      </c>
      <c r="G190" s="102">
        <v>0</v>
      </c>
      <c r="H190" s="105">
        <v>0</v>
      </c>
      <c r="I190" s="105"/>
      <c r="J190" s="105">
        <v>0</v>
      </c>
      <c r="K190" s="105"/>
      <c r="L190" s="105"/>
      <c r="M190" s="105"/>
      <c r="N190" s="105">
        <v>0</v>
      </c>
      <c r="O190" s="274"/>
      <c r="P190" s="107"/>
      <c r="Q190" s="107"/>
      <c r="R190" s="107"/>
      <c r="S190" s="145"/>
      <c r="T190" s="287"/>
      <c r="U190" s="101" t="e">
        <f t="shared" si="94"/>
        <v>#DIV/0!</v>
      </c>
      <c r="V190" s="101">
        <f t="shared" si="92"/>
        <v>7.9499999999999993</v>
      </c>
      <c r="W190" s="103">
        <f t="shared" si="95"/>
        <v>7</v>
      </c>
      <c r="X190" s="107">
        <v>15</v>
      </c>
      <c r="Y190" s="103">
        <f>'ИТОГ и проверка'!F190</f>
        <v>7</v>
      </c>
      <c r="Z190" s="103">
        <f t="shared" si="96"/>
        <v>13.20754716981132</v>
      </c>
      <c r="AA190" s="101">
        <f t="shared" si="97"/>
        <v>-1.7924528301886795</v>
      </c>
      <c r="AB190" s="103">
        <f t="shared" si="98"/>
        <v>0</v>
      </c>
      <c r="AC190" s="107"/>
      <c r="AD190" s="103">
        <f>'ИТОГ и проверка'!D190</f>
        <v>0</v>
      </c>
      <c r="AE190" s="107"/>
      <c r="AF190" s="107"/>
      <c r="AG190" s="107"/>
      <c r="AH190" s="103">
        <f>'ИТОГ и проверка'!E190</f>
        <v>0</v>
      </c>
      <c r="AI190" s="121"/>
      <c r="AJ190" s="121">
        <f t="shared" si="99"/>
        <v>0</v>
      </c>
      <c r="AK190" s="119">
        <f t="shared" si="100"/>
        <v>-7</v>
      </c>
      <c r="AL190" s="101">
        <f t="shared" si="101"/>
        <v>0</v>
      </c>
    </row>
    <row r="191" ht="63">
      <c r="A191" s="96" t="s">
        <v>388</v>
      </c>
      <c r="B191" s="97" t="s">
        <v>389</v>
      </c>
      <c r="C191" s="232">
        <v>20.399999999999999</v>
      </c>
      <c r="D191" s="120">
        <v>28</v>
      </c>
      <c r="E191" s="229">
        <v>17</v>
      </c>
      <c r="F191" s="200">
        <f t="shared" si="93"/>
        <v>0.83333333333333337</v>
      </c>
      <c r="G191" s="102">
        <v>1</v>
      </c>
      <c r="H191" s="105">
        <v>4</v>
      </c>
      <c r="I191" s="105"/>
      <c r="J191" s="105">
        <v>0</v>
      </c>
      <c r="K191" s="105"/>
      <c r="L191" s="105"/>
      <c r="M191" s="105"/>
      <c r="N191" s="105">
        <v>0</v>
      </c>
      <c r="O191" s="229"/>
      <c r="P191" s="107"/>
      <c r="Q191" s="107"/>
      <c r="R191" s="107"/>
      <c r="S191" s="229"/>
      <c r="T191" s="230"/>
      <c r="U191" s="101">
        <v>0</v>
      </c>
      <c r="V191" s="101">
        <f t="shared" si="92"/>
        <v>0.85000000000000009</v>
      </c>
      <c r="W191" s="103">
        <f t="shared" si="95"/>
        <v>0</v>
      </c>
      <c r="X191" s="107">
        <v>5</v>
      </c>
      <c r="Y191" s="103">
        <f>'ИТОГ и проверка'!F191</f>
        <v>0</v>
      </c>
      <c r="Z191" s="103">
        <f t="shared" si="96"/>
        <v>0</v>
      </c>
      <c r="AA191" s="101">
        <f t="shared" si="97"/>
        <v>-5</v>
      </c>
      <c r="AB191" s="10">
        <f t="shared" si="98"/>
        <v>0</v>
      </c>
      <c r="AC191" s="107"/>
      <c r="AD191" s="103">
        <f>'ИТОГ и проверка'!D191</f>
        <v>0</v>
      </c>
      <c r="AE191" s="107"/>
      <c r="AF191" s="107"/>
      <c r="AG191" s="107"/>
      <c r="AH191" s="103">
        <f>'ИТОГ и проверка'!E191</f>
        <v>0</v>
      </c>
      <c r="AI191" s="121"/>
      <c r="AJ191" s="121">
        <f t="shared" si="99"/>
        <v>0</v>
      </c>
      <c r="AK191" s="119">
        <f t="shared" si="100"/>
        <v>0</v>
      </c>
      <c r="AL191" s="101">
        <f t="shared" si="101"/>
        <v>0</v>
      </c>
    </row>
    <row r="192" ht="63">
      <c r="A192" s="96" t="s">
        <v>390</v>
      </c>
      <c r="B192" s="97" t="s">
        <v>391</v>
      </c>
      <c r="C192" s="239">
        <v>37.25</v>
      </c>
      <c r="D192" s="120">
        <v>34</v>
      </c>
      <c r="E192" s="230">
        <v>36</v>
      </c>
      <c r="F192" s="200">
        <f t="shared" si="93"/>
        <v>0.96644295302013428</v>
      </c>
      <c r="G192" s="102">
        <v>1</v>
      </c>
      <c r="H192" s="105">
        <v>3</v>
      </c>
      <c r="I192" s="105"/>
      <c r="J192" s="105">
        <v>0</v>
      </c>
      <c r="K192" s="105"/>
      <c r="L192" s="105"/>
      <c r="M192" s="105"/>
      <c r="N192" s="105">
        <v>0</v>
      </c>
      <c r="O192" s="230">
        <v>0</v>
      </c>
      <c r="P192" s="107"/>
      <c r="Q192" s="107"/>
      <c r="R192" s="107"/>
      <c r="S192" s="100"/>
      <c r="T192" s="229"/>
      <c r="U192" s="101">
        <v>0</v>
      </c>
      <c r="V192" s="101">
        <f t="shared" si="92"/>
        <v>1.8</v>
      </c>
      <c r="W192" s="103">
        <f t="shared" si="95"/>
        <v>1</v>
      </c>
      <c r="X192" s="107">
        <v>5</v>
      </c>
      <c r="Y192" s="103">
        <f>'ИТОГ и проверка'!F192</f>
        <v>1</v>
      </c>
      <c r="Z192" s="103">
        <f t="shared" si="96"/>
        <v>2.7777777777777777</v>
      </c>
      <c r="AA192" s="101">
        <f t="shared" si="97"/>
        <v>-2.2222222222222223</v>
      </c>
      <c r="AB192" s="103">
        <f t="shared" si="98"/>
        <v>0</v>
      </c>
      <c r="AC192" s="107"/>
      <c r="AD192" s="103">
        <f>'ИТОГ и проверка'!D192</f>
        <v>0</v>
      </c>
      <c r="AE192" s="107"/>
      <c r="AF192" s="107"/>
      <c r="AG192" s="107"/>
      <c r="AH192" s="103">
        <f>'ИТОГ и проверка'!E192</f>
        <v>0</v>
      </c>
      <c r="AI192" s="121"/>
      <c r="AJ192" s="121">
        <f t="shared" si="99"/>
        <v>0</v>
      </c>
      <c r="AK192" s="119">
        <f t="shared" si="100"/>
        <v>-1</v>
      </c>
      <c r="AL192" s="101">
        <f t="shared" si="101"/>
        <v>0</v>
      </c>
    </row>
    <row r="193" ht="63">
      <c r="A193" s="96" t="s">
        <v>392</v>
      </c>
      <c r="B193" s="97" t="s">
        <v>393</v>
      </c>
      <c r="C193" s="232">
        <v>24.350000000000001</v>
      </c>
      <c r="D193" s="120">
        <v>13</v>
      </c>
      <c r="E193" s="212">
        <v>12</v>
      </c>
      <c r="F193" s="200">
        <f t="shared" si="93"/>
        <v>0.49281314168377821</v>
      </c>
      <c r="G193" s="102">
        <v>0</v>
      </c>
      <c r="H193" s="105">
        <v>0</v>
      </c>
      <c r="I193" s="105"/>
      <c r="J193" s="105">
        <v>0</v>
      </c>
      <c r="K193" s="105"/>
      <c r="L193" s="105"/>
      <c r="M193" s="105"/>
      <c r="N193" s="105">
        <v>0</v>
      </c>
      <c r="O193" s="229"/>
      <c r="P193" s="107"/>
      <c r="Q193" s="107"/>
      <c r="R193" s="107"/>
      <c r="S193" s="229"/>
      <c r="T193" s="230"/>
      <c r="U193" s="101">
        <v>0</v>
      </c>
      <c r="V193" s="101">
        <f t="shared" si="92"/>
        <v>0.60000000000000009</v>
      </c>
      <c r="W193" s="103">
        <f t="shared" si="95"/>
        <v>0</v>
      </c>
      <c r="X193" s="107">
        <v>5</v>
      </c>
      <c r="Y193" s="103">
        <f>'ИТОГ и проверка'!F193</f>
        <v>0</v>
      </c>
      <c r="Z193" s="103">
        <f t="shared" si="96"/>
        <v>0</v>
      </c>
      <c r="AA193" s="101">
        <f t="shared" si="97"/>
        <v>-5</v>
      </c>
      <c r="AB193" s="10">
        <f t="shared" si="98"/>
        <v>0</v>
      </c>
      <c r="AC193" s="107"/>
      <c r="AD193" s="103">
        <f>'ИТОГ и проверка'!D193</f>
        <v>0</v>
      </c>
      <c r="AE193" s="107"/>
      <c r="AF193" s="107"/>
      <c r="AG193" s="107"/>
      <c r="AH193" s="103">
        <f>'ИТОГ и проверка'!E193</f>
        <v>0</v>
      </c>
      <c r="AI193" s="121"/>
      <c r="AJ193" s="121">
        <f t="shared" si="99"/>
        <v>0</v>
      </c>
      <c r="AK193" s="119">
        <f t="shared" si="100"/>
        <v>0</v>
      </c>
      <c r="AL193" s="101">
        <f t="shared" si="101"/>
        <v>0</v>
      </c>
    </row>
    <row r="194" ht="63">
      <c r="A194" s="96" t="s">
        <v>394</v>
      </c>
      <c r="B194" s="97" t="s">
        <v>395</v>
      </c>
      <c r="C194" s="239">
        <v>30.800000000000001</v>
      </c>
      <c r="D194" s="215">
        <v>26</v>
      </c>
      <c r="E194" s="270">
        <v>50</v>
      </c>
      <c r="F194" s="217">
        <f t="shared" si="93"/>
        <v>1.6233766233766234</v>
      </c>
      <c r="G194" s="102">
        <v>1</v>
      </c>
      <c r="H194" s="105">
        <v>4</v>
      </c>
      <c r="I194" s="105"/>
      <c r="J194" s="105">
        <v>0</v>
      </c>
      <c r="K194" s="105"/>
      <c r="L194" s="105"/>
      <c r="M194" s="105"/>
      <c r="N194" s="105">
        <v>0</v>
      </c>
      <c r="O194" s="230">
        <v>1</v>
      </c>
      <c r="P194" s="107"/>
      <c r="Q194" s="107"/>
      <c r="R194" s="107"/>
      <c r="S194" s="100"/>
      <c r="T194" s="229">
        <v>1</v>
      </c>
      <c r="U194" s="101">
        <v>0</v>
      </c>
      <c r="V194" s="101">
        <f t="shared" si="92"/>
        <v>4</v>
      </c>
      <c r="W194" s="103">
        <f t="shared" si="95"/>
        <v>4</v>
      </c>
      <c r="X194" s="107">
        <v>8</v>
      </c>
      <c r="Y194" s="103">
        <f>'ИТОГ и проверка'!F194</f>
        <v>1</v>
      </c>
      <c r="Z194" s="103">
        <f t="shared" si="96"/>
        <v>2</v>
      </c>
      <c r="AA194" s="101">
        <f t="shared" si="97"/>
        <v>-6</v>
      </c>
      <c r="AB194" s="103">
        <f t="shared" si="98"/>
        <v>0</v>
      </c>
      <c r="AC194" s="107"/>
      <c r="AD194" s="103">
        <f>'ИТОГ и проверка'!D194</f>
        <v>0</v>
      </c>
      <c r="AE194" s="107"/>
      <c r="AF194" s="107"/>
      <c r="AG194" s="107"/>
      <c r="AH194" s="103">
        <f>'ИТОГ и проверка'!E194</f>
        <v>0</v>
      </c>
      <c r="AI194" s="121"/>
      <c r="AJ194" s="121">
        <f t="shared" si="99"/>
        <v>0</v>
      </c>
      <c r="AK194" s="119">
        <f t="shared" si="100"/>
        <v>-1</v>
      </c>
      <c r="AL194" s="101">
        <f t="shared" si="101"/>
        <v>0</v>
      </c>
    </row>
    <row r="195">
      <c r="A195" s="123" t="s">
        <v>396</v>
      </c>
      <c r="B195" s="87" t="s">
        <v>397</v>
      </c>
      <c r="C195" s="218"/>
      <c r="D195" s="208"/>
      <c r="E195" s="301"/>
      <c r="F195" s="256"/>
      <c r="G195" s="149"/>
      <c r="H195" s="91"/>
      <c r="I195" s="91"/>
      <c r="J195" s="91"/>
      <c r="K195" s="91"/>
      <c r="L195" s="91"/>
      <c r="M195" s="91"/>
      <c r="N195" s="91"/>
      <c r="O195" s="250"/>
      <c r="P195" s="90"/>
      <c r="Q195" s="90"/>
      <c r="R195" s="90"/>
      <c r="S195" s="250"/>
      <c r="T195" s="207"/>
      <c r="U195" s="90"/>
      <c r="V195" s="90"/>
      <c r="W195" s="90"/>
      <c r="X195" s="90"/>
      <c r="Y195" s="90"/>
      <c r="Z195" s="90"/>
      <c r="AA195" s="90"/>
      <c r="AB195" s="10">
        <f t="shared" si="98"/>
        <v>0</v>
      </c>
      <c r="AC195" s="90"/>
      <c r="AD195" s="90"/>
      <c r="AE195" s="90"/>
      <c r="AF195" s="90"/>
      <c r="AG195" s="90"/>
      <c r="AH195" s="90"/>
      <c r="AI195" s="127"/>
      <c r="AJ195" s="121">
        <f t="shared" si="99"/>
        <v>0</v>
      </c>
      <c r="AK195" s="119">
        <f t="shared" si="100"/>
        <v>0</v>
      </c>
      <c r="AL195" s="101">
        <f t="shared" si="101"/>
        <v>0</v>
      </c>
    </row>
    <row r="196" ht="47.25">
      <c r="A196" s="96" t="s">
        <v>398</v>
      </c>
      <c r="B196" s="97" t="s">
        <v>399</v>
      </c>
      <c r="C196" s="265">
        <v>555</v>
      </c>
      <c r="D196" s="215">
        <v>2819</v>
      </c>
      <c r="E196" s="270">
        <v>2408</v>
      </c>
      <c r="F196" s="217">
        <f t="shared" si="93"/>
        <v>4.3387387387387388</v>
      </c>
      <c r="G196" s="102">
        <v>202</v>
      </c>
      <c r="H196" s="105">
        <v>7</v>
      </c>
      <c r="I196" s="105"/>
      <c r="J196" s="105">
        <v>0</v>
      </c>
      <c r="K196" s="105"/>
      <c r="L196" s="105"/>
      <c r="M196" s="105"/>
      <c r="N196" s="105">
        <v>0</v>
      </c>
      <c r="O196" s="230">
        <v>52</v>
      </c>
      <c r="P196" s="107"/>
      <c r="Q196" s="107"/>
      <c r="R196" s="107"/>
      <c r="S196" s="100">
        <v>37</v>
      </c>
      <c r="T196" s="229">
        <v>15</v>
      </c>
      <c r="U196" s="101">
        <f t="shared" si="94"/>
        <v>25.742574257425744</v>
      </c>
      <c r="V196" s="101">
        <f t="shared" si="92"/>
        <v>288.95999999999998</v>
      </c>
      <c r="W196" s="103">
        <f t="shared" si="95"/>
        <v>288</v>
      </c>
      <c r="X196" s="107">
        <v>12</v>
      </c>
      <c r="Y196" s="103">
        <f>'ИТОГ и проверка'!F196</f>
        <v>190</v>
      </c>
      <c r="Z196" s="103">
        <f t="shared" si="96"/>
        <v>7.8903654485049843</v>
      </c>
      <c r="AA196" s="101">
        <f t="shared" si="97"/>
        <v>-4.1096345514950157</v>
      </c>
      <c r="AB196" s="103">
        <f t="shared" si="98"/>
        <v>0</v>
      </c>
      <c r="AC196" s="107"/>
      <c r="AD196" s="103">
        <f>'ИТОГ и проверка'!D196</f>
        <v>0</v>
      </c>
      <c r="AE196" s="107"/>
      <c r="AF196" s="107"/>
      <c r="AG196" s="107"/>
      <c r="AH196" s="103">
        <f>'ИТОГ и проверка'!E196</f>
        <v>0</v>
      </c>
      <c r="AI196" s="121"/>
      <c r="AJ196" s="121">
        <f t="shared" si="99"/>
        <v>0</v>
      </c>
      <c r="AK196" s="119">
        <f t="shared" si="100"/>
        <v>-190</v>
      </c>
      <c r="AL196" s="101">
        <f t="shared" si="101"/>
        <v>0</v>
      </c>
    </row>
    <row r="197">
      <c r="A197" s="123" t="s">
        <v>400</v>
      </c>
      <c r="B197" s="87" t="s">
        <v>401</v>
      </c>
      <c r="C197" s="218"/>
      <c r="D197" s="208"/>
      <c r="E197" s="272"/>
      <c r="F197" s="256"/>
      <c r="G197" s="149"/>
      <c r="H197" s="91"/>
      <c r="I197" s="91"/>
      <c r="J197" s="91"/>
      <c r="K197" s="91"/>
      <c r="L197" s="91"/>
      <c r="M197" s="91"/>
      <c r="N197" s="91"/>
      <c r="O197" s="236"/>
      <c r="P197" s="90"/>
      <c r="Q197" s="90"/>
      <c r="R197" s="90"/>
      <c r="S197" s="236"/>
      <c r="T197" s="237"/>
      <c r="U197" s="90"/>
      <c r="V197" s="90"/>
      <c r="W197" s="90"/>
      <c r="X197" s="90"/>
      <c r="Y197" s="90"/>
      <c r="Z197" s="90"/>
      <c r="AA197" s="90"/>
      <c r="AB197" s="10">
        <f t="shared" si="98"/>
        <v>0</v>
      </c>
      <c r="AC197" s="90"/>
      <c r="AD197" s="90"/>
      <c r="AE197" s="90"/>
      <c r="AF197" s="90"/>
      <c r="AG197" s="90"/>
      <c r="AH197" s="90"/>
      <c r="AI197" s="127"/>
      <c r="AJ197" s="121">
        <f t="shared" si="99"/>
        <v>0</v>
      </c>
      <c r="AK197" s="119">
        <f t="shared" si="100"/>
        <v>0</v>
      </c>
      <c r="AL197" s="101">
        <f t="shared" si="101"/>
        <v>0</v>
      </c>
    </row>
    <row r="198" ht="31.5">
      <c r="A198" s="96" t="s">
        <v>402</v>
      </c>
      <c r="B198" s="97" t="s">
        <v>403</v>
      </c>
      <c r="C198" s="214">
        <v>133.66200000000001</v>
      </c>
      <c r="D198" s="120">
        <v>282</v>
      </c>
      <c r="E198" s="215">
        <v>207</v>
      </c>
      <c r="F198" s="200">
        <f t="shared" si="93"/>
        <v>1.5486824976433091</v>
      </c>
      <c r="G198" s="102">
        <v>22</v>
      </c>
      <c r="H198" s="105">
        <v>8</v>
      </c>
      <c r="I198" s="105"/>
      <c r="J198" s="105">
        <v>0</v>
      </c>
      <c r="K198" s="105"/>
      <c r="L198" s="105"/>
      <c r="M198" s="105"/>
      <c r="N198" s="201">
        <v>0</v>
      </c>
      <c r="O198" s="213">
        <v>8</v>
      </c>
      <c r="P198" s="203"/>
      <c r="Q198" s="107"/>
      <c r="R198" s="204"/>
      <c r="S198" s="213">
        <v>8</v>
      </c>
      <c r="T198" s="213">
        <v>0</v>
      </c>
      <c r="U198" s="205">
        <f t="shared" si="94"/>
        <v>36.363636363636367</v>
      </c>
      <c r="V198" s="101">
        <f t="shared" si="92"/>
        <v>16.559999999999999</v>
      </c>
      <c r="W198" s="103">
        <f t="shared" si="95"/>
        <v>16</v>
      </c>
      <c r="X198" s="107">
        <v>8</v>
      </c>
      <c r="Y198" s="103">
        <f>'ИТОГ и проверка'!F198</f>
        <v>16</v>
      </c>
      <c r="Z198" s="103">
        <f t="shared" si="96"/>
        <v>7.729468599033817</v>
      </c>
      <c r="AA198" s="101">
        <f t="shared" si="97"/>
        <v>-0.270531400966183</v>
      </c>
      <c r="AB198" s="103">
        <f t="shared" si="98"/>
        <v>0</v>
      </c>
      <c r="AC198" s="107"/>
      <c r="AD198" s="103">
        <f>'ИТОГ и проверка'!D198</f>
        <v>0</v>
      </c>
      <c r="AE198" s="107"/>
      <c r="AF198" s="107"/>
      <c r="AG198" s="107"/>
      <c r="AH198" s="103">
        <f>'ИТОГ и проверка'!E198</f>
        <v>0</v>
      </c>
      <c r="AI198" s="121"/>
      <c r="AJ198" s="121">
        <f t="shared" si="99"/>
        <v>0</v>
      </c>
      <c r="AK198" s="119">
        <f t="shared" si="100"/>
        <v>-16</v>
      </c>
      <c r="AL198" s="101">
        <f t="shared" si="101"/>
        <v>0</v>
      </c>
    </row>
    <row r="199" ht="31.5">
      <c r="A199" s="96" t="s">
        <v>404</v>
      </c>
      <c r="B199" s="97" t="s">
        <v>405</v>
      </c>
      <c r="C199" s="211">
        <v>868.12699999999995</v>
      </c>
      <c r="D199" s="120">
        <v>725</v>
      </c>
      <c r="E199" s="246">
        <v>817</v>
      </c>
      <c r="F199" s="200">
        <f t="shared" si="93"/>
        <v>0.94110654316707121</v>
      </c>
      <c r="G199" s="102">
        <v>36</v>
      </c>
      <c r="H199" s="105">
        <v>5</v>
      </c>
      <c r="I199" s="105"/>
      <c r="J199" s="105">
        <v>0</v>
      </c>
      <c r="K199" s="105"/>
      <c r="L199" s="105"/>
      <c r="M199" s="105"/>
      <c r="N199" s="201">
        <v>0</v>
      </c>
      <c r="O199" s="213">
        <v>18</v>
      </c>
      <c r="P199" s="203"/>
      <c r="Q199" s="107"/>
      <c r="R199" s="204"/>
      <c r="S199" s="213">
        <v>17</v>
      </c>
      <c r="T199" s="213">
        <v>1</v>
      </c>
      <c r="U199" s="205">
        <f t="shared" si="94"/>
        <v>50</v>
      </c>
      <c r="V199" s="101">
        <f t="shared" si="92"/>
        <v>40.850000000000001</v>
      </c>
      <c r="W199" s="103">
        <f t="shared" si="95"/>
        <v>40</v>
      </c>
      <c r="X199" s="107">
        <v>5</v>
      </c>
      <c r="Y199" s="103">
        <f>'ИТОГ и проверка'!F199</f>
        <v>40</v>
      </c>
      <c r="Z199" s="103">
        <f t="shared" si="96"/>
        <v>4.8959608323133414</v>
      </c>
      <c r="AA199" s="101">
        <f t="shared" si="97"/>
        <v>-0.10403916768665855</v>
      </c>
      <c r="AB199" s="10">
        <f t="shared" si="98"/>
        <v>0</v>
      </c>
      <c r="AC199" s="107"/>
      <c r="AD199" s="103">
        <f>'ИТОГ и проверка'!D199</f>
        <v>0</v>
      </c>
      <c r="AE199" s="107"/>
      <c r="AF199" s="107"/>
      <c r="AG199" s="107"/>
      <c r="AH199" s="103">
        <f>'ИТОГ и проверка'!E199</f>
        <v>0</v>
      </c>
      <c r="AI199" s="121"/>
      <c r="AJ199" s="121">
        <f t="shared" si="99"/>
        <v>0</v>
      </c>
      <c r="AK199" s="119">
        <f t="shared" si="100"/>
        <v>-40</v>
      </c>
      <c r="AL199" s="101">
        <f t="shared" si="101"/>
        <v>0</v>
      </c>
    </row>
    <row r="200" ht="31.5">
      <c r="A200" s="96" t="s">
        <v>406</v>
      </c>
      <c r="B200" s="97" t="s">
        <v>407</v>
      </c>
      <c r="C200" s="214">
        <v>1249.8789999999999</v>
      </c>
      <c r="D200" s="120">
        <v>673</v>
      </c>
      <c r="E200" s="7">
        <v>457</v>
      </c>
      <c r="F200" s="200">
        <f t="shared" si="93"/>
        <v>0.36563539350609142</v>
      </c>
      <c r="G200" s="102">
        <v>33</v>
      </c>
      <c r="H200" s="105">
        <v>5</v>
      </c>
      <c r="I200" s="105"/>
      <c r="J200" s="105">
        <v>0</v>
      </c>
      <c r="K200" s="105"/>
      <c r="L200" s="105"/>
      <c r="M200" s="105"/>
      <c r="N200" s="201">
        <v>0</v>
      </c>
      <c r="O200" s="213">
        <v>6</v>
      </c>
      <c r="P200" s="203"/>
      <c r="Q200" s="107"/>
      <c r="R200" s="204"/>
      <c r="S200" s="213">
        <v>6</v>
      </c>
      <c r="T200" s="213">
        <v>0</v>
      </c>
      <c r="U200" s="205">
        <f t="shared" si="94"/>
        <v>18.18181818181818</v>
      </c>
      <c r="V200" s="101">
        <f t="shared" si="92"/>
        <v>22.850000000000001</v>
      </c>
      <c r="W200" s="103">
        <f t="shared" si="95"/>
        <v>22</v>
      </c>
      <c r="X200" s="107">
        <v>5</v>
      </c>
      <c r="Y200" s="103">
        <f>'ИТОГ и проверка'!F200</f>
        <v>22</v>
      </c>
      <c r="Z200" s="103">
        <f t="shared" si="96"/>
        <v>4.814004376367615</v>
      </c>
      <c r="AA200" s="101">
        <f t="shared" si="97"/>
        <v>-0.18599562363238498</v>
      </c>
      <c r="AB200" s="103">
        <f t="shared" si="98"/>
        <v>0</v>
      </c>
      <c r="AC200" s="107"/>
      <c r="AD200" s="103">
        <f>'ИТОГ и проверка'!D200</f>
        <v>0</v>
      </c>
      <c r="AE200" s="107"/>
      <c r="AF200" s="107"/>
      <c r="AG200" s="107"/>
      <c r="AH200" s="103">
        <f>'ИТОГ и проверка'!E200</f>
        <v>0</v>
      </c>
      <c r="AI200" s="121"/>
      <c r="AJ200" s="121">
        <f t="shared" si="99"/>
        <v>0</v>
      </c>
      <c r="AK200" s="119">
        <f t="shared" si="100"/>
        <v>-22</v>
      </c>
      <c r="AL200" s="101">
        <f t="shared" si="101"/>
        <v>0</v>
      </c>
    </row>
    <row r="201" ht="47.25">
      <c r="A201" s="96" t="s">
        <v>408</v>
      </c>
      <c r="B201" s="97" t="s">
        <v>409</v>
      </c>
      <c r="C201" s="238">
        <v>405.32999999999998</v>
      </c>
      <c r="D201" s="120">
        <v>707</v>
      </c>
      <c r="E201" s="277">
        <v>831</v>
      </c>
      <c r="F201" s="200">
        <f t="shared" si="93"/>
        <v>2.0501813337280734</v>
      </c>
      <c r="G201" s="102">
        <v>23</v>
      </c>
      <c r="H201" s="105">
        <v>3</v>
      </c>
      <c r="I201" s="105"/>
      <c r="J201" s="105">
        <v>0</v>
      </c>
      <c r="K201" s="105"/>
      <c r="L201" s="105"/>
      <c r="M201" s="105"/>
      <c r="N201" s="105">
        <v>0</v>
      </c>
      <c r="O201" s="231">
        <v>9</v>
      </c>
      <c r="P201" s="107"/>
      <c r="Q201" s="107"/>
      <c r="R201" s="107"/>
      <c r="S201" s="231">
        <v>5</v>
      </c>
      <c r="T201" s="230">
        <v>4</v>
      </c>
      <c r="U201" s="101">
        <f t="shared" si="94"/>
        <v>39.130434782608695</v>
      </c>
      <c r="V201" s="101">
        <f t="shared" si="92"/>
        <v>66.480000000000004</v>
      </c>
      <c r="W201" s="103">
        <f t="shared" si="95"/>
        <v>66</v>
      </c>
      <c r="X201" s="107">
        <v>8</v>
      </c>
      <c r="Y201" s="103">
        <f>'ИТОГ и проверка'!F201</f>
        <v>23</v>
      </c>
      <c r="Z201" s="103">
        <f t="shared" si="96"/>
        <v>2.7677496991576414</v>
      </c>
      <c r="AA201" s="101">
        <f t="shared" si="97"/>
        <v>-5.2322503008423586</v>
      </c>
      <c r="AB201" s="10">
        <f t="shared" si="98"/>
        <v>0</v>
      </c>
      <c r="AC201" s="107"/>
      <c r="AD201" s="103">
        <f>'ИТОГ и проверка'!D201</f>
        <v>0</v>
      </c>
      <c r="AE201" s="107"/>
      <c r="AF201" s="107"/>
      <c r="AG201" s="107"/>
      <c r="AH201" s="103">
        <f>'ИТОГ и проверка'!E201</f>
        <v>0</v>
      </c>
      <c r="AI201" s="121"/>
      <c r="AJ201" s="121">
        <f t="shared" si="99"/>
        <v>0</v>
      </c>
      <c r="AK201" s="119">
        <f t="shared" si="100"/>
        <v>-23</v>
      </c>
      <c r="AL201" s="101">
        <f t="shared" si="101"/>
        <v>0</v>
      </c>
    </row>
    <row r="202" ht="47.25">
      <c r="A202" s="96" t="s">
        <v>410</v>
      </c>
      <c r="B202" s="97" t="s">
        <v>411</v>
      </c>
      <c r="C202" s="214">
        <v>85.331000000000003</v>
      </c>
      <c r="D202" s="120">
        <v>176</v>
      </c>
      <c r="E202" s="230">
        <v>180</v>
      </c>
      <c r="F202" s="200">
        <f t="shared" si="93"/>
        <v>2.1094326797998382</v>
      </c>
      <c r="G202" s="102">
        <v>14</v>
      </c>
      <c r="H202" s="105">
        <v>8</v>
      </c>
      <c r="I202" s="105"/>
      <c r="J202" s="105">
        <v>0</v>
      </c>
      <c r="K202" s="105"/>
      <c r="L202" s="105"/>
      <c r="M202" s="105"/>
      <c r="N202" s="105">
        <v>0</v>
      </c>
      <c r="O202" s="249">
        <v>5</v>
      </c>
      <c r="P202" s="107"/>
      <c r="Q202" s="107"/>
      <c r="R202" s="107"/>
      <c r="S202" s="249">
        <v>5</v>
      </c>
      <c r="T202" s="212"/>
      <c r="U202" s="101">
        <f t="shared" si="94"/>
        <v>35.714285714285708</v>
      </c>
      <c r="V202" s="101">
        <f t="shared" si="92"/>
        <v>14.4</v>
      </c>
      <c r="W202" s="103">
        <f t="shared" si="95"/>
        <v>14</v>
      </c>
      <c r="X202" s="107">
        <v>8</v>
      </c>
      <c r="Y202" s="103">
        <f>'ИТОГ и проверка'!F202</f>
        <v>14</v>
      </c>
      <c r="Z202" s="103">
        <f t="shared" si="96"/>
        <v>7.7777777777777777</v>
      </c>
      <c r="AA202" s="101">
        <f t="shared" si="97"/>
        <v>-0.22222222222222232</v>
      </c>
      <c r="AB202" s="103">
        <f t="shared" si="98"/>
        <v>0</v>
      </c>
      <c r="AC202" s="107"/>
      <c r="AD202" s="103">
        <f>'ИТОГ и проверка'!D202</f>
        <v>0</v>
      </c>
      <c r="AE202" s="107"/>
      <c r="AF202" s="107"/>
      <c r="AG202" s="107"/>
      <c r="AH202" s="103">
        <f>'ИТОГ и проверка'!E202</f>
        <v>0</v>
      </c>
      <c r="AI202" s="121"/>
      <c r="AJ202" s="121">
        <f t="shared" si="99"/>
        <v>0</v>
      </c>
      <c r="AK202" s="119">
        <f t="shared" si="100"/>
        <v>-14</v>
      </c>
      <c r="AL202" s="101">
        <f t="shared" si="101"/>
        <v>0</v>
      </c>
    </row>
    <row r="203" ht="47.25">
      <c r="A203" s="96" t="s">
        <v>412</v>
      </c>
      <c r="B203" s="97" t="s">
        <v>413</v>
      </c>
      <c r="C203" s="232">
        <v>387.851</v>
      </c>
      <c r="D203" s="120">
        <v>564</v>
      </c>
      <c r="E203" s="246">
        <v>662</v>
      </c>
      <c r="F203" s="200">
        <f t="shared" si="93"/>
        <v>1.7068410291581044</v>
      </c>
      <c r="G203" s="102">
        <v>33</v>
      </c>
      <c r="H203" s="105">
        <v>6</v>
      </c>
      <c r="I203" s="105"/>
      <c r="J203" s="105">
        <v>0</v>
      </c>
      <c r="K203" s="105"/>
      <c r="L203" s="105"/>
      <c r="M203" s="105"/>
      <c r="N203" s="201">
        <v>0</v>
      </c>
      <c r="O203" s="202">
        <v>21</v>
      </c>
      <c r="P203" s="203"/>
      <c r="Q203" s="107"/>
      <c r="R203" s="204"/>
      <c r="S203" s="202">
        <v>16</v>
      </c>
      <c r="T203" s="202">
        <v>5</v>
      </c>
      <c r="U203" s="205">
        <f t="shared" si="94"/>
        <v>63.636363636363633</v>
      </c>
      <c r="V203" s="101">
        <f t="shared" si="92"/>
        <v>52.960000000000001</v>
      </c>
      <c r="W203" s="103">
        <f t="shared" si="95"/>
        <v>52</v>
      </c>
      <c r="X203" s="107">
        <v>8</v>
      </c>
      <c r="Y203" s="103">
        <f>'ИТОГ и проверка'!F203</f>
        <v>26</v>
      </c>
      <c r="Z203" s="103">
        <f t="shared" si="96"/>
        <v>3.9274924471299091</v>
      </c>
      <c r="AA203" s="101">
        <f t="shared" si="97"/>
        <v>-4.0725075528700909</v>
      </c>
      <c r="AB203" s="10">
        <f t="shared" si="98"/>
        <v>0</v>
      </c>
      <c r="AC203" s="107"/>
      <c r="AD203" s="103">
        <f>'ИТОГ и проверка'!D203</f>
        <v>0</v>
      </c>
      <c r="AE203" s="107"/>
      <c r="AF203" s="107"/>
      <c r="AG203" s="107"/>
      <c r="AH203" s="103">
        <f>'ИТОГ и проверка'!E203</f>
        <v>0</v>
      </c>
      <c r="AI203" s="121"/>
      <c r="AJ203" s="121">
        <f t="shared" si="99"/>
        <v>0</v>
      </c>
      <c r="AK203" s="119">
        <f t="shared" si="100"/>
        <v>-26</v>
      </c>
      <c r="AL203" s="101">
        <f t="shared" si="101"/>
        <v>0</v>
      </c>
    </row>
    <row r="204" ht="31.5">
      <c r="A204" s="96" t="s">
        <v>414</v>
      </c>
      <c r="B204" s="97" t="s">
        <v>415</v>
      </c>
      <c r="C204" s="239">
        <v>1.5740000000000001</v>
      </c>
      <c r="D204" s="120">
        <v>3</v>
      </c>
      <c r="E204" s="269">
        <v>2</v>
      </c>
      <c r="F204" s="200">
        <f t="shared" si="93"/>
        <v>1.2706480304955527</v>
      </c>
      <c r="G204" s="102">
        <v>0</v>
      </c>
      <c r="H204" s="105">
        <v>0</v>
      </c>
      <c r="I204" s="105"/>
      <c r="J204" s="105">
        <v>0</v>
      </c>
      <c r="K204" s="105"/>
      <c r="L204" s="105"/>
      <c r="M204" s="105"/>
      <c r="N204" s="201">
        <v>0</v>
      </c>
      <c r="O204" s="216">
        <v>0</v>
      </c>
      <c r="P204" s="203"/>
      <c r="Q204" s="107"/>
      <c r="R204" s="204"/>
      <c r="S204" s="216">
        <v>0</v>
      </c>
      <c r="T204" s="216">
        <v>0</v>
      </c>
      <c r="U204" s="205">
        <v>0</v>
      </c>
      <c r="V204" s="101">
        <f t="shared" si="92"/>
        <v>0.16</v>
      </c>
      <c r="W204" s="103">
        <f t="shared" si="95"/>
        <v>0</v>
      </c>
      <c r="X204" s="107">
        <v>8</v>
      </c>
      <c r="Y204" s="103">
        <f>'ИТОГ и проверка'!F204</f>
        <v>0</v>
      </c>
      <c r="Z204" s="103">
        <f t="shared" si="96"/>
        <v>0</v>
      </c>
      <c r="AA204" s="101">
        <f t="shared" si="97"/>
        <v>-8</v>
      </c>
      <c r="AB204" s="103">
        <f t="shared" si="98"/>
        <v>0</v>
      </c>
      <c r="AC204" s="107"/>
      <c r="AD204" s="103">
        <f>'ИТОГ и проверка'!D204</f>
        <v>0</v>
      </c>
      <c r="AE204" s="107"/>
      <c r="AF204" s="107"/>
      <c r="AG204" s="107"/>
      <c r="AH204" s="103">
        <f>'ИТОГ и проверка'!E204</f>
        <v>0</v>
      </c>
      <c r="AI204" s="121"/>
      <c r="AJ204" s="121">
        <f t="shared" si="99"/>
        <v>0</v>
      </c>
      <c r="AK204" s="119">
        <f t="shared" si="100"/>
        <v>0</v>
      </c>
      <c r="AL204" s="101">
        <f t="shared" si="101"/>
        <v>0</v>
      </c>
    </row>
    <row r="205" ht="47.25">
      <c r="A205" s="96" t="s">
        <v>416</v>
      </c>
      <c r="B205" s="97" t="s">
        <v>417</v>
      </c>
      <c r="C205" s="211">
        <v>103.86</v>
      </c>
      <c r="D205" s="120">
        <v>220</v>
      </c>
      <c r="E205" s="229">
        <v>207</v>
      </c>
      <c r="F205" s="200">
        <f t="shared" si="93"/>
        <v>1.9930675909878683</v>
      </c>
      <c r="G205" s="102">
        <v>17</v>
      </c>
      <c r="H205" s="105">
        <v>8</v>
      </c>
      <c r="I205" s="105"/>
      <c r="J205" s="105">
        <v>0</v>
      </c>
      <c r="K205" s="105"/>
      <c r="L205" s="105"/>
      <c r="M205" s="105"/>
      <c r="N205" s="105">
        <v>0</v>
      </c>
      <c r="O205" s="242">
        <v>2</v>
      </c>
      <c r="P205" s="107"/>
      <c r="Q205" s="107"/>
      <c r="R205" s="107"/>
      <c r="S205" s="302">
        <v>2</v>
      </c>
      <c r="T205" s="242"/>
      <c r="U205" s="101">
        <f t="shared" si="94"/>
        <v>11.76470588235294</v>
      </c>
      <c r="V205" s="101">
        <f t="shared" si="92"/>
        <v>16.559999999999999</v>
      </c>
      <c r="W205" s="103">
        <f t="shared" si="95"/>
        <v>16</v>
      </c>
      <c r="X205" s="107">
        <v>8</v>
      </c>
      <c r="Y205" s="103">
        <f>'ИТОГ и проверка'!F205</f>
        <v>16</v>
      </c>
      <c r="Z205" s="103">
        <f t="shared" si="96"/>
        <v>7.729468599033817</v>
      </c>
      <c r="AA205" s="101">
        <f t="shared" si="97"/>
        <v>-0.270531400966183</v>
      </c>
      <c r="AB205" s="10">
        <f t="shared" si="98"/>
        <v>0</v>
      </c>
      <c r="AC205" s="107"/>
      <c r="AD205" s="103">
        <f>'ИТОГ и проверка'!D205</f>
        <v>0</v>
      </c>
      <c r="AE205" s="107"/>
      <c r="AF205" s="107"/>
      <c r="AG205" s="107"/>
      <c r="AH205" s="103">
        <f>'ИТОГ и проверка'!E205</f>
        <v>0</v>
      </c>
      <c r="AI205" s="121"/>
      <c r="AJ205" s="121">
        <f t="shared" si="99"/>
        <v>0</v>
      </c>
      <c r="AK205" s="119">
        <f t="shared" si="100"/>
        <v>-16</v>
      </c>
      <c r="AL205" s="101">
        <f t="shared" si="101"/>
        <v>0</v>
      </c>
    </row>
    <row r="206" ht="31.5" customHeight="1">
      <c r="A206" s="96" t="s">
        <v>418</v>
      </c>
      <c r="B206" s="97" t="s">
        <v>419</v>
      </c>
      <c r="C206" s="214">
        <v>16.981999999999999</v>
      </c>
      <c r="D206" s="120">
        <v>48</v>
      </c>
      <c r="E206" s="230">
        <v>36</v>
      </c>
      <c r="F206" s="200">
        <f t="shared" si="93"/>
        <v>2.1198916499823341</v>
      </c>
      <c r="G206" s="102">
        <v>3</v>
      </c>
      <c r="H206" s="105">
        <v>6</v>
      </c>
      <c r="I206" s="105"/>
      <c r="J206" s="105">
        <v>0</v>
      </c>
      <c r="K206" s="105">
        <v>0</v>
      </c>
      <c r="L206" s="105">
        <v>0</v>
      </c>
      <c r="M206" s="105">
        <v>2</v>
      </c>
      <c r="N206" s="105">
        <v>1</v>
      </c>
      <c r="O206" s="100">
        <v>1</v>
      </c>
      <c r="P206" s="107"/>
      <c r="Q206" s="107"/>
      <c r="R206" s="107"/>
      <c r="S206" s="230">
        <v>1</v>
      </c>
      <c r="T206" s="100">
        <v>0</v>
      </c>
      <c r="U206" s="101">
        <f t="shared" si="94"/>
        <v>33.333333333333336</v>
      </c>
      <c r="V206" s="101">
        <f t="shared" si="92"/>
        <v>2.8799999999999999</v>
      </c>
      <c r="W206" s="103">
        <f t="shared" si="95"/>
        <v>2</v>
      </c>
      <c r="X206" s="107">
        <v>8</v>
      </c>
      <c r="Y206" s="103">
        <f>'ИТОГ и проверка'!F206</f>
        <v>2</v>
      </c>
      <c r="Z206" s="103">
        <f t="shared" si="96"/>
        <v>5.5555555555555554</v>
      </c>
      <c r="AA206" s="101">
        <f t="shared" si="97"/>
        <v>-2.4444444444444446</v>
      </c>
      <c r="AB206" s="103">
        <f t="shared" si="98"/>
        <v>0</v>
      </c>
      <c r="AC206" s="107"/>
      <c r="AD206" s="103">
        <f>'ИТОГ и проверка'!G206</f>
        <v>0</v>
      </c>
      <c r="AE206" s="103">
        <f>'ИТОГ и проверка'!H206</f>
        <v>0</v>
      </c>
      <c r="AF206" s="107">
        <v>0</v>
      </c>
      <c r="AG206" s="103">
        <f t="shared" si="102"/>
        <v>1</v>
      </c>
      <c r="AH206" s="103">
        <f>'ИТОГ и проверка'!I206</f>
        <v>1</v>
      </c>
      <c r="AI206" s="121"/>
      <c r="AJ206" s="121">
        <f t="shared" si="99"/>
        <v>2</v>
      </c>
      <c r="AK206" s="119">
        <f t="shared" si="100"/>
        <v>0</v>
      </c>
      <c r="AL206" s="101">
        <f t="shared" si="101"/>
        <v>0</v>
      </c>
    </row>
    <row r="207" ht="47.25">
      <c r="A207" s="96" t="s">
        <v>420</v>
      </c>
      <c r="B207" s="97" t="s">
        <v>421</v>
      </c>
      <c r="C207" s="211">
        <v>114.56699999999999</v>
      </c>
      <c r="D207" s="120">
        <v>184</v>
      </c>
      <c r="E207" s="229">
        <v>165</v>
      </c>
      <c r="F207" s="200">
        <f t="shared" si="93"/>
        <v>1.4402052947183746</v>
      </c>
      <c r="G207" s="102">
        <v>14</v>
      </c>
      <c r="H207" s="105">
        <v>8</v>
      </c>
      <c r="I207" s="105"/>
      <c r="J207" s="105">
        <v>1</v>
      </c>
      <c r="K207" s="105">
        <v>1</v>
      </c>
      <c r="L207" s="105">
        <v>0</v>
      </c>
      <c r="M207" s="105">
        <v>8</v>
      </c>
      <c r="N207" s="105">
        <v>4</v>
      </c>
      <c r="O207" s="230">
        <v>4</v>
      </c>
      <c r="P207" s="107"/>
      <c r="Q207" s="107"/>
      <c r="R207" s="107"/>
      <c r="S207" s="100">
        <v>3</v>
      </c>
      <c r="T207" s="229">
        <v>1</v>
      </c>
      <c r="U207" s="101">
        <f t="shared" si="94"/>
        <v>28.571428571428569</v>
      </c>
      <c r="V207" s="101">
        <f t="shared" si="92"/>
        <v>13.200000000000001</v>
      </c>
      <c r="W207" s="103">
        <f t="shared" si="95"/>
        <v>13</v>
      </c>
      <c r="X207" s="107">
        <v>8</v>
      </c>
      <c r="Y207" s="103">
        <f>'ИТОГ и проверка'!F207</f>
        <v>13</v>
      </c>
      <c r="Z207" s="103">
        <f t="shared" si="96"/>
        <v>7.8787878787878789</v>
      </c>
      <c r="AA207" s="101">
        <f t="shared" si="97"/>
        <v>-0.1212121212121211</v>
      </c>
      <c r="AB207" s="10">
        <f t="shared" si="98"/>
        <v>0</v>
      </c>
      <c r="AC207" s="107"/>
      <c r="AD207" s="103">
        <f>'ИТОГ и проверка'!G207</f>
        <v>0</v>
      </c>
      <c r="AE207" s="103">
        <f>'ИТОГ и проверка'!H207</f>
        <v>1</v>
      </c>
      <c r="AF207" s="107">
        <v>0</v>
      </c>
      <c r="AG207" s="103">
        <f t="shared" si="102"/>
        <v>9</v>
      </c>
      <c r="AH207" s="103">
        <f>'ИТОГ и проверка'!I207</f>
        <v>3</v>
      </c>
      <c r="AI207" s="121"/>
      <c r="AJ207" s="121">
        <f t="shared" si="99"/>
        <v>13</v>
      </c>
      <c r="AK207" s="119">
        <f t="shared" si="100"/>
        <v>0</v>
      </c>
      <c r="AL207" s="101">
        <f t="shared" si="101"/>
        <v>0</v>
      </c>
    </row>
    <row r="208" ht="47.25">
      <c r="A208" s="96" t="s">
        <v>422</v>
      </c>
      <c r="B208" s="97" t="s">
        <v>423</v>
      </c>
      <c r="C208" s="214">
        <v>15.319000000000001</v>
      </c>
      <c r="D208" s="120">
        <v>12</v>
      </c>
      <c r="E208" s="230">
        <v>14</v>
      </c>
      <c r="F208" s="200">
        <f t="shared" si="93"/>
        <v>0.91389777400613614</v>
      </c>
      <c r="G208" s="102">
        <v>0</v>
      </c>
      <c r="H208" s="105">
        <v>0</v>
      </c>
      <c r="I208" s="105"/>
      <c r="J208" s="105">
        <v>0</v>
      </c>
      <c r="K208" s="105">
        <v>0</v>
      </c>
      <c r="L208" s="105">
        <v>0</v>
      </c>
      <c r="M208" s="105">
        <v>0</v>
      </c>
      <c r="N208" s="105">
        <v>0</v>
      </c>
      <c r="O208" s="229">
        <v>0</v>
      </c>
      <c r="P208" s="107"/>
      <c r="Q208" s="107"/>
      <c r="R208" s="107"/>
      <c r="S208" s="229">
        <v>0</v>
      </c>
      <c r="T208" s="230">
        <v>0</v>
      </c>
      <c r="U208" s="101"/>
      <c r="V208" s="300">
        <f t="shared" ref="V208:V264" si="103">E208*X208%</f>
        <v>1.1200000000000001</v>
      </c>
      <c r="W208" s="103">
        <f t="shared" si="95"/>
        <v>1</v>
      </c>
      <c r="X208" s="181">
        <v>8</v>
      </c>
      <c r="Y208" s="103">
        <f>'ИТОГ и проверка'!F208</f>
        <v>1</v>
      </c>
      <c r="Z208" s="10">
        <f t="shared" si="96"/>
        <v>7.1428571428571423</v>
      </c>
      <c r="AA208" s="101">
        <f t="shared" si="97"/>
        <v>-0.85714285714285765</v>
      </c>
      <c r="AB208" s="103">
        <f t="shared" si="98"/>
        <v>0</v>
      </c>
      <c r="AC208" s="107"/>
      <c r="AD208" s="103">
        <f>'ИТОГ и проверка'!G208</f>
        <v>0</v>
      </c>
      <c r="AE208" s="103">
        <f>'ИТОГ и проверка'!H208</f>
        <v>0</v>
      </c>
      <c r="AF208" s="107">
        <v>0</v>
      </c>
      <c r="AG208" s="103">
        <f t="shared" si="102"/>
        <v>0</v>
      </c>
      <c r="AH208" s="103">
        <f>'ИТОГ и проверка'!I208</f>
        <v>1</v>
      </c>
      <c r="AI208" s="121"/>
      <c r="AJ208" s="121">
        <f t="shared" si="99"/>
        <v>1</v>
      </c>
      <c r="AK208" s="119">
        <f t="shared" si="100"/>
        <v>0</v>
      </c>
      <c r="AL208" s="101">
        <f t="shared" si="101"/>
        <v>0</v>
      </c>
    </row>
    <row r="209" ht="47.25">
      <c r="A209" s="96" t="s">
        <v>424</v>
      </c>
      <c r="B209" s="97" t="s">
        <v>425</v>
      </c>
      <c r="C209" s="211">
        <v>8.5980000000000008</v>
      </c>
      <c r="D209" s="120">
        <v>6</v>
      </c>
      <c r="E209" s="229">
        <v>3</v>
      </c>
      <c r="F209" s="200">
        <f t="shared" si="93"/>
        <v>0.34891835310537334</v>
      </c>
      <c r="G209" s="102">
        <v>0</v>
      </c>
      <c r="H209" s="105">
        <v>0</v>
      </c>
      <c r="I209" s="105"/>
      <c r="J209" s="105">
        <v>0</v>
      </c>
      <c r="K209" s="105">
        <v>0</v>
      </c>
      <c r="L209" s="105">
        <v>0</v>
      </c>
      <c r="M209" s="105">
        <v>0</v>
      </c>
      <c r="N209" s="105">
        <v>0</v>
      </c>
      <c r="O209" s="230">
        <v>0</v>
      </c>
      <c r="P209" s="107"/>
      <c r="Q209" s="107"/>
      <c r="R209" s="107"/>
      <c r="S209" s="100">
        <v>0</v>
      </c>
      <c r="T209" s="229">
        <v>0</v>
      </c>
      <c r="U209" s="101">
        <v>0</v>
      </c>
      <c r="V209" s="101">
        <f t="shared" si="103"/>
        <v>0.15000000000000002</v>
      </c>
      <c r="W209" s="103">
        <f t="shared" si="95"/>
        <v>0</v>
      </c>
      <c r="X209" s="107">
        <v>5</v>
      </c>
      <c r="Y209" s="103">
        <f>'ИТОГ и проверка'!F209</f>
        <v>0</v>
      </c>
      <c r="Z209" s="103">
        <f t="shared" si="96"/>
        <v>0</v>
      </c>
      <c r="AA209" s="101">
        <f t="shared" si="97"/>
        <v>-5</v>
      </c>
      <c r="AB209" s="10">
        <f t="shared" si="98"/>
        <v>0</v>
      </c>
      <c r="AC209" s="107"/>
      <c r="AD209" s="103">
        <f>'ИТОГ и проверка'!G209</f>
        <v>0</v>
      </c>
      <c r="AE209" s="103">
        <f>'ИТОГ и проверка'!H209</f>
        <v>0</v>
      </c>
      <c r="AF209" s="107">
        <v>0</v>
      </c>
      <c r="AG209" s="103">
        <f t="shared" si="102"/>
        <v>0</v>
      </c>
      <c r="AH209" s="103">
        <f>'ИТОГ и проверка'!I209</f>
        <v>0</v>
      </c>
      <c r="AI209" s="121"/>
      <c r="AJ209" s="121">
        <f t="shared" si="99"/>
        <v>0</v>
      </c>
      <c r="AK209" s="119">
        <f t="shared" si="100"/>
        <v>0</v>
      </c>
      <c r="AL209" s="101">
        <f t="shared" si="101"/>
        <v>0</v>
      </c>
    </row>
    <row r="210" ht="47.25">
      <c r="A210" s="96" t="s">
        <v>426</v>
      </c>
      <c r="B210" s="97" t="s">
        <v>427</v>
      </c>
      <c r="C210" s="214">
        <v>13.641</v>
      </c>
      <c r="D210" s="120">
        <v>0</v>
      </c>
      <c r="E210" s="230">
        <v>0</v>
      </c>
      <c r="F210" s="200">
        <f t="shared" si="93"/>
        <v>0</v>
      </c>
      <c r="G210" s="102">
        <v>0</v>
      </c>
      <c r="H210" s="105">
        <v>0</v>
      </c>
      <c r="I210" s="105"/>
      <c r="J210" s="105">
        <v>0</v>
      </c>
      <c r="K210" s="105">
        <v>0</v>
      </c>
      <c r="L210" s="105">
        <v>0</v>
      </c>
      <c r="M210" s="105">
        <v>0</v>
      </c>
      <c r="N210" s="105">
        <v>0</v>
      </c>
      <c r="O210" s="297"/>
      <c r="P210" s="107"/>
      <c r="Q210" s="107"/>
      <c r="R210" s="107"/>
      <c r="S210" s="297"/>
      <c r="T210" s="296"/>
      <c r="U210" s="101">
        <v>0</v>
      </c>
      <c r="V210" s="101">
        <f t="shared" si="103"/>
        <v>0</v>
      </c>
      <c r="W210" s="103">
        <f t="shared" si="95"/>
        <v>0</v>
      </c>
      <c r="X210" s="107">
        <v>0</v>
      </c>
      <c r="Y210" s="103">
        <f>'ИТОГ и проверка'!F210</f>
        <v>0</v>
      </c>
      <c r="Z210" s="103">
        <v>0</v>
      </c>
      <c r="AA210" s="101">
        <f t="shared" si="97"/>
        <v>0</v>
      </c>
      <c r="AB210" s="103">
        <f t="shared" si="98"/>
        <v>0</v>
      </c>
      <c r="AC210" s="107"/>
      <c r="AD210" s="103">
        <f>'ИТОГ и проверка'!G210</f>
        <v>0</v>
      </c>
      <c r="AE210" s="103">
        <f>'ИТОГ и проверка'!H210</f>
        <v>0</v>
      </c>
      <c r="AF210" s="107">
        <v>0</v>
      </c>
      <c r="AG210" s="103">
        <f t="shared" si="102"/>
        <v>0</v>
      </c>
      <c r="AH210" s="103">
        <f>'ИТОГ и проверка'!I210</f>
        <v>0</v>
      </c>
      <c r="AI210" s="121"/>
      <c r="AJ210" s="121">
        <f t="shared" si="99"/>
        <v>0</v>
      </c>
      <c r="AK210" s="119">
        <f t="shared" si="100"/>
        <v>0</v>
      </c>
      <c r="AL210" s="101">
        <f t="shared" si="101"/>
        <v>0</v>
      </c>
    </row>
    <row r="211" ht="31.5">
      <c r="A211" s="96" t="s">
        <v>428</v>
      </c>
      <c r="B211" s="97" t="s">
        <v>429</v>
      </c>
      <c r="C211" s="238">
        <v>50.604999999999997</v>
      </c>
      <c r="D211" s="120">
        <v>45</v>
      </c>
      <c r="E211" s="246">
        <v>58</v>
      </c>
      <c r="F211" s="200">
        <f t="shared" si="93"/>
        <v>1.1461318051575933</v>
      </c>
      <c r="G211" s="102">
        <v>2</v>
      </c>
      <c r="H211" s="105">
        <v>4</v>
      </c>
      <c r="I211" s="105"/>
      <c r="J211" s="105">
        <v>0</v>
      </c>
      <c r="K211" s="105"/>
      <c r="L211" s="105"/>
      <c r="M211" s="105"/>
      <c r="N211" s="201">
        <v>0</v>
      </c>
      <c r="O211" s="213">
        <v>2</v>
      </c>
      <c r="P211" s="203"/>
      <c r="Q211" s="107"/>
      <c r="R211" s="204"/>
      <c r="S211" s="213">
        <v>1</v>
      </c>
      <c r="T211" s="213">
        <v>1</v>
      </c>
      <c r="U211" s="205">
        <f t="shared" si="94"/>
        <v>100</v>
      </c>
      <c r="V211" s="101">
        <f t="shared" si="103"/>
        <v>4.6399999999999997</v>
      </c>
      <c r="W211" s="103">
        <f t="shared" si="95"/>
        <v>4</v>
      </c>
      <c r="X211" s="107">
        <v>8</v>
      </c>
      <c r="Y211" s="103">
        <f>'ИТОГ и проверка'!F211</f>
        <v>2</v>
      </c>
      <c r="Z211" s="103">
        <f t="shared" si="96"/>
        <v>3.4482758620689657</v>
      </c>
      <c r="AA211" s="101">
        <f t="shared" si="97"/>
        <v>-4.5517241379310338</v>
      </c>
      <c r="AB211" s="10">
        <f t="shared" si="98"/>
        <v>0</v>
      </c>
      <c r="AC211" s="107"/>
      <c r="AD211" s="103">
        <f>'ИТОГ и проверка'!D211</f>
        <v>0</v>
      </c>
      <c r="AE211" s="107"/>
      <c r="AF211" s="107"/>
      <c r="AG211" s="107"/>
      <c r="AH211" s="103">
        <f>'ИТОГ и проверка'!E211</f>
        <v>0</v>
      </c>
      <c r="AI211" s="121"/>
      <c r="AJ211" s="121">
        <f t="shared" si="99"/>
        <v>0</v>
      </c>
      <c r="AK211" s="119">
        <f t="shared" si="100"/>
        <v>-2</v>
      </c>
      <c r="AL211" s="101">
        <f t="shared" si="101"/>
        <v>0</v>
      </c>
    </row>
    <row r="212" ht="31.5">
      <c r="A212" s="96" t="s">
        <v>430</v>
      </c>
      <c r="B212" s="97" t="s">
        <v>431</v>
      </c>
      <c r="C212" s="214">
        <v>18.405000000000001</v>
      </c>
      <c r="D212" s="120">
        <v>0</v>
      </c>
      <c r="E212" s="182">
        <v>0</v>
      </c>
      <c r="F212" s="200">
        <f t="shared" si="93"/>
        <v>0</v>
      </c>
      <c r="G212" s="102">
        <v>0</v>
      </c>
      <c r="H212" s="105">
        <v>0</v>
      </c>
      <c r="I212" s="105"/>
      <c r="J212" s="105">
        <v>0</v>
      </c>
      <c r="K212" s="105"/>
      <c r="L212" s="105"/>
      <c r="M212" s="105"/>
      <c r="N212" s="201">
        <v>0</v>
      </c>
      <c r="O212" s="213"/>
      <c r="P212" s="203"/>
      <c r="Q212" s="107"/>
      <c r="R212" s="204"/>
      <c r="S212" s="213"/>
      <c r="T212" s="213"/>
      <c r="U212" s="205">
        <v>0</v>
      </c>
      <c r="V212" s="101">
        <f t="shared" si="103"/>
        <v>0</v>
      </c>
      <c r="W212" s="103">
        <f t="shared" si="95"/>
        <v>0</v>
      </c>
      <c r="X212" s="107">
        <v>0</v>
      </c>
      <c r="Y212" s="103">
        <f>'ИТОГ и проверка'!F212</f>
        <v>0</v>
      </c>
      <c r="Z212" s="103">
        <v>0</v>
      </c>
      <c r="AA212" s="101">
        <f t="shared" si="97"/>
        <v>0</v>
      </c>
      <c r="AB212" s="103">
        <f t="shared" si="98"/>
        <v>0</v>
      </c>
      <c r="AC212" s="107"/>
      <c r="AD212" s="103">
        <f>'ИТОГ и проверка'!D212</f>
        <v>0</v>
      </c>
      <c r="AE212" s="107"/>
      <c r="AF212" s="107"/>
      <c r="AG212" s="107"/>
      <c r="AH212" s="103">
        <f>'ИТОГ и проверка'!E212</f>
        <v>0</v>
      </c>
      <c r="AI212" s="121"/>
      <c r="AJ212" s="121">
        <f t="shared" si="99"/>
        <v>0</v>
      </c>
      <c r="AK212" s="119">
        <f t="shared" si="100"/>
        <v>0</v>
      </c>
      <c r="AL212" s="101">
        <f t="shared" si="101"/>
        <v>0</v>
      </c>
    </row>
    <row r="213" ht="47.25">
      <c r="A213" s="96" t="s">
        <v>432</v>
      </c>
      <c r="B213" s="97" t="s">
        <v>433</v>
      </c>
      <c r="C213" s="238">
        <v>46.442</v>
      </c>
      <c r="D213" s="120">
        <v>13</v>
      </c>
      <c r="E213" s="280">
        <v>0</v>
      </c>
      <c r="F213" s="200">
        <f t="shared" si="93"/>
        <v>0</v>
      </c>
      <c r="G213" s="102">
        <v>0</v>
      </c>
      <c r="H213" s="105">
        <v>0</v>
      </c>
      <c r="I213" s="105"/>
      <c r="J213" s="105">
        <v>0</v>
      </c>
      <c r="K213" s="105"/>
      <c r="L213" s="105"/>
      <c r="M213" s="105"/>
      <c r="N213" s="201">
        <v>0</v>
      </c>
      <c r="O213" s="213"/>
      <c r="P213" s="203"/>
      <c r="Q213" s="107"/>
      <c r="R213" s="204"/>
      <c r="S213" s="213"/>
      <c r="T213" s="213"/>
      <c r="U213" s="205">
        <v>0</v>
      </c>
      <c r="V213" s="101">
        <f t="shared" si="103"/>
        <v>0</v>
      </c>
      <c r="W213" s="103">
        <f t="shared" si="95"/>
        <v>0</v>
      </c>
      <c r="X213" s="107">
        <v>0</v>
      </c>
      <c r="Y213" s="103">
        <f>'ИТОГ и проверка'!F213</f>
        <v>0</v>
      </c>
      <c r="Z213" s="103">
        <v>0</v>
      </c>
      <c r="AA213" s="101">
        <f t="shared" si="97"/>
        <v>0</v>
      </c>
      <c r="AB213" s="10">
        <f t="shared" si="98"/>
        <v>0</v>
      </c>
      <c r="AC213" s="107"/>
      <c r="AD213" s="103">
        <f>'ИТОГ и проверка'!D213</f>
        <v>0</v>
      </c>
      <c r="AE213" s="107"/>
      <c r="AF213" s="107"/>
      <c r="AG213" s="107"/>
      <c r="AH213" s="103">
        <f>'ИТОГ и проверка'!E213</f>
        <v>0</v>
      </c>
      <c r="AI213" s="121"/>
      <c r="AJ213" s="121">
        <f t="shared" si="99"/>
        <v>0</v>
      </c>
      <c r="AK213" s="119">
        <f t="shared" si="100"/>
        <v>0</v>
      </c>
      <c r="AL213" s="101">
        <f t="shared" si="101"/>
        <v>0</v>
      </c>
    </row>
    <row r="214" ht="47.25">
      <c r="A214" s="96" t="s">
        <v>434</v>
      </c>
      <c r="B214" s="97" t="s">
        <v>435</v>
      </c>
      <c r="C214" s="265">
        <v>51.905999999999999</v>
      </c>
      <c r="D214" s="120">
        <v>70</v>
      </c>
      <c r="E214" s="182">
        <v>71</v>
      </c>
      <c r="F214" s="200">
        <f t="shared" si="93"/>
        <v>1.3678572804685394</v>
      </c>
      <c r="G214" s="102">
        <v>2</v>
      </c>
      <c r="H214" s="105">
        <v>3</v>
      </c>
      <c r="I214" s="105"/>
      <c r="J214" s="105">
        <v>0</v>
      </c>
      <c r="K214" s="105"/>
      <c r="L214" s="105"/>
      <c r="M214" s="105"/>
      <c r="N214" s="201">
        <v>0</v>
      </c>
      <c r="O214" s="213">
        <v>0</v>
      </c>
      <c r="P214" s="203"/>
      <c r="Q214" s="107"/>
      <c r="R214" s="204"/>
      <c r="S214" s="213"/>
      <c r="T214" s="213"/>
      <c r="U214" s="205">
        <f t="shared" si="94"/>
        <v>0</v>
      </c>
      <c r="V214" s="101">
        <f t="shared" si="103"/>
        <v>5.6799999999999997</v>
      </c>
      <c r="W214" s="103">
        <f t="shared" si="95"/>
        <v>5</v>
      </c>
      <c r="X214" s="107">
        <v>8</v>
      </c>
      <c r="Y214" s="103">
        <f>'ИТОГ и проверка'!F214</f>
        <v>2</v>
      </c>
      <c r="Z214" s="103">
        <f t="shared" si="96"/>
        <v>2.8169014084507045</v>
      </c>
      <c r="AA214" s="101">
        <f t="shared" si="97"/>
        <v>-5.183098591549296</v>
      </c>
      <c r="AB214" s="103">
        <f t="shared" si="98"/>
        <v>0</v>
      </c>
      <c r="AC214" s="107"/>
      <c r="AD214" s="103">
        <f>'ИТОГ и проверка'!D214</f>
        <v>0</v>
      </c>
      <c r="AE214" s="107"/>
      <c r="AF214" s="107"/>
      <c r="AG214" s="107"/>
      <c r="AH214" s="103">
        <f>'ИТОГ и проверка'!E214</f>
        <v>0</v>
      </c>
      <c r="AI214" s="121"/>
      <c r="AJ214" s="121">
        <f t="shared" si="99"/>
        <v>0</v>
      </c>
      <c r="AK214" s="119">
        <f t="shared" si="100"/>
        <v>-2</v>
      </c>
      <c r="AL214" s="101">
        <f t="shared" si="101"/>
        <v>0</v>
      </c>
    </row>
    <row r="215" ht="31.5">
      <c r="A215" s="96" t="s">
        <v>436</v>
      </c>
      <c r="B215" s="97" t="s">
        <v>437</v>
      </c>
      <c r="C215" s="211">
        <v>34.097000000000001</v>
      </c>
      <c r="D215" s="120">
        <v>47</v>
      </c>
      <c r="E215" s="120">
        <v>52</v>
      </c>
      <c r="F215" s="200">
        <f t="shared" si="93"/>
        <v>1.5250608557937648</v>
      </c>
      <c r="G215" s="102">
        <v>2</v>
      </c>
      <c r="H215" s="105">
        <v>4</v>
      </c>
      <c r="I215" s="105"/>
      <c r="J215" s="105">
        <v>0</v>
      </c>
      <c r="K215" s="105"/>
      <c r="L215" s="105"/>
      <c r="M215" s="105"/>
      <c r="N215" s="201">
        <v>0</v>
      </c>
      <c r="O215" s="213">
        <v>1</v>
      </c>
      <c r="P215" s="203"/>
      <c r="Q215" s="107"/>
      <c r="R215" s="204"/>
      <c r="S215" s="213">
        <v>1</v>
      </c>
      <c r="T215" s="213">
        <v>0</v>
      </c>
      <c r="U215" s="205">
        <f t="shared" si="94"/>
        <v>50</v>
      </c>
      <c r="V215" s="101">
        <f t="shared" si="103"/>
        <v>4.1600000000000001</v>
      </c>
      <c r="W215" s="103">
        <f t="shared" si="95"/>
        <v>4</v>
      </c>
      <c r="X215" s="107">
        <v>8</v>
      </c>
      <c r="Y215" s="103">
        <f>'ИТОГ и проверка'!F215</f>
        <v>2</v>
      </c>
      <c r="Z215" s="103">
        <f t="shared" si="96"/>
        <v>3.8461538461538458</v>
      </c>
      <c r="AA215" s="101">
        <f t="shared" si="97"/>
        <v>-4.1538461538461542</v>
      </c>
      <c r="AB215" s="10">
        <f t="shared" si="98"/>
        <v>0</v>
      </c>
      <c r="AC215" s="107"/>
      <c r="AD215" s="103">
        <f>'ИТОГ и проверка'!D215</f>
        <v>0</v>
      </c>
      <c r="AE215" s="107"/>
      <c r="AF215" s="107"/>
      <c r="AG215" s="107"/>
      <c r="AH215" s="103">
        <f>'ИТОГ и проверка'!E215</f>
        <v>0</v>
      </c>
      <c r="AI215" s="121"/>
      <c r="AJ215" s="121">
        <f t="shared" si="99"/>
        <v>0</v>
      </c>
      <c r="AK215" s="119">
        <f t="shared" si="100"/>
        <v>-2</v>
      </c>
      <c r="AL215" s="101">
        <f t="shared" si="101"/>
        <v>0</v>
      </c>
    </row>
    <row r="216" ht="31.5">
      <c r="A216" s="96" t="s">
        <v>438</v>
      </c>
      <c r="B216" s="97" t="s">
        <v>439</v>
      </c>
      <c r="C216" s="265">
        <v>48.301000000000002</v>
      </c>
      <c r="D216" s="120">
        <v>59</v>
      </c>
      <c r="E216" s="182">
        <v>90</v>
      </c>
      <c r="F216" s="200">
        <f t="shared" si="93"/>
        <v>1.8633154593072607</v>
      </c>
      <c r="G216" s="102">
        <v>3</v>
      </c>
      <c r="H216" s="105">
        <v>5</v>
      </c>
      <c r="I216" s="105"/>
      <c r="J216" s="105">
        <v>0</v>
      </c>
      <c r="K216" s="105"/>
      <c r="L216" s="105"/>
      <c r="M216" s="105"/>
      <c r="N216" s="201">
        <v>0</v>
      </c>
      <c r="O216" s="213">
        <v>2</v>
      </c>
      <c r="P216" s="203"/>
      <c r="Q216" s="107"/>
      <c r="R216" s="204"/>
      <c r="S216" s="213">
        <v>2</v>
      </c>
      <c r="T216" s="213">
        <v>0</v>
      </c>
      <c r="U216" s="205">
        <f t="shared" si="94"/>
        <v>66.666666666666671</v>
      </c>
      <c r="V216" s="101">
        <f t="shared" si="103"/>
        <v>7.2000000000000002</v>
      </c>
      <c r="W216" s="103">
        <f t="shared" si="95"/>
        <v>7</v>
      </c>
      <c r="X216" s="107">
        <v>8</v>
      </c>
      <c r="Y216" s="103">
        <f>'ИТОГ и проверка'!F216</f>
        <v>7</v>
      </c>
      <c r="Z216" s="103">
        <f t="shared" si="96"/>
        <v>7.7777777777777777</v>
      </c>
      <c r="AA216" s="101">
        <f t="shared" si="97"/>
        <v>-0.22222222222222232</v>
      </c>
      <c r="AB216" s="103">
        <f t="shared" si="98"/>
        <v>0</v>
      </c>
      <c r="AC216" s="107"/>
      <c r="AD216" s="103">
        <f>'ИТОГ и проверка'!D216</f>
        <v>0</v>
      </c>
      <c r="AE216" s="107"/>
      <c r="AF216" s="107"/>
      <c r="AG216" s="107"/>
      <c r="AH216" s="103">
        <f>'ИТОГ и проверка'!E216</f>
        <v>0</v>
      </c>
      <c r="AI216" s="121"/>
      <c r="AJ216" s="121">
        <f t="shared" si="99"/>
        <v>0</v>
      </c>
      <c r="AK216" s="119">
        <f t="shared" si="100"/>
        <v>-7</v>
      </c>
      <c r="AL216" s="101">
        <f t="shared" si="101"/>
        <v>0</v>
      </c>
    </row>
    <row r="217">
      <c r="A217" s="123" t="s">
        <v>440</v>
      </c>
      <c r="B217" s="87" t="s">
        <v>441</v>
      </c>
      <c r="C217" s="218"/>
      <c r="D217" s="208"/>
      <c r="E217" s="284"/>
      <c r="F217" s="256"/>
      <c r="G217" s="149"/>
      <c r="H217" s="91"/>
      <c r="I217" s="91"/>
      <c r="J217" s="91"/>
      <c r="K217" s="91"/>
      <c r="L217" s="91"/>
      <c r="M217" s="91"/>
      <c r="N217" s="91"/>
      <c r="O217" s="207"/>
      <c r="P217" s="90"/>
      <c r="Q217" s="90"/>
      <c r="R217" s="90"/>
      <c r="S217" s="263"/>
      <c r="T217" s="264"/>
      <c r="U217" s="90"/>
      <c r="V217" s="90"/>
      <c r="W217" s="90"/>
      <c r="X217" s="90"/>
      <c r="Y217" s="90"/>
      <c r="Z217" s="90"/>
      <c r="AA217" s="90"/>
      <c r="AB217" s="10">
        <f t="shared" si="98"/>
        <v>0</v>
      </c>
      <c r="AC217" s="90"/>
      <c r="AD217" s="90"/>
      <c r="AE217" s="90"/>
      <c r="AF217" s="90"/>
      <c r="AG217" s="90"/>
      <c r="AH217" s="90"/>
      <c r="AI217" s="127"/>
      <c r="AJ217" s="121">
        <f t="shared" si="99"/>
        <v>0</v>
      </c>
      <c r="AK217" s="119">
        <f t="shared" si="100"/>
        <v>0</v>
      </c>
      <c r="AL217" s="101">
        <f t="shared" si="101"/>
        <v>0</v>
      </c>
    </row>
    <row r="218" ht="47.25">
      <c r="A218" s="96" t="s">
        <v>442</v>
      </c>
      <c r="B218" s="97" t="s">
        <v>443</v>
      </c>
      <c r="C218" s="214">
        <v>3221.3000000000002</v>
      </c>
      <c r="D218" s="120">
        <v>2554</v>
      </c>
      <c r="E218" s="182">
        <v>2692</v>
      </c>
      <c r="F218" s="200">
        <f t="shared" si="93"/>
        <v>0.83568745537515909</v>
      </c>
      <c r="G218" s="102">
        <v>127</v>
      </c>
      <c r="H218" s="105">
        <v>5</v>
      </c>
      <c r="I218" s="105">
        <v>0</v>
      </c>
      <c r="J218" s="105">
        <v>0</v>
      </c>
      <c r="K218" s="105"/>
      <c r="L218" s="105"/>
      <c r="M218" s="105"/>
      <c r="N218" s="105">
        <v>0</v>
      </c>
      <c r="O218" s="287"/>
      <c r="P218" s="107"/>
      <c r="Q218" s="107"/>
      <c r="R218" s="107"/>
      <c r="S218" s="287"/>
      <c r="T218" s="274"/>
      <c r="U218" s="101">
        <f t="shared" si="94"/>
        <v>0</v>
      </c>
      <c r="V218" s="101">
        <f t="shared" si="103"/>
        <v>134.59999999999999</v>
      </c>
      <c r="W218" s="103">
        <f t="shared" si="95"/>
        <v>134</v>
      </c>
      <c r="X218" s="107">
        <v>5</v>
      </c>
      <c r="Y218" s="103">
        <f>'ИТОГ и проверка'!F218</f>
        <v>134</v>
      </c>
      <c r="Z218" s="103">
        <f t="shared" si="96"/>
        <v>4.9777117384843983</v>
      </c>
      <c r="AA218" s="101">
        <f t="shared" si="97"/>
        <v>-0.022288261515601704</v>
      </c>
      <c r="AB218" s="103">
        <f t="shared" si="98"/>
        <v>0</v>
      </c>
      <c r="AC218" s="107">
        <v>0</v>
      </c>
      <c r="AD218" s="103">
        <f>'ИТОГ и проверка'!D218</f>
        <v>0</v>
      </c>
      <c r="AE218" s="107"/>
      <c r="AF218" s="107"/>
      <c r="AG218" s="107"/>
      <c r="AH218" s="103">
        <f>'ИТОГ и проверка'!E218</f>
        <v>0</v>
      </c>
      <c r="AI218" s="121"/>
      <c r="AJ218" s="121">
        <f t="shared" si="99"/>
        <v>0</v>
      </c>
      <c r="AK218" s="119">
        <f t="shared" si="100"/>
        <v>-134</v>
      </c>
      <c r="AL218" s="101">
        <f t="shared" si="101"/>
        <v>0</v>
      </c>
    </row>
    <row r="219">
      <c r="A219" s="123" t="s">
        <v>444</v>
      </c>
      <c r="B219" s="87" t="s">
        <v>445</v>
      </c>
      <c r="C219" s="218"/>
      <c r="D219" s="208"/>
      <c r="E219" s="284"/>
      <c r="F219" s="256"/>
      <c r="G219" s="149"/>
      <c r="H219" s="91"/>
      <c r="I219" s="91"/>
      <c r="J219" s="91"/>
      <c r="K219" s="91"/>
      <c r="L219" s="91"/>
      <c r="M219" s="91"/>
      <c r="N219" s="91"/>
      <c r="O219" s="237"/>
      <c r="P219" s="90"/>
      <c r="Q219" s="90"/>
      <c r="R219" s="90"/>
      <c r="S219" s="237"/>
      <c r="T219" s="236"/>
      <c r="U219" s="90"/>
      <c r="V219" s="90"/>
      <c r="W219" s="90"/>
      <c r="X219" s="90"/>
      <c r="Y219" s="90"/>
      <c r="Z219" s="90"/>
      <c r="AA219" s="90"/>
      <c r="AB219" s="10">
        <f t="shared" si="98"/>
        <v>0</v>
      </c>
      <c r="AC219" s="90"/>
      <c r="AD219" s="90"/>
      <c r="AE219" s="90"/>
      <c r="AF219" s="90"/>
      <c r="AG219" s="90"/>
      <c r="AH219" s="90"/>
      <c r="AI219" s="127"/>
      <c r="AJ219" s="121">
        <f t="shared" si="99"/>
        <v>0</v>
      </c>
      <c r="AK219" s="119">
        <f t="shared" si="100"/>
        <v>0</v>
      </c>
      <c r="AL219" s="101">
        <f t="shared" si="101"/>
        <v>0</v>
      </c>
    </row>
    <row r="220" ht="47.25">
      <c r="A220" s="96" t="s">
        <v>446</v>
      </c>
      <c r="B220" s="97" t="s">
        <v>447</v>
      </c>
      <c r="C220" s="214">
        <v>986.86199999999997</v>
      </c>
      <c r="D220" s="120">
        <v>3187</v>
      </c>
      <c r="E220" s="7">
        <v>3153</v>
      </c>
      <c r="F220" s="200">
        <f t="shared" si="93"/>
        <v>3.1949755892921199</v>
      </c>
      <c r="G220" s="102">
        <v>382</v>
      </c>
      <c r="H220" s="105">
        <v>12</v>
      </c>
      <c r="I220" s="105"/>
      <c r="J220" s="105">
        <v>0</v>
      </c>
      <c r="K220" s="105"/>
      <c r="L220" s="105"/>
      <c r="M220" s="105"/>
      <c r="N220" s="201">
        <v>0</v>
      </c>
      <c r="O220" s="213">
        <v>43</v>
      </c>
      <c r="P220" s="203"/>
      <c r="Q220" s="107"/>
      <c r="R220" s="204"/>
      <c r="S220" s="213">
        <v>33</v>
      </c>
      <c r="T220" s="213">
        <v>10</v>
      </c>
      <c r="U220" s="205">
        <f t="shared" si="94"/>
        <v>11.256544502617801</v>
      </c>
      <c r="V220" s="101">
        <f t="shared" si="103"/>
        <v>378.36000000000001</v>
      </c>
      <c r="W220" s="103">
        <f t="shared" si="95"/>
        <v>378</v>
      </c>
      <c r="X220" s="107">
        <v>12</v>
      </c>
      <c r="Y220" s="103">
        <f>'ИТОГ и проверка'!F220</f>
        <v>378</v>
      </c>
      <c r="Z220" s="103">
        <f t="shared" si="96"/>
        <v>11.988582302568981</v>
      </c>
      <c r="AA220" s="101">
        <f t="shared" si="97"/>
        <v>-0.011417697431019391</v>
      </c>
      <c r="AB220" s="103">
        <f t="shared" si="98"/>
        <v>0</v>
      </c>
      <c r="AC220" s="107"/>
      <c r="AD220" s="103">
        <f>'ИТОГ и проверка'!D220</f>
        <v>0</v>
      </c>
      <c r="AE220" s="107"/>
      <c r="AF220" s="107"/>
      <c r="AG220" s="107"/>
      <c r="AH220" s="103">
        <f>'ИТОГ и проверка'!E220</f>
        <v>0</v>
      </c>
      <c r="AI220" s="121"/>
      <c r="AJ220" s="121">
        <f t="shared" si="99"/>
        <v>0</v>
      </c>
      <c r="AK220" s="119">
        <f t="shared" si="100"/>
        <v>-378</v>
      </c>
      <c r="AL220" s="101">
        <f t="shared" si="101"/>
        <v>0</v>
      </c>
    </row>
    <row r="221" ht="47.25">
      <c r="A221" s="96" t="s">
        <v>448</v>
      </c>
      <c r="B221" s="97" t="s">
        <v>449</v>
      </c>
      <c r="C221" s="211">
        <v>600.15499999999997</v>
      </c>
      <c r="D221" s="120">
        <v>1098</v>
      </c>
      <c r="E221" s="303">
        <v>1152</v>
      </c>
      <c r="F221" s="200">
        <f t="shared" si="93"/>
        <v>1.919504128100241</v>
      </c>
      <c r="G221" s="102">
        <v>87</v>
      </c>
      <c r="H221" s="105">
        <v>8</v>
      </c>
      <c r="I221" s="105"/>
      <c r="J221" s="105">
        <v>0</v>
      </c>
      <c r="K221" s="105"/>
      <c r="L221" s="105"/>
      <c r="M221" s="105"/>
      <c r="N221" s="201">
        <v>0</v>
      </c>
      <c r="O221" s="213">
        <v>10</v>
      </c>
      <c r="P221" s="203"/>
      <c r="Q221" s="107"/>
      <c r="R221" s="204"/>
      <c r="S221" s="213">
        <v>9</v>
      </c>
      <c r="T221" s="213">
        <v>1</v>
      </c>
      <c r="U221" s="205">
        <f t="shared" si="94"/>
        <v>11.494252873563218</v>
      </c>
      <c r="V221" s="101">
        <f t="shared" si="103"/>
        <v>92.159999999999997</v>
      </c>
      <c r="W221" s="103">
        <f t="shared" si="95"/>
        <v>92</v>
      </c>
      <c r="X221" s="107">
        <v>8</v>
      </c>
      <c r="Y221" s="103">
        <f>'ИТОГ и проверка'!F221</f>
        <v>92</v>
      </c>
      <c r="Z221" s="103">
        <f t="shared" si="96"/>
        <v>7.9861111111111116</v>
      </c>
      <c r="AA221" s="101">
        <f t="shared" si="97"/>
        <v>-0.013888888888888395</v>
      </c>
      <c r="AB221" s="10">
        <f t="shared" si="98"/>
        <v>0</v>
      </c>
      <c r="AC221" s="107"/>
      <c r="AD221" s="103">
        <f>'ИТОГ и проверка'!D221</f>
        <v>0</v>
      </c>
      <c r="AE221" s="107"/>
      <c r="AF221" s="107"/>
      <c r="AG221" s="107"/>
      <c r="AH221" s="103">
        <f>'ИТОГ и проверка'!E221</f>
        <v>0</v>
      </c>
      <c r="AI221" s="121"/>
      <c r="AJ221" s="121">
        <f t="shared" si="99"/>
        <v>0</v>
      </c>
      <c r="AK221" s="119">
        <f t="shared" si="100"/>
        <v>-92</v>
      </c>
      <c r="AL221" s="101">
        <f t="shared" si="101"/>
        <v>0</v>
      </c>
    </row>
    <row r="222" ht="47.25">
      <c r="A222" s="96" t="s">
        <v>450</v>
      </c>
      <c r="B222" s="97" t="s">
        <v>451</v>
      </c>
      <c r="C222" s="214">
        <v>316.95299999999997</v>
      </c>
      <c r="D222" s="120">
        <v>446</v>
      </c>
      <c r="E222" s="215">
        <v>455</v>
      </c>
      <c r="F222" s="200">
        <f t="shared" si="93"/>
        <v>1.4355440712029861</v>
      </c>
      <c r="G222" s="102">
        <v>20</v>
      </c>
      <c r="H222" s="105">
        <v>4</v>
      </c>
      <c r="I222" s="105"/>
      <c r="J222" s="105">
        <v>0</v>
      </c>
      <c r="K222" s="105"/>
      <c r="L222" s="105"/>
      <c r="M222" s="105"/>
      <c r="N222" s="201">
        <v>0</v>
      </c>
      <c r="O222" s="213">
        <v>10</v>
      </c>
      <c r="P222" s="203"/>
      <c r="Q222" s="107"/>
      <c r="R222" s="204"/>
      <c r="S222" s="213">
        <v>9</v>
      </c>
      <c r="T222" s="213">
        <v>1</v>
      </c>
      <c r="U222" s="205">
        <f t="shared" si="94"/>
        <v>50</v>
      </c>
      <c r="V222" s="101">
        <f t="shared" si="103"/>
        <v>36.399999999999999</v>
      </c>
      <c r="W222" s="103">
        <f t="shared" si="95"/>
        <v>36</v>
      </c>
      <c r="X222" s="107">
        <v>8</v>
      </c>
      <c r="Y222" s="103">
        <f>'ИТОГ и проверка'!F222</f>
        <v>34</v>
      </c>
      <c r="Z222" s="103">
        <f t="shared" si="96"/>
        <v>7.4725274725274726</v>
      </c>
      <c r="AA222" s="101">
        <f t="shared" si="97"/>
        <v>-0.52747252747252737</v>
      </c>
      <c r="AB222" s="103">
        <f t="shared" si="98"/>
        <v>0</v>
      </c>
      <c r="AC222" s="107"/>
      <c r="AD222" s="103">
        <f>'ИТОГ и проверка'!D222</f>
        <v>0</v>
      </c>
      <c r="AE222" s="107"/>
      <c r="AF222" s="107"/>
      <c r="AG222" s="107"/>
      <c r="AH222" s="103">
        <f>'ИТОГ и проверка'!E222</f>
        <v>0</v>
      </c>
      <c r="AI222" s="121"/>
      <c r="AJ222" s="121">
        <f t="shared" si="99"/>
        <v>0</v>
      </c>
      <c r="AK222" s="119">
        <f t="shared" si="100"/>
        <v>-34</v>
      </c>
      <c r="AL222" s="101">
        <f t="shared" si="101"/>
        <v>0</v>
      </c>
    </row>
    <row r="223">
      <c r="A223" s="123" t="s">
        <v>452</v>
      </c>
      <c r="B223" s="87" t="s">
        <v>453</v>
      </c>
      <c r="C223" s="218"/>
      <c r="D223" s="208"/>
      <c r="E223" s="255"/>
      <c r="F223" s="256"/>
      <c r="G223" s="149"/>
      <c r="H223" s="91"/>
      <c r="I223" s="91"/>
      <c r="J223" s="91"/>
      <c r="K223" s="91"/>
      <c r="L223" s="91"/>
      <c r="M223" s="91"/>
      <c r="N223" s="91"/>
      <c r="O223" s="207"/>
      <c r="P223" s="90"/>
      <c r="Q223" s="90"/>
      <c r="R223" s="90"/>
      <c r="S223" s="263"/>
      <c r="T223" s="264"/>
      <c r="U223" s="90"/>
      <c r="V223" s="90"/>
      <c r="W223" s="90"/>
      <c r="X223" s="90"/>
      <c r="Y223" s="90"/>
      <c r="Z223" s="90"/>
      <c r="AA223" s="90"/>
      <c r="AB223" s="10">
        <f t="shared" si="98"/>
        <v>0</v>
      </c>
      <c r="AC223" s="90"/>
      <c r="AD223" s="90"/>
      <c r="AE223" s="90"/>
      <c r="AF223" s="90"/>
      <c r="AG223" s="90"/>
      <c r="AH223" s="90"/>
      <c r="AI223" s="127"/>
      <c r="AJ223" s="121">
        <f t="shared" si="99"/>
        <v>0</v>
      </c>
      <c r="AK223" s="119">
        <f t="shared" si="100"/>
        <v>0</v>
      </c>
      <c r="AL223" s="101">
        <f t="shared" si="101"/>
        <v>0</v>
      </c>
    </row>
    <row r="224" ht="47.25">
      <c r="A224" s="96" t="s">
        <v>454</v>
      </c>
      <c r="B224" s="97" t="s">
        <v>455</v>
      </c>
      <c r="C224" s="214">
        <v>185.38</v>
      </c>
      <c r="D224" s="120">
        <v>938</v>
      </c>
      <c r="E224" s="269">
        <v>986</v>
      </c>
      <c r="F224" s="200">
        <f t="shared" si="93"/>
        <v>5.3188046175423453</v>
      </c>
      <c r="G224" s="102">
        <v>112</v>
      </c>
      <c r="H224" s="105">
        <v>12</v>
      </c>
      <c r="I224" s="105"/>
      <c r="J224" s="105">
        <v>0</v>
      </c>
      <c r="K224" s="105"/>
      <c r="L224" s="105"/>
      <c r="M224" s="105"/>
      <c r="N224" s="105">
        <v>0</v>
      </c>
      <c r="O224" s="229">
        <v>0</v>
      </c>
      <c r="P224" s="107"/>
      <c r="Q224" s="107"/>
      <c r="R224" s="107"/>
      <c r="S224" s="229"/>
      <c r="T224" s="230"/>
      <c r="U224" s="101">
        <f t="shared" si="94"/>
        <v>0</v>
      </c>
      <c r="V224" s="101">
        <f t="shared" si="103"/>
        <v>118.31999999999999</v>
      </c>
      <c r="W224" s="103">
        <f t="shared" si="95"/>
        <v>118</v>
      </c>
      <c r="X224" s="107">
        <v>12</v>
      </c>
      <c r="Y224" s="103">
        <f>'ИТОГ и проверка'!F224</f>
        <v>118</v>
      </c>
      <c r="Z224" s="103">
        <f t="shared" si="96"/>
        <v>11.967545638945234</v>
      </c>
      <c r="AA224" s="101">
        <f t="shared" si="97"/>
        <v>-0.032454361054766068</v>
      </c>
      <c r="AB224" s="103">
        <f t="shared" si="98"/>
        <v>0</v>
      </c>
      <c r="AC224" s="107"/>
      <c r="AD224" s="103">
        <f>'ИТОГ и проверка'!D224</f>
        <v>0</v>
      </c>
      <c r="AE224" s="107"/>
      <c r="AF224" s="107"/>
      <c r="AG224" s="107"/>
      <c r="AH224" s="103">
        <f>'ИТОГ и проверка'!E224</f>
        <v>0</v>
      </c>
      <c r="AI224" s="121"/>
      <c r="AJ224" s="121">
        <f t="shared" si="99"/>
        <v>0</v>
      </c>
      <c r="AK224" s="119">
        <f t="shared" si="100"/>
        <v>-118</v>
      </c>
      <c r="AL224" s="101">
        <f t="shared" si="101"/>
        <v>0</v>
      </c>
    </row>
    <row r="225" ht="31.5">
      <c r="A225" s="96" t="s">
        <v>456</v>
      </c>
      <c r="B225" s="97" t="s">
        <v>457</v>
      </c>
      <c r="C225" s="211">
        <v>85.900000000000006</v>
      </c>
      <c r="D225" s="120">
        <v>192</v>
      </c>
      <c r="E225" s="212">
        <v>207</v>
      </c>
      <c r="F225" s="200">
        <f t="shared" si="93"/>
        <v>2.4097788125727591</v>
      </c>
      <c r="G225" s="102">
        <v>15</v>
      </c>
      <c r="H225" s="105">
        <v>8</v>
      </c>
      <c r="I225" s="105"/>
      <c r="J225" s="105">
        <v>0</v>
      </c>
      <c r="K225" s="105"/>
      <c r="L225" s="105"/>
      <c r="M225" s="105"/>
      <c r="N225" s="105">
        <v>0</v>
      </c>
      <c r="O225" s="230">
        <v>3</v>
      </c>
      <c r="P225" s="107"/>
      <c r="Q225" s="107"/>
      <c r="R225" s="107"/>
      <c r="S225" s="100">
        <v>2</v>
      </c>
      <c r="T225" s="229">
        <v>1</v>
      </c>
      <c r="U225" s="101">
        <f t="shared" si="94"/>
        <v>20</v>
      </c>
      <c r="V225" s="101">
        <f t="shared" si="103"/>
        <v>16.559999999999999</v>
      </c>
      <c r="W225" s="103">
        <f t="shared" si="95"/>
        <v>16</v>
      </c>
      <c r="X225" s="107">
        <v>8</v>
      </c>
      <c r="Y225" s="103">
        <f>'ИТОГ и проверка'!F225</f>
        <v>14</v>
      </c>
      <c r="Z225" s="103">
        <f t="shared" si="96"/>
        <v>6.7632850241545901</v>
      </c>
      <c r="AA225" s="101">
        <f t="shared" si="97"/>
        <v>-1.2367149758454099</v>
      </c>
      <c r="AB225" s="10">
        <f t="shared" si="98"/>
        <v>0</v>
      </c>
      <c r="AC225" s="107"/>
      <c r="AD225" s="103">
        <f>'ИТОГ и проверка'!D225</f>
        <v>0</v>
      </c>
      <c r="AE225" s="107"/>
      <c r="AF225" s="107"/>
      <c r="AG225" s="107"/>
      <c r="AH225" s="103">
        <f>'ИТОГ и проверка'!E225</f>
        <v>0</v>
      </c>
      <c r="AI225" s="121"/>
      <c r="AJ225" s="121">
        <f t="shared" si="99"/>
        <v>0</v>
      </c>
      <c r="AK225" s="119">
        <f t="shared" si="100"/>
        <v>-14</v>
      </c>
      <c r="AL225" s="101">
        <f t="shared" si="101"/>
        <v>0</v>
      </c>
    </row>
    <row r="226" ht="31.5">
      <c r="A226" s="96" t="s">
        <v>458</v>
      </c>
      <c r="B226" s="97" t="s">
        <v>459</v>
      </c>
      <c r="C226" s="214">
        <v>74.510000000000005</v>
      </c>
      <c r="D226" s="215">
        <v>431</v>
      </c>
      <c r="E226" s="213">
        <v>464</v>
      </c>
      <c r="F226" s="217">
        <f t="shared" si="93"/>
        <v>6.2273520332841228</v>
      </c>
      <c r="G226" s="102">
        <v>34</v>
      </c>
      <c r="H226" s="105">
        <v>8</v>
      </c>
      <c r="I226" s="105"/>
      <c r="J226" s="105">
        <v>0</v>
      </c>
      <c r="K226" s="105"/>
      <c r="L226" s="105"/>
      <c r="M226" s="105"/>
      <c r="N226" s="105">
        <v>0</v>
      </c>
      <c r="O226" s="276"/>
      <c r="P226" s="107"/>
      <c r="Q226" s="107"/>
      <c r="R226" s="107"/>
      <c r="S226" s="276"/>
      <c r="T226" s="276"/>
      <c r="U226" s="101">
        <f t="shared" si="94"/>
        <v>0</v>
      </c>
      <c r="V226" s="101">
        <f t="shared" si="103"/>
        <v>69.599999999999994</v>
      </c>
      <c r="W226" s="103">
        <f t="shared" si="95"/>
        <v>69</v>
      </c>
      <c r="X226" s="107">
        <v>15</v>
      </c>
      <c r="Y226" s="103">
        <f>'ИТОГ и проверка'!F226</f>
        <v>41</v>
      </c>
      <c r="Z226" s="103">
        <f t="shared" si="96"/>
        <v>8.8362068965517242</v>
      </c>
      <c r="AA226" s="101">
        <f t="shared" si="97"/>
        <v>-6.1637931034482758</v>
      </c>
      <c r="AB226" s="103">
        <f t="shared" si="98"/>
        <v>0</v>
      </c>
      <c r="AC226" s="107"/>
      <c r="AD226" s="103">
        <f>'ИТОГ и проверка'!D226</f>
        <v>0</v>
      </c>
      <c r="AE226" s="107"/>
      <c r="AF226" s="107"/>
      <c r="AG226" s="107"/>
      <c r="AH226" s="103">
        <f>'ИТОГ и проверка'!E226</f>
        <v>0</v>
      </c>
      <c r="AI226" s="121"/>
      <c r="AJ226" s="121">
        <f t="shared" si="99"/>
        <v>0</v>
      </c>
      <c r="AK226" s="119">
        <f t="shared" si="100"/>
        <v>-41</v>
      </c>
      <c r="AL226" s="101">
        <f t="shared" si="101"/>
        <v>0</v>
      </c>
    </row>
    <row r="227" ht="47.25">
      <c r="A227" s="96" t="s">
        <v>460</v>
      </c>
      <c r="B227" s="97" t="s">
        <v>461</v>
      </c>
      <c r="C227" s="238">
        <v>125.851</v>
      </c>
      <c r="D227" s="120">
        <v>595</v>
      </c>
      <c r="E227" s="262">
        <v>493</v>
      </c>
      <c r="F227" s="200">
        <f t="shared" si="93"/>
        <v>3.9173308118330405</v>
      </c>
      <c r="G227" s="102">
        <v>70</v>
      </c>
      <c r="H227" s="105">
        <v>12</v>
      </c>
      <c r="I227" s="105"/>
      <c r="J227" s="105">
        <v>0</v>
      </c>
      <c r="K227" s="105"/>
      <c r="L227" s="105"/>
      <c r="M227" s="105"/>
      <c r="N227" s="201">
        <v>0</v>
      </c>
      <c r="O227" s="213">
        <v>21</v>
      </c>
      <c r="P227" s="203"/>
      <c r="Q227" s="107"/>
      <c r="R227" s="204"/>
      <c r="S227" s="213">
        <v>16</v>
      </c>
      <c r="T227" s="213">
        <v>5</v>
      </c>
      <c r="U227" s="205">
        <f t="shared" si="94"/>
        <v>30.000000000000004</v>
      </c>
      <c r="V227" s="101">
        <f t="shared" si="103"/>
        <v>59.159999999999997</v>
      </c>
      <c r="W227" s="103">
        <f t="shared" si="95"/>
        <v>59</v>
      </c>
      <c r="X227" s="107">
        <v>12</v>
      </c>
      <c r="Y227" s="103">
        <f>'ИТОГ и проверка'!F227</f>
        <v>59</v>
      </c>
      <c r="Z227" s="103">
        <f t="shared" si="96"/>
        <v>11.967545638945234</v>
      </c>
      <c r="AA227" s="101">
        <f t="shared" si="97"/>
        <v>-0.032454361054766068</v>
      </c>
      <c r="AB227" s="10">
        <f t="shared" si="98"/>
        <v>0</v>
      </c>
      <c r="AC227" s="107"/>
      <c r="AD227" s="103">
        <f>'ИТОГ и проверка'!D227</f>
        <v>0</v>
      </c>
      <c r="AE227" s="107"/>
      <c r="AF227" s="107"/>
      <c r="AG227" s="107"/>
      <c r="AH227" s="103">
        <f>'ИТОГ и проверка'!E227</f>
        <v>0</v>
      </c>
      <c r="AI227" s="121"/>
      <c r="AJ227" s="121">
        <f t="shared" si="99"/>
        <v>0</v>
      </c>
      <c r="AK227" s="119">
        <f t="shared" si="100"/>
        <v>-59</v>
      </c>
      <c r="AL227" s="101">
        <f t="shared" si="101"/>
        <v>0</v>
      </c>
    </row>
    <row r="228" ht="31.5">
      <c r="A228" s="96" t="s">
        <v>462</v>
      </c>
      <c r="B228" s="97" t="s">
        <v>463</v>
      </c>
      <c r="C228" s="214">
        <v>23.507999999999999</v>
      </c>
      <c r="D228" s="120">
        <v>75</v>
      </c>
      <c r="E228" s="269">
        <v>0</v>
      </c>
      <c r="F228" s="200">
        <f t="shared" ref="F228:F265" si="104">E228/C228</f>
        <v>0</v>
      </c>
      <c r="G228" s="102">
        <v>9</v>
      </c>
      <c r="H228" s="105">
        <v>12</v>
      </c>
      <c r="I228" s="105"/>
      <c r="J228" s="105">
        <v>0</v>
      </c>
      <c r="K228" s="105"/>
      <c r="L228" s="105"/>
      <c r="M228" s="105"/>
      <c r="N228" s="105">
        <v>0</v>
      </c>
      <c r="O228" s="267"/>
      <c r="P228" s="107"/>
      <c r="Q228" s="107"/>
      <c r="R228" s="107"/>
      <c r="S228" s="267"/>
      <c r="T228" s="268"/>
      <c r="U228" s="101">
        <f t="shared" ref="U228:U265" si="105">O228/G228%</f>
        <v>0</v>
      </c>
      <c r="V228" s="101">
        <f t="shared" si="103"/>
        <v>0</v>
      </c>
      <c r="W228" s="103">
        <f t="shared" ref="W228:W264" si="106">ROUNDDOWN(V228,0)</f>
        <v>0</v>
      </c>
      <c r="X228" s="107">
        <v>0</v>
      </c>
      <c r="Y228" s="103">
        <f>'ИТОГ и проверка'!F228</f>
        <v>0</v>
      </c>
      <c r="Z228" s="103">
        <v>0</v>
      </c>
      <c r="AA228" s="101">
        <f t="shared" ref="AA228:AA264" si="107">Z228-X228</f>
        <v>0</v>
      </c>
      <c r="AB228" s="103">
        <f t="shared" ref="AB228:AB264" si="108">IF(AA228&gt;0.01,AA228*1000000,0)</f>
        <v>0</v>
      </c>
      <c r="AC228" s="107"/>
      <c r="AD228" s="103">
        <f>'ИТОГ и проверка'!D228</f>
        <v>0</v>
      </c>
      <c r="AE228" s="107"/>
      <c r="AF228" s="107"/>
      <c r="AG228" s="107"/>
      <c r="AH228" s="103">
        <f>'ИТОГ и проверка'!E228</f>
        <v>0</v>
      </c>
      <c r="AI228" s="121"/>
      <c r="AJ228" s="121">
        <f t="shared" ref="AJ228:AJ265" si="109">SUM(AD228:AI228)</f>
        <v>0</v>
      </c>
      <c r="AK228" s="119">
        <f t="shared" ref="AK228:AK264" si="110">AJ228-Y228</f>
        <v>0</v>
      </c>
      <c r="AL228" s="101">
        <f t="shared" ref="AL228:AL264" si="111">IF(AK228&gt;1,AK228*1000,0)</f>
        <v>0</v>
      </c>
    </row>
    <row r="229" ht="31.5">
      <c r="A229" s="96" t="s">
        <v>464</v>
      </c>
      <c r="B229" s="97" t="s">
        <v>465</v>
      </c>
      <c r="C229" s="211">
        <v>161</v>
      </c>
      <c r="D229" s="120">
        <v>0</v>
      </c>
      <c r="E229" s="229">
        <v>0</v>
      </c>
      <c r="F229" s="200">
        <f t="shared" si="104"/>
        <v>0</v>
      </c>
      <c r="G229" s="102">
        <v>0</v>
      </c>
      <c r="H229" s="105">
        <v>0</v>
      </c>
      <c r="I229" s="105"/>
      <c r="J229" s="105">
        <v>0</v>
      </c>
      <c r="K229" s="105">
        <v>0</v>
      </c>
      <c r="L229" s="105">
        <v>0</v>
      </c>
      <c r="M229" s="105">
        <v>0</v>
      </c>
      <c r="N229" s="201">
        <v>0</v>
      </c>
      <c r="O229" s="216">
        <v>0</v>
      </c>
      <c r="P229" s="203"/>
      <c r="Q229" s="107"/>
      <c r="R229" s="204"/>
      <c r="S229" s="216">
        <v>0</v>
      </c>
      <c r="T229" s="216">
        <v>0</v>
      </c>
      <c r="U229" s="205">
        <v>0</v>
      </c>
      <c r="V229" s="101">
        <f t="shared" si="103"/>
        <v>0</v>
      </c>
      <c r="W229" s="103">
        <f t="shared" si="106"/>
        <v>0</v>
      </c>
      <c r="X229" s="107">
        <v>0</v>
      </c>
      <c r="Y229" s="103">
        <f>'ИТОГ и проверка'!F229</f>
        <v>0</v>
      </c>
      <c r="Z229" s="103">
        <v>0</v>
      </c>
      <c r="AA229" s="101">
        <f t="shared" si="107"/>
        <v>0</v>
      </c>
      <c r="AB229" s="10">
        <f t="shared" si="108"/>
        <v>0</v>
      </c>
      <c r="AC229" s="107"/>
      <c r="AD229" s="103">
        <f>'ИТОГ и проверка'!G229</f>
        <v>0</v>
      </c>
      <c r="AE229" s="103">
        <f>'ИТОГ и проверка'!H229</f>
        <v>0</v>
      </c>
      <c r="AF229" s="107">
        <v>0</v>
      </c>
      <c r="AG229" s="103">
        <f t="shared" si="102"/>
        <v>0</v>
      </c>
      <c r="AH229" s="103">
        <f>'ИТОГ и проверка'!I229</f>
        <v>0</v>
      </c>
      <c r="AI229" s="121"/>
      <c r="AJ229" s="121">
        <f t="shared" si="109"/>
        <v>0</v>
      </c>
      <c r="AK229" s="119">
        <f t="shared" si="110"/>
        <v>0</v>
      </c>
      <c r="AL229" s="101">
        <f t="shared" si="111"/>
        <v>0</v>
      </c>
    </row>
    <row r="230" ht="31.5">
      <c r="A230" s="96" t="s">
        <v>466</v>
      </c>
      <c r="B230" s="97" t="s">
        <v>467</v>
      </c>
      <c r="C230" s="214">
        <v>28</v>
      </c>
      <c r="D230" s="120">
        <v>10</v>
      </c>
      <c r="E230" s="230">
        <v>10</v>
      </c>
      <c r="F230" s="200">
        <f t="shared" si="104"/>
        <v>0.35714285714285715</v>
      </c>
      <c r="G230" s="102">
        <v>0</v>
      </c>
      <c r="H230" s="105">
        <v>0</v>
      </c>
      <c r="I230" s="105"/>
      <c r="J230" s="105">
        <v>0</v>
      </c>
      <c r="K230" s="105">
        <v>0</v>
      </c>
      <c r="L230" s="105">
        <v>0</v>
      </c>
      <c r="M230" s="105">
        <v>0</v>
      </c>
      <c r="N230" s="201">
        <v>0</v>
      </c>
      <c r="O230" s="216">
        <v>0</v>
      </c>
      <c r="P230" s="203"/>
      <c r="Q230" s="107"/>
      <c r="R230" s="204"/>
      <c r="S230" s="216">
        <v>0</v>
      </c>
      <c r="T230" s="216">
        <v>0</v>
      </c>
      <c r="U230" s="205">
        <v>0</v>
      </c>
      <c r="V230" s="101">
        <f t="shared" si="103"/>
        <v>0</v>
      </c>
      <c r="W230" s="103">
        <f t="shared" si="106"/>
        <v>0</v>
      </c>
      <c r="X230" s="107">
        <v>0</v>
      </c>
      <c r="Y230" s="103">
        <f>'ИТОГ и проверка'!F230</f>
        <v>0</v>
      </c>
      <c r="Z230" s="103">
        <f t="shared" ref="Z228:Z264" si="112">Y230/E230%</f>
        <v>0</v>
      </c>
      <c r="AA230" s="101">
        <f t="shared" si="107"/>
        <v>0</v>
      </c>
      <c r="AB230" s="103">
        <f t="shared" si="108"/>
        <v>0</v>
      </c>
      <c r="AC230" s="107"/>
      <c r="AD230" s="103">
        <f>'ИТОГ и проверка'!G230</f>
        <v>0</v>
      </c>
      <c r="AE230" s="103">
        <f>'ИТОГ и проверка'!H230</f>
        <v>0</v>
      </c>
      <c r="AF230" s="107">
        <v>0</v>
      </c>
      <c r="AG230" s="103">
        <f t="shared" si="102"/>
        <v>0</v>
      </c>
      <c r="AH230" s="103">
        <f>'ИТОГ и проверка'!I230</f>
        <v>0</v>
      </c>
      <c r="AI230" s="121"/>
      <c r="AJ230" s="121">
        <f t="shared" si="109"/>
        <v>0</v>
      </c>
      <c r="AK230" s="119">
        <f t="shared" si="110"/>
        <v>0</v>
      </c>
      <c r="AL230" s="101">
        <f t="shared" si="111"/>
        <v>0</v>
      </c>
    </row>
    <row r="231" ht="63">
      <c r="A231" s="96" t="s">
        <v>468</v>
      </c>
      <c r="B231" s="97" t="s">
        <v>469</v>
      </c>
      <c r="C231" s="238">
        <v>145.673</v>
      </c>
      <c r="D231" s="120">
        <v>215</v>
      </c>
      <c r="E231" s="246">
        <v>205</v>
      </c>
      <c r="F231" s="200">
        <f t="shared" si="104"/>
        <v>1.4072614691809737</v>
      </c>
      <c r="G231" s="102">
        <v>17</v>
      </c>
      <c r="H231" s="105">
        <v>8</v>
      </c>
      <c r="I231" s="105"/>
      <c r="J231" s="105">
        <v>0</v>
      </c>
      <c r="K231" s="105"/>
      <c r="L231" s="105"/>
      <c r="M231" s="105"/>
      <c r="N231" s="201">
        <v>0</v>
      </c>
      <c r="O231" s="213">
        <v>8</v>
      </c>
      <c r="P231" s="203"/>
      <c r="Q231" s="107"/>
      <c r="R231" s="204"/>
      <c r="S231" s="213">
        <v>5</v>
      </c>
      <c r="T231" s="213">
        <v>3</v>
      </c>
      <c r="U231" s="205">
        <f t="shared" si="105"/>
        <v>47.058823529411761</v>
      </c>
      <c r="V231" s="101">
        <f t="shared" si="103"/>
        <v>16.399999999999999</v>
      </c>
      <c r="W231" s="103">
        <f t="shared" si="106"/>
        <v>16</v>
      </c>
      <c r="X231" s="107">
        <v>8</v>
      </c>
      <c r="Y231" s="103">
        <f>'ИТОГ и проверка'!F231</f>
        <v>16</v>
      </c>
      <c r="Z231" s="103">
        <f t="shared" si="112"/>
        <v>7.8048780487804885</v>
      </c>
      <c r="AA231" s="101">
        <f t="shared" si="107"/>
        <v>-0.19512195121951148</v>
      </c>
      <c r="AB231" s="10">
        <f t="shared" si="108"/>
        <v>0</v>
      </c>
      <c r="AC231" s="107"/>
      <c r="AD231" s="103">
        <f>'ИТОГ и проверка'!D231</f>
        <v>0</v>
      </c>
      <c r="AE231" s="107"/>
      <c r="AF231" s="107"/>
      <c r="AG231" s="107"/>
      <c r="AH231" s="103">
        <f>'ИТОГ и проверка'!E231</f>
        <v>0</v>
      </c>
      <c r="AI231" s="121"/>
      <c r="AJ231" s="121">
        <f t="shared" si="109"/>
        <v>0</v>
      </c>
      <c r="AK231" s="119">
        <f t="shared" si="110"/>
        <v>-16</v>
      </c>
      <c r="AL231" s="101">
        <f t="shared" si="111"/>
        <v>0</v>
      </c>
    </row>
    <row r="232" ht="63">
      <c r="A232" s="96" t="s">
        <v>470</v>
      </c>
      <c r="B232" s="97" t="s">
        <v>471</v>
      </c>
      <c r="C232" s="265">
        <v>76.474999999999994</v>
      </c>
      <c r="D232" s="120">
        <v>198</v>
      </c>
      <c r="E232" s="182">
        <v>206</v>
      </c>
      <c r="F232" s="200">
        <f t="shared" si="104"/>
        <v>2.6936907486106572</v>
      </c>
      <c r="G232" s="102">
        <v>15</v>
      </c>
      <c r="H232" s="105">
        <v>8</v>
      </c>
      <c r="I232" s="105"/>
      <c r="J232" s="105">
        <v>0</v>
      </c>
      <c r="K232" s="105"/>
      <c r="L232" s="105"/>
      <c r="M232" s="105"/>
      <c r="N232" s="201">
        <v>0</v>
      </c>
      <c r="O232" s="213">
        <v>9</v>
      </c>
      <c r="P232" s="203"/>
      <c r="Q232" s="107"/>
      <c r="R232" s="204"/>
      <c r="S232" s="213">
        <v>6</v>
      </c>
      <c r="T232" s="213">
        <v>3</v>
      </c>
      <c r="U232" s="205">
        <f t="shared" si="105"/>
        <v>60</v>
      </c>
      <c r="V232" s="101">
        <f t="shared" si="103"/>
        <v>16.48</v>
      </c>
      <c r="W232" s="103">
        <f t="shared" si="106"/>
        <v>16</v>
      </c>
      <c r="X232" s="107">
        <v>8</v>
      </c>
      <c r="Y232" s="103">
        <f>'ИТОГ и проверка'!F232</f>
        <v>14</v>
      </c>
      <c r="Z232" s="103">
        <f t="shared" si="112"/>
        <v>6.7961165048543686</v>
      </c>
      <c r="AA232" s="101">
        <f t="shared" si="107"/>
        <v>-1.2038834951456314</v>
      </c>
      <c r="AB232" s="103">
        <f t="shared" si="108"/>
        <v>0</v>
      </c>
      <c r="AC232" s="107"/>
      <c r="AD232" s="103">
        <f>'ИТОГ и проверка'!D232</f>
        <v>0</v>
      </c>
      <c r="AE232" s="107"/>
      <c r="AF232" s="107"/>
      <c r="AG232" s="107"/>
      <c r="AH232" s="103">
        <f>'ИТОГ и проверка'!E232</f>
        <v>0</v>
      </c>
      <c r="AI232" s="121"/>
      <c r="AJ232" s="121">
        <f t="shared" si="109"/>
        <v>0</v>
      </c>
      <c r="AK232" s="119">
        <f t="shared" si="110"/>
        <v>-14</v>
      </c>
      <c r="AL232" s="101">
        <f t="shared" si="111"/>
        <v>0</v>
      </c>
    </row>
    <row r="233">
      <c r="A233" s="123" t="s">
        <v>472</v>
      </c>
      <c r="B233" s="87" t="s">
        <v>473</v>
      </c>
      <c r="C233" s="218"/>
      <c r="D233" s="208"/>
      <c r="E233" s="284"/>
      <c r="F233" s="304"/>
      <c r="G233" s="149"/>
      <c r="H233" s="91"/>
      <c r="I233" s="91"/>
      <c r="J233" s="91"/>
      <c r="K233" s="91"/>
      <c r="L233" s="91"/>
      <c r="M233" s="91"/>
      <c r="N233" s="91"/>
      <c r="O233" s="222"/>
      <c r="P233" s="90"/>
      <c r="Q233" s="90"/>
      <c r="R233" s="90"/>
      <c r="S233" s="222"/>
      <c r="T233" s="222"/>
      <c r="U233" s="90"/>
      <c r="V233" s="90"/>
      <c r="W233" s="90"/>
      <c r="X233" s="90"/>
      <c r="Y233" s="90"/>
      <c r="Z233" s="90"/>
      <c r="AA233" s="90"/>
      <c r="AB233" s="10">
        <f t="shared" si="108"/>
        <v>0</v>
      </c>
      <c r="AC233" s="90"/>
      <c r="AD233" s="90"/>
      <c r="AE233" s="90"/>
      <c r="AF233" s="90"/>
      <c r="AG233" s="90"/>
      <c r="AH233" s="90"/>
      <c r="AI233" s="127"/>
      <c r="AJ233" s="121">
        <f t="shared" si="109"/>
        <v>0</v>
      </c>
      <c r="AK233" s="119">
        <f t="shared" si="110"/>
        <v>0</v>
      </c>
      <c r="AL233" s="101">
        <f t="shared" si="111"/>
        <v>0</v>
      </c>
    </row>
    <row r="234" ht="47.25">
      <c r="A234" s="96" t="s">
        <v>474</v>
      </c>
      <c r="B234" s="97" t="s">
        <v>475</v>
      </c>
      <c r="C234" s="214">
        <v>89.930999999999997</v>
      </c>
      <c r="D234" s="120">
        <v>97</v>
      </c>
      <c r="E234" s="182">
        <v>104</v>
      </c>
      <c r="F234" s="200">
        <f t="shared" si="104"/>
        <v>1.1564421612124851</v>
      </c>
      <c r="G234" s="102">
        <v>7</v>
      </c>
      <c r="H234" s="105">
        <v>7</v>
      </c>
      <c r="I234" s="105"/>
      <c r="J234" s="105">
        <v>0</v>
      </c>
      <c r="K234" s="105"/>
      <c r="L234" s="105"/>
      <c r="M234" s="105"/>
      <c r="N234" s="201">
        <v>0</v>
      </c>
      <c r="O234" s="305">
        <v>3</v>
      </c>
      <c r="P234" s="203"/>
      <c r="Q234" s="107"/>
      <c r="R234" s="204"/>
      <c r="S234" s="305">
        <v>2</v>
      </c>
      <c r="T234" s="305">
        <v>1</v>
      </c>
      <c r="U234" s="205">
        <f t="shared" si="105"/>
        <v>42.857142857142854</v>
      </c>
      <c r="V234" s="101">
        <f t="shared" si="103"/>
        <v>8.3200000000000003</v>
      </c>
      <c r="W234" s="103">
        <f t="shared" si="106"/>
        <v>8</v>
      </c>
      <c r="X234" s="107">
        <v>8</v>
      </c>
      <c r="Y234" s="103">
        <f>'ИТОГ и проверка'!F234</f>
        <v>8</v>
      </c>
      <c r="Z234" s="103">
        <f t="shared" si="112"/>
        <v>7.6923076923076916</v>
      </c>
      <c r="AA234" s="101">
        <f t="shared" si="107"/>
        <v>-0.30769230769230838</v>
      </c>
      <c r="AB234" s="103">
        <f t="shared" si="108"/>
        <v>0</v>
      </c>
      <c r="AC234" s="107"/>
      <c r="AD234" s="103">
        <f>'ИТОГ и проверка'!D234</f>
        <v>0</v>
      </c>
      <c r="AE234" s="107"/>
      <c r="AF234" s="107"/>
      <c r="AG234" s="107"/>
      <c r="AH234" s="103">
        <f>'ИТОГ и проверка'!E234</f>
        <v>0</v>
      </c>
      <c r="AI234" s="121"/>
      <c r="AJ234" s="121">
        <f t="shared" si="109"/>
        <v>0</v>
      </c>
      <c r="AK234" s="119">
        <f t="shared" si="110"/>
        <v>-8</v>
      </c>
      <c r="AL234" s="101">
        <f t="shared" si="111"/>
        <v>0</v>
      </c>
    </row>
    <row r="235" ht="31.5">
      <c r="A235" s="96" t="s">
        <v>476</v>
      </c>
      <c r="B235" s="97" t="s">
        <v>477</v>
      </c>
      <c r="C235" s="211">
        <v>397</v>
      </c>
      <c r="D235" s="120">
        <v>349</v>
      </c>
      <c r="E235" s="286">
        <v>364</v>
      </c>
      <c r="F235" s="200">
        <f t="shared" si="104"/>
        <v>0.91687657430730474</v>
      </c>
      <c r="G235" s="102">
        <v>17</v>
      </c>
      <c r="H235" s="105">
        <v>5</v>
      </c>
      <c r="I235" s="105"/>
      <c r="J235" s="105">
        <v>0</v>
      </c>
      <c r="K235" s="105"/>
      <c r="L235" s="105"/>
      <c r="M235" s="105"/>
      <c r="N235" s="105">
        <v>0</v>
      </c>
      <c r="O235" s="306">
        <v>4</v>
      </c>
      <c r="P235" s="107"/>
      <c r="Q235" s="107"/>
      <c r="R235" s="107"/>
      <c r="S235" s="306">
        <v>4</v>
      </c>
      <c r="T235" s="306">
        <v>0</v>
      </c>
      <c r="U235" s="101">
        <f t="shared" si="105"/>
        <v>23.52941176470588</v>
      </c>
      <c r="V235" s="101">
        <f t="shared" si="103"/>
        <v>18.199999999999999</v>
      </c>
      <c r="W235" s="103">
        <f t="shared" si="106"/>
        <v>18</v>
      </c>
      <c r="X235" s="107">
        <v>5</v>
      </c>
      <c r="Y235" s="103">
        <f>'ИТОГ и проверка'!F235</f>
        <v>18</v>
      </c>
      <c r="Z235" s="103">
        <f t="shared" si="112"/>
        <v>4.9450549450549453</v>
      </c>
      <c r="AA235" s="101">
        <f t="shared" si="107"/>
        <v>-0.05494505494505475</v>
      </c>
      <c r="AB235" s="10">
        <f t="shared" si="108"/>
        <v>0</v>
      </c>
      <c r="AC235" s="107"/>
      <c r="AD235" s="103">
        <f>'ИТОГ и проверка'!D235</f>
        <v>0</v>
      </c>
      <c r="AE235" s="107"/>
      <c r="AF235" s="107"/>
      <c r="AG235" s="107"/>
      <c r="AH235" s="103">
        <f>'ИТОГ и проверка'!E235</f>
        <v>0</v>
      </c>
      <c r="AI235" s="121"/>
      <c r="AJ235" s="121">
        <f t="shared" si="109"/>
        <v>0</v>
      </c>
      <c r="AK235" s="119">
        <f t="shared" si="110"/>
        <v>-18</v>
      </c>
      <c r="AL235" s="101">
        <f t="shared" si="111"/>
        <v>0</v>
      </c>
    </row>
    <row r="236" ht="47.25">
      <c r="A236" s="96" t="s">
        <v>478</v>
      </c>
      <c r="B236" s="97" t="s">
        <v>479</v>
      </c>
      <c r="C236" s="214">
        <v>283.50999999999999</v>
      </c>
      <c r="D236" s="120">
        <v>226</v>
      </c>
      <c r="E236" s="307">
        <v>235</v>
      </c>
      <c r="F236" s="200">
        <f t="shared" si="104"/>
        <v>0.82889492434129308</v>
      </c>
      <c r="G236" s="102">
        <v>11</v>
      </c>
      <c r="H236" s="105">
        <v>5</v>
      </c>
      <c r="I236" s="105"/>
      <c r="J236" s="105">
        <v>0</v>
      </c>
      <c r="K236" s="105">
        <v>1</v>
      </c>
      <c r="L236" s="105">
        <v>0</v>
      </c>
      <c r="M236" s="105">
        <v>7</v>
      </c>
      <c r="N236" s="201">
        <v>3</v>
      </c>
      <c r="O236" s="213">
        <v>10</v>
      </c>
      <c r="P236" s="203"/>
      <c r="Q236" s="107"/>
      <c r="R236" s="204"/>
      <c r="S236" s="213">
        <v>7</v>
      </c>
      <c r="T236" s="213">
        <v>3</v>
      </c>
      <c r="U236" s="205">
        <f t="shared" si="105"/>
        <v>90.909090909090907</v>
      </c>
      <c r="V236" s="101">
        <f t="shared" si="103"/>
        <v>11.75</v>
      </c>
      <c r="W236" s="103">
        <f t="shared" si="106"/>
        <v>11</v>
      </c>
      <c r="X236" s="107">
        <v>5</v>
      </c>
      <c r="Y236" s="103">
        <f>'ИТОГ и проверка'!F236</f>
        <v>11</v>
      </c>
      <c r="Z236" s="103">
        <f t="shared" si="112"/>
        <v>4.6808510638297873</v>
      </c>
      <c r="AA236" s="101">
        <f t="shared" si="107"/>
        <v>-0.31914893617021267</v>
      </c>
      <c r="AB236" s="103">
        <f t="shared" si="108"/>
        <v>0</v>
      </c>
      <c r="AC236" s="107"/>
      <c r="AD236" s="103">
        <f>'ИТОГ и проверка'!G236</f>
        <v>0</v>
      </c>
      <c r="AE236" s="103">
        <f>'ИТОГ и проверка'!H236</f>
        <v>1</v>
      </c>
      <c r="AF236" s="107">
        <v>0</v>
      </c>
      <c r="AG236" s="103">
        <f t="shared" si="102"/>
        <v>7</v>
      </c>
      <c r="AH236" s="103">
        <f>'ИТОГ и проверка'!I236</f>
        <v>3</v>
      </c>
      <c r="AI236" s="121"/>
      <c r="AJ236" s="121">
        <f t="shared" si="109"/>
        <v>11</v>
      </c>
      <c r="AK236" s="119">
        <f t="shared" si="110"/>
        <v>0</v>
      </c>
      <c r="AL236" s="101">
        <f t="shared" si="111"/>
        <v>0</v>
      </c>
    </row>
    <row r="237" ht="47.25">
      <c r="A237" s="96" t="s">
        <v>480</v>
      </c>
      <c r="B237" s="97" t="s">
        <v>481</v>
      </c>
      <c r="C237" s="211">
        <v>17.295000000000002</v>
      </c>
      <c r="D237" s="215">
        <v>18</v>
      </c>
      <c r="E237" s="293">
        <v>21</v>
      </c>
      <c r="F237" s="217">
        <f t="shared" si="104"/>
        <v>1.2142237640936686</v>
      </c>
      <c r="G237" s="102">
        <v>1</v>
      </c>
      <c r="H237" s="105">
        <v>6</v>
      </c>
      <c r="I237" s="105"/>
      <c r="J237" s="105">
        <v>0</v>
      </c>
      <c r="K237" s="105">
        <v>0</v>
      </c>
      <c r="L237" s="105">
        <v>0</v>
      </c>
      <c r="M237" s="105">
        <v>0</v>
      </c>
      <c r="N237" s="201">
        <v>1</v>
      </c>
      <c r="O237" s="213">
        <v>1</v>
      </c>
      <c r="P237" s="203"/>
      <c r="Q237" s="107"/>
      <c r="R237" s="204"/>
      <c r="S237" s="213">
        <v>0</v>
      </c>
      <c r="T237" s="213">
        <v>1</v>
      </c>
      <c r="U237" s="205">
        <f t="shared" si="105"/>
        <v>100</v>
      </c>
      <c r="V237" s="101">
        <f t="shared" si="103"/>
        <v>1.6799999999999999</v>
      </c>
      <c r="W237" s="103">
        <f t="shared" si="106"/>
        <v>1</v>
      </c>
      <c r="X237" s="107">
        <v>8</v>
      </c>
      <c r="Y237" s="103">
        <f>'ИТОГ и проверка'!F237</f>
        <v>1</v>
      </c>
      <c r="Z237" s="103">
        <f t="shared" si="112"/>
        <v>4.7619047619047619</v>
      </c>
      <c r="AA237" s="101">
        <f t="shared" si="107"/>
        <v>-3.2380952380952381</v>
      </c>
      <c r="AB237" s="10">
        <f t="shared" si="108"/>
        <v>0</v>
      </c>
      <c r="AC237" s="107"/>
      <c r="AD237" s="103">
        <f>'ИТОГ и проверка'!G237</f>
        <v>0</v>
      </c>
      <c r="AE237" s="103">
        <f>'ИТОГ и проверка'!H237</f>
        <v>0</v>
      </c>
      <c r="AF237" s="107">
        <v>0</v>
      </c>
      <c r="AG237" s="103">
        <f t="shared" si="102"/>
        <v>0</v>
      </c>
      <c r="AH237" s="103">
        <f>'ИТОГ и проверка'!I237</f>
        <v>1</v>
      </c>
      <c r="AI237" s="121"/>
      <c r="AJ237" s="121">
        <f t="shared" si="109"/>
        <v>1</v>
      </c>
      <c r="AK237" s="119">
        <f t="shared" si="110"/>
        <v>0</v>
      </c>
      <c r="AL237" s="101">
        <f t="shared" si="111"/>
        <v>0</v>
      </c>
    </row>
    <row r="238" ht="47.25">
      <c r="A238" s="96" t="s">
        <v>482</v>
      </c>
      <c r="B238" s="97" t="s">
        <v>483</v>
      </c>
      <c r="C238" s="214">
        <v>21.34</v>
      </c>
      <c r="D238" s="120">
        <v>29</v>
      </c>
      <c r="E238" s="7">
        <v>28</v>
      </c>
      <c r="F238" s="200">
        <f t="shared" si="104"/>
        <v>1.3120899718837864</v>
      </c>
      <c r="G238" s="102">
        <v>2</v>
      </c>
      <c r="H238" s="105">
        <v>7</v>
      </c>
      <c r="I238" s="105"/>
      <c r="J238" s="105">
        <v>0</v>
      </c>
      <c r="K238" s="105">
        <v>0</v>
      </c>
      <c r="L238" s="105">
        <v>0</v>
      </c>
      <c r="M238" s="105">
        <v>1</v>
      </c>
      <c r="N238" s="201">
        <v>1</v>
      </c>
      <c r="O238" s="213">
        <v>2</v>
      </c>
      <c r="P238" s="203"/>
      <c r="Q238" s="107"/>
      <c r="R238" s="204"/>
      <c r="S238" s="213">
        <v>1</v>
      </c>
      <c r="T238" s="213">
        <v>1</v>
      </c>
      <c r="U238" s="205">
        <f t="shared" si="105"/>
        <v>100</v>
      </c>
      <c r="V238" s="101">
        <f t="shared" si="103"/>
        <v>2.2400000000000002</v>
      </c>
      <c r="W238" s="103">
        <f t="shared" si="106"/>
        <v>2</v>
      </c>
      <c r="X238" s="107">
        <v>8</v>
      </c>
      <c r="Y238" s="103">
        <f>'ИТОГ и проверка'!F238</f>
        <v>2</v>
      </c>
      <c r="Z238" s="103">
        <f t="shared" si="112"/>
        <v>7.1428571428571423</v>
      </c>
      <c r="AA238" s="101">
        <f t="shared" si="107"/>
        <v>-0.85714285714285765</v>
      </c>
      <c r="AB238" s="103">
        <f t="shared" si="108"/>
        <v>0</v>
      </c>
      <c r="AC238" s="107"/>
      <c r="AD238" s="103">
        <f>'ИТОГ и проверка'!G238</f>
        <v>0</v>
      </c>
      <c r="AE238" s="103">
        <f>'ИТОГ и проверка'!H238</f>
        <v>0</v>
      </c>
      <c r="AF238" s="107">
        <v>0</v>
      </c>
      <c r="AG238" s="103">
        <f t="shared" si="102"/>
        <v>1</v>
      </c>
      <c r="AH238" s="103">
        <f>'ИТОГ и проверка'!I238</f>
        <v>1</v>
      </c>
      <c r="AI238" s="121"/>
      <c r="AJ238" s="121">
        <f t="shared" si="109"/>
        <v>2</v>
      </c>
      <c r="AK238" s="119">
        <f t="shared" si="110"/>
        <v>0</v>
      </c>
      <c r="AL238" s="101">
        <f t="shared" si="111"/>
        <v>0</v>
      </c>
    </row>
    <row r="239" ht="47.25">
      <c r="A239" s="96" t="s">
        <v>484</v>
      </c>
      <c r="B239" s="97" t="s">
        <v>485</v>
      </c>
      <c r="C239" s="238">
        <v>398.80700000000002</v>
      </c>
      <c r="D239" s="120">
        <v>440</v>
      </c>
      <c r="E239" s="246">
        <v>434</v>
      </c>
      <c r="F239" s="200">
        <f t="shared" si="104"/>
        <v>1.0882456927787125</v>
      </c>
      <c r="G239" s="102">
        <v>8</v>
      </c>
      <c r="H239" s="105">
        <v>2</v>
      </c>
      <c r="I239" s="105"/>
      <c r="J239" s="105">
        <v>0</v>
      </c>
      <c r="K239" s="105"/>
      <c r="L239" s="105"/>
      <c r="M239" s="105"/>
      <c r="N239" s="201">
        <v>0</v>
      </c>
      <c r="O239" s="213">
        <v>7</v>
      </c>
      <c r="P239" s="203"/>
      <c r="Q239" s="107"/>
      <c r="R239" s="204"/>
      <c r="S239" s="213">
        <v>5</v>
      </c>
      <c r="T239" s="213">
        <v>2</v>
      </c>
      <c r="U239" s="205">
        <f t="shared" si="105"/>
        <v>87.5</v>
      </c>
      <c r="V239" s="101">
        <f t="shared" si="103"/>
        <v>34.719999999999999</v>
      </c>
      <c r="W239" s="103">
        <f t="shared" si="106"/>
        <v>34</v>
      </c>
      <c r="X239" s="107">
        <v>8</v>
      </c>
      <c r="Y239" s="103">
        <f>'ИТОГ и проверка'!F239</f>
        <v>8</v>
      </c>
      <c r="Z239" s="103">
        <f t="shared" si="112"/>
        <v>1.8433179723502304</v>
      </c>
      <c r="AA239" s="101">
        <f t="shared" si="107"/>
        <v>-6.1566820276497696</v>
      </c>
      <c r="AB239" s="10">
        <f t="shared" si="108"/>
        <v>0</v>
      </c>
      <c r="AC239" s="107"/>
      <c r="AD239" s="103">
        <f>'ИТОГ и проверка'!D239</f>
        <v>0</v>
      </c>
      <c r="AE239" s="107"/>
      <c r="AF239" s="107"/>
      <c r="AG239" s="107"/>
      <c r="AH239" s="103">
        <f>'ИТОГ и проверка'!E239</f>
        <v>0</v>
      </c>
      <c r="AI239" s="121"/>
      <c r="AJ239" s="121">
        <f t="shared" si="109"/>
        <v>0</v>
      </c>
      <c r="AK239" s="119">
        <f t="shared" si="110"/>
        <v>-8</v>
      </c>
      <c r="AL239" s="101">
        <f t="shared" si="111"/>
        <v>0</v>
      </c>
    </row>
    <row r="240" ht="47.25">
      <c r="A240" s="96" t="s">
        <v>486</v>
      </c>
      <c r="B240" s="97" t="s">
        <v>487</v>
      </c>
      <c r="C240" s="214">
        <v>379.44299999999998</v>
      </c>
      <c r="D240" s="120">
        <v>341</v>
      </c>
      <c r="E240" s="289">
        <v>367</v>
      </c>
      <c r="F240" s="200">
        <f t="shared" si="104"/>
        <v>0.96720719581070147</v>
      </c>
      <c r="G240" s="102">
        <v>17</v>
      </c>
      <c r="H240" s="105">
        <v>5</v>
      </c>
      <c r="I240" s="105"/>
      <c r="J240" s="105">
        <v>0</v>
      </c>
      <c r="K240" s="105"/>
      <c r="L240" s="105"/>
      <c r="M240" s="105"/>
      <c r="N240" s="105">
        <v>0</v>
      </c>
      <c r="O240" s="289">
        <v>1</v>
      </c>
      <c r="P240" s="107"/>
      <c r="Q240" s="107"/>
      <c r="R240" s="107"/>
      <c r="S240" s="290">
        <v>1</v>
      </c>
      <c r="T240" s="289">
        <v>0</v>
      </c>
      <c r="U240" s="101">
        <f t="shared" si="105"/>
        <v>5.8823529411764701</v>
      </c>
      <c r="V240" s="101">
        <f t="shared" si="103"/>
        <v>18.350000000000001</v>
      </c>
      <c r="W240" s="103">
        <f t="shared" si="106"/>
        <v>18</v>
      </c>
      <c r="X240" s="107">
        <v>5</v>
      </c>
      <c r="Y240" s="103">
        <f>'ИТОГ и проверка'!F240</f>
        <v>18</v>
      </c>
      <c r="Z240" s="103">
        <f t="shared" si="112"/>
        <v>4.9046321525885563</v>
      </c>
      <c r="AA240" s="101">
        <f t="shared" si="107"/>
        <v>-0.095367847411443663</v>
      </c>
      <c r="AB240" s="103">
        <f t="shared" si="108"/>
        <v>0</v>
      </c>
      <c r="AC240" s="107"/>
      <c r="AD240" s="103">
        <f>'ИТОГ и проверка'!D240</f>
        <v>0</v>
      </c>
      <c r="AE240" s="107"/>
      <c r="AF240" s="107"/>
      <c r="AG240" s="107"/>
      <c r="AH240" s="103">
        <f>'ИТОГ и проверка'!E240</f>
        <v>0</v>
      </c>
      <c r="AI240" s="121"/>
      <c r="AJ240" s="121">
        <f t="shared" si="109"/>
        <v>0</v>
      </c>
      <c r="AK240" s="119">
        <f t="shared" si="110"/>
        <v>-18</v>
      </c>
      <c r="AL240" s="101">
        <f t="shared" si="111"/>
        <v>0</v>
      </c>
    </row>
    <row r="241" ht="31.5">
      <c r="A241" s="96" t="s">
        <v>488</v>
      </c>
      <c r="B241" s="97" t="s">
        <v>489</v>
      </c>
      <c r="C241" s="238">
        <v>246.23500000000001</v>
      </c>
      <c r="D241" s="120">
        <v>309</v>
      </c>
      <c r="E241" s="246">
        <v>288</v>
      </c>
      <c r="F241" s="200">
        <f t="shared" si="104"/>
        <v>1.1696143927548885</v>
      </c>
      <c r="G241" s="102">
        <v>15</v>
      </c>
      <c r="H241" s="105">
        <v>5</v>
      </c>
      <c r="I241" s="105"/>
      <c r="J241" s="105">
        <v>0</v>
      </c>
      <c r="K241" s="105"/>
      <c r="L241" s="105"/>
      <c r="M241" s="105"/>
      <c r="N241" s="201">
        <v>0</v>
      </c>
      <c r="O241" s="305">
        <v>3</v>
      </c>
      <c r="P241" s="203"/>
      <c r="Q241" s="107"/>
      <c r="R241" s="204"/>
      <c r="S241" s="305">
        <v>3</v>
      </c>
      <c r="T241" s="305"/>
      <c r="U241" s="205">
        <f t="shared" si="105"/>
        <v>20</v>
      </c>
      <c r="V241" s="101">
        <f t="shared" si="103"/>
        <v>23.039999999999999</v>
      </c>
      <c r="W241" s="103">
        <f t="shared" si="106"/>
        <v>23</v>
      </c>
      <c r="X241" s="107">
        <v>8</v>
      </c>
      <c r="Y241" s="103">
        <f>'ИТОГ и проверка'!F241</f>
        <v>14</v>
      </c>
      <c r="Z241" s="103">
        <f t="shared" si="112"/>
        <v>4.8611111111111116</v>
      </c>
      <c r="AA241" s="101">
        <f t="shared" si="107"/>
        <v>-3.1388888888888884</v>
      </c>
      <c r="AB241" s="10">
        <f t="shared" si="108"/>
        <v>0</v>
      </c>
      <c r="AC241" s="107"/>
      <c r="AD241" s="103">
        <f>'ИТОГ и проверка'!D241</f>
        <v>0</v>
      </c>
      <c r="AE241" s="107"/>
      <c r="AF241" s="107"/>
      <c r="AG241" s="107"/>
      <c r="AH241" s="103">
        <f>'ИТОГ и проверка'!E241</f>
        <v>0</v>
      </c>
      <c r="AI241" s="121"/>
      <c r="AJ241" s="121">
        <f t="shared" si="109"/>
        <v>0</v>
      </c>
      <c r="AK241" s="119">
        <f t="shared" si="110"/>
        <v>-14</v>
      </c>
      <c r="AL241" s="101">
        <f t="shared" si="111"/>
        <v>0</v>
      </c>
    </row>
    <row r="242" ht="47.25">
      <c r="A242" s="96" t="s">
        <v>490</v>
      </c>
      <c r="B242" s="97" t="s">
        <v>491</v>
      </c>
      <c r="C242" s="214">
        <v>349.32100000000003</v>
      </c>
      <c r="D242" s="120">
        <v>325</v>
      </c>
      <c r="E242" s="289">
        <v>333</v>
      </c>
      <c r="F242" s="200">
        <f t="shared" si="104"/>
        <v>0.95327793061396249</v>
      </c>
      <c r="G242" s="102">
        <v>16</v>
      </c>
      <c r="H242" s="105">
        <v>5</v>
      </c>
      <c r="I242" s="105"/>
      <c r="J242" s="105">
        <v>0</v>
      </c>
      <c r="K242" s="105"/>
      <c r="L242" s="105"/>
      <c r="M242" s="105"/>
      <c r="N242" s="105">
        <v>0</v>
      </c>
      <c r="O242" s="105">
        <v>1</v>
      </c>
      <c r="P242" s="107"/>
      <c r="Q242" s="107"/>
      <c r="R242" s="107"/>
      <c r="S242" s="105">
        <v>1</v>
      </c>
      <c r="T242" s="105">
        <v>0</v>
      </c>
      <c r="U242" s="101">
        <f t="shared" si="105"/>
        <v>6.25</v>
      </c>
      <c r="V242" s="101">
        <f t="shared" si="103"/>
        <v>16.650000000000002</v>
      </c>
      <c r="W242" s="103">
        <f t="shared" si="106"/>
        <v>16</v>
      </c>
      <c r="X242" s="107">
        <v>5</v>
      </c>
      <c r="Y242" s="103">
        <f>'ИТОГ и проверка'!F242</f>
        <v>16</v>
      </c>
      <c r="Z242" s="103">
        <f t="shared" si="112"/>
        <v>4.8048048048048049</v>
      </c>
      <c r="AA242" s="101">
        <f t="shared" si="107"/>
        <v>-0.19519519519519513</v>
      </c>
      <c r="AB242" s="103">
        <f t="shared" si="108"/>
        <v>0</v>
      </c>
      <c r="AC242" s="107"/>
      <c r="AD242" s="103">
        <f>'ИТОГ и проверка'!D242</f>
        <v>0</v>
      </c>
      <c r="AE242" s="107"/>
      <c r="AF242" s="107"/>
      <c r="AG242" s="107"/>
      <c r="AH242" s="103">
        <f>'ИТОГ и проверка'!E242</f>
        <v>0</v>
      </c>
      <c r="AI242" s="121"/>
      <c r="AJ242" s="121">
        <f t="shared" si="109"/>
        <v>0</v>
      </c>
      <c r="AK242" s="119">
        <f t="shared" si="110"/>
        <v>-16</v>
      </c>
      <c r="AL242" s="101">
        <f t="shared" si="111"/>
        <v>0</v>
      </c>
    </row>
    <row r="243" ht="47.25">
      <c r="A243" s="96" t="s">
        <v>492</v>
      </c>
      <c r="B243" s="97" t="s">
        <v>493</v>
      </c>
      <c r="C243" s="211">
        <v>144.42500000000001</v>
      </c>
      <c r="D243" s="120">
        <v>127</v>
      </c>
      <c r="E243" s="286">
        <v>138</v>
      </c>
      <c r="F243" s="200">
        <f t="shared" si="104"/>
        <v>0.95551324216721478</v>
      </c>
      <c r="G243" s="102">
        <v>6</v>
      </c>
      <c r="H243" s="105">
        <v>5</v>
      </c>
      <c r="I243" s="105"/>
      <c r="J243" s="105">
        <v>0</v>
      </c>
      <c r="K243" s="105"/>
      <c r="L243" s="105"/>
      <c r="M243" s="105"/>
      <c r="N243" s="105">
        <v>0</v>
      </c>
      <c r="O243" s="308">
        <v>0</v>
      </c>
      <c r="P243" s="107"/>
      <c r="Q243" s="107"/>
      <c r="R243" s="107"/>
      <c r="S243" s="102">
        <v>0</v>
      </c>
      <c r="T243" s="308">
        <v>0</v>
      </c>
      <c r="U243" s="101">
        <f t="shared" si="105"/>
        <v>0</v>
      </c>
      <c r="V243" s="101">
        <f t="shared" si="103"/>
        <v>6.9000000000000004</v>
      </c>
      <c r="W243" s="103">
        <f t="shared" si="106"/>
        <v>6</v>
      </c>
      <c r="X243" s="107">
        <v>5</v>
      </c>
      <c r="Y243" s="103">
        <f>'ИТОГ и проверка'!F243</f>
        <v>2</v>
      </c>
      <c r="Z243" s="103">
        <f t="shared" si="112"/>
        <v>1.4492753623188408</v>
      </c>
      <c r="AA243" s="101">
        <f t="shared" si="107"/>
        <v>-3.5507246376811592</v>
      </c>
      <c r="AB243" s="10">
        <f t="shared" si="108"/>
        <v>0</v>
      </c>
      <c r="AC243" s="107"/>
      <c r="AD243" s="103">
        <f>'ИТОГ и проверка'!D243</f>
        <v>0</v>
      </c>
      <c r="AE243" s="107"/>
      <c r="AF243" s="107"/>
      <c r="AG243" s="107"/>
      <c r="AH243" s="103">
        <f>'ИТОГ и проверка'!E243</f>
        <v>0</v>
      </c>
      <c r="AI243" s="121"/>
      <c r="AJ243" s="121">
        <f t="shared" si="109"/>
        <v>0</v>
      </c>
      <c r="AK243" s="119">
        <f t="shared" si="110"/>
        <v>-2</v>
      </c>
      <c r="AL243" s="101">
        <f t="shared" si="111"/>
        <v>0</v>
      </c>
    </row>
    <row r="244" ht="47.25">
      <c r="A244" s="96" t="s">
        <v>494</v>
      </c>
      <c r="B244" s="97" t="s">
        <v>495</v>
      </c>
      <c r="C244" s="214">
        <v>289.97000000000003</v>
      </c>
      <c r="D244" s="120">
        <v>267</v>
      </c>
      <c r="E244" s="309">
        <v>284</v>
      </c>
      <c r="F244" s="200">
        <f t="shared" si="104"/>
        <v>0.97941166327551121</v>
      </c>
      <c r="G244" s="102">
        <v>13</v>
      </c>
      <c r="H244" s="105">
        <v>5</v>
      </c>
      <c r="I244" s="105"/>
      <c r="J244" s="105">
        <v>0</v>
      </c>
      <c r="K244" s="105"/>
      <c r="L244" s="105"/>
      <c r="M244" s="105"/>
      <c r="N244" s="105">
        <v>0</v>
      </c>
      <c r="O244" s="105">
        <v>1</v>
      </c>
      <c r="P244" s="107"/>
      <c r="Q244" s="107"/>
      <c r="R244" s="107"/>
      <c r="S244" s="289">
        <v>1</v>
      </c>
      <c r="T244" s="105">
        <v>0</v>
      </c>
      <c r="U244" s="101">
        <f t="shared" si="105"/>
        <v>7.6923076923076916</v>
      </c>
      <c r="V244" s="101">
        <f t="shared" si="103"/>
        <v>14.200000000000001</v>
      </c>
      <c r="W244" s="103">
        <f t="shared" si="106"/>
        <v>14</v>
      </c>
      <c r="X244" s="107">
        <v>5</v>
      </c>
      <c r="Y244" s="103">
        <f>'ИТОГ и проверка'!F244</f>
        <v>14</v>
      </c>
      <c r="Z244" s="103">
        <f t="shared" si="112"/>
        <v>4.9295774647887329</v>
      </c>
      <c r="AA244" s="101">
        <f t="shared" si="107"/>
        <v>-0.070422535211267068</v>
      </c>
      <c r="AB244" s="103">
        <f t="shared" si="108"/>
        <v>0</v>
      </c>
      <c r="AC244" s="107"/>
      <c r="AD244" s="103">
        <f>'ИТОГ и проверка'!D244</f>
        <v>0</v>
      </c>
      <c r="AE244" s="107"/>
      <c r="AF244" s="107"/>
      <c r="AG244" s="107"/>
      <c r="AH244" s="103">
        <f>'ИТОГ и проверка'!E244</f>
        <v>0</v>
      </c>
      <c r="AI244" s="121"/>
      <c r="AJ244" s="121">
        <f t="shared" si="109"/>
        <v>0</v>
      </c>
      <c r="AK244" s="119">
        <f t="shared" si="110"/>
        <v>-14</v>
      </c>
      <c r="AL244" s="101">
        <f t="shared" si="111"/>
        <v>0</v>
      </c>
    </row>
    <row r="245">
      <c r="A245" s="123" t="s">
        <v>496</v>
      </c>
      <c r="B245" s="87" t="s">
        <v>497</v>
      </c>
      <c r="C245" s="218"/>
      <c r="D245" s="208"/>
      <c r="E245" s="301"/>
      <c r="F245" s="304"/>
      <c r="G245" s="149"/>
      <c r="H245" s="91"/>
      <c r="I245" s="91"/>
      <c r="J245" s="91"/>
      <c r="K245" s="91"/>
      <c r="L245" s="91"/>
      <c r="M245" s="91"/>
      <c r="N245" s="91"/>
      <c r="O245" s="237"/>
      <c r="P245" s="90"/>
      <c r="Q245" s="90"/>
      <c r="R245" s="90"/>
      <c r="S245" s="237"/>
      <c r="T245" s="236"/>
      <c r="U245" s="90"/>
      <c r="V245" s="90"/>
      <c r="W245" s="90"/>
      <c r="X245" s="90"/>
      <c r="Y245" s="90"/>
      <c r="Z245" s="90"/>
      <c r="AA245" s="90"/>
      <c r="AB245" s="10">
        <f t="shared" si="108"/>
        <v>0</v>
      </c>
      <c r="AC245" s="90"/>
      <c r="AD245" s="90"/>
      <c r="AE245" s="90"/>
      <c r="AF245" s="90"/>
      <c r="AG245" s="90"/>
      <c r="AH245" s="90"/>
      <c r="AI245" s="127"/>
      <c r="AJ245" s="121">
        <f t="shared" si="109"/>
        <v>0</v>
      </c>
      <c r="AK245" s="119">
        <f t="shared" si="110"/>
        <v>0</v>
      </c>
      <c r="AL245" s="101">
        <f t="shared" si="111"/>
        <v>0</v>
      </c>
    </row>
    <row r="246" ht="63">
      <c r="A246" s="96" t="s">
        <v>498</v>
      </c>
      <c r="B246" s="97" t="s">
        <v>499</v>
      </c>
      <c r="C246" s="214">
        <v>18</v>
      </c>
      <c r="D246" s="120">
        <v>211</v>
      </c>
      <c r="E246" s="182">
        <v>201</v>
      </c>
      <c r="F246" s="200">
        <f t="shared" si="104"/>
        <v>11.166666666666666</v>
      </c>
      <c r="G246" s="102">
        <v>37</v>
      </c>
      <c r="H246" s="105">
        <v>18</v>
      </c>
      <c r="I246" s="105"/>
      <c r="J246" s="105">
        <v>0</v>
      </c>
      <c r="K246" s="105"/>
      <c r="L246" s="105"/>
      <c r="M246" s="105"/>
      <c r="N246" s="201">
        <v>0</v>
      </c>
      <c r="O246" s="213">
        <v>16</v>
      </c>
      <c r="P246" s="203"/>
      <c r="Q246" s="107"/>
      <c r="R246" s="204"/>
      <c r="S246" s="213">
        <v>9</v>
      </c>
      <c r="T246" s="213">
        <v>7</v>
      </c>
      <c r="U246" s="205">
        <f t="shared" si="105"/>
        <v>43.243243243243242</v>
      </c>
      <c r="V246" s="101">
        <f t="shared" si="103"/>
        <v>36.18</v>
      </c>
      <c r="W246" s="103">
        <f t="shared" si="106"/>
        <v>36</v>
      </c>
      <c r="X246" s="107">
        <v>18</v>
      </c>
      <c r="Y246" s="103">
        <f>'ИТОГ и проверка'!F246</f>
        <v>34</v>
      </c>
      <c r="Z246" s="103">
        <f t="shared" si="112"/>
        <v>16.915422885572141</v>
      </c>
      <c r="AA246" s="101">
        <f t="shared" si="107"/>
        <v>-1.0845771144278586</v>
      </c>
      <c r="AB246" s="103">
        <f t="shared" si="108"/>
        <v>0</v>
      </c>
      <c r="AC246" s="107"/>
      <c r="AD246" s="103">
        <f>'ИТОГ и проверка'!D246</f>
        <v>0</v>
      </c>
      <c r="AE246" s="107"/>
      <c r="AF246" s="107"/>
      <c r="AG246" s="107"/>
      <c r="AH246" s="103">
        <f>'ИТОГ и проверка'!E246</f>
        <v>0</v>
      </c>
      <c r="AI246" s="121"/>
      <c r="AJ246" s="121">
        <f t="shared" si="109"/>
        <v>0</v>
      </c>
      <c r="AK246" s="119">
        <f t="shared" si="110"/>
        <v>-34</v>
      </c>
      <c r="AL246" s="101">
        <f t="shared" si="111"/>
        <v>0</v>
      </c>
    </row>
    <row r="247" ht="47.25">
      <c r="A247" s="96" t="s">
        <v>500</v>
      </c>
      <c r="B247" s="97" t="s">
        <v>501</v>
      </c>
      <c r="C247" s="211">
        <v>144.40000000000001</v>
      </c>
      <c r="D247" s="120">
        <v>340</v>
      </c>
      <c r="E247" s="229">
        <v>395</v>
      </c>
      <c r="F247" s="200">
        <f t="shared" si="104"/>
        <v>2.7354570637119111</v>
      </c>
      <c r="G247" s="102">
        <v>27</v>
      </c>
      <c r="H247" s="105">
        <v>8</v>
      </c>
      <c r="I247" s="105"/>
      <c r="J247" s="105">
        <v>0</v>
      </c>
      <c r="K247" s="105"/>
      <c r="L247" s="105"/>
      <c r="M247" s="105"/>
      <c r="N247" s="201">
        <v>0</v>
      </c>
      <c r="O247" s="213">
        <v>23</v>
      </c>
      <c r="P247" s="203"/>
      <c r="Q247" s="107"/>
      <c r="R247" s="204"/>
      <c r="S247" s="270">
        <v>17</v>
      </c>
      <c r="T247" s="270">
        <v>6</v>
      </c>
      <c r="U247" s="205">
        <f t="shared" si="105"/>
        <v>85.185185185185176</v>
      </c>
      <c r="V247" s="101">
        <f t="shared" si="103"/>
        <v>31.600000000000001</v>
      </c>
      <c r="W247" s="103">
        <f t="shared" si="106"/>
        <v>31</v>
      </c>
      <c r="X247" s="107">
        <v>8</v>
      </c>
      <c r="Y247" s="103">
        <f>'ИТОГ и проверка'!F247</f>
        <v>31</v>
      </c>
      <c r="Z247" s="103">
        <f t="shared" si="112"/>
        <v>7.8481012658227849</v>
      </c>
      <c r="AA247" s="101">
        <f t="shared" si="107"/>
        <v>-0.15189873417721511</v>
      </c>
      <c r="AB247" s="10">
        <f t="shared" si="108"/>
        <v>0</v>
      </c>
      <c r="AC247" s="107"/>
      <c r="AD247" s="103">
        <f>'ИТОГ и проверка'!D247</f>
        <v>0</v>
      </c>
      <c r="AE247" s="107"/>
      <c r="AF247" s="107"/>
      <c r="AG247" s="107"/>
      <c r="AH247" s="103">
        <f>'ИТОГ и проверка'!E247</f>
        <v>0</v>
      </c>
      <c r="AI247" s="121"/>
      <c r="AJ247" s="121">
        <f t="shared" si="109"/>
        <v>0</v>
      </c>
      <c r="AK247" s="119">
        <f t="shared" si="110"/>
        <v>-31</v>
      </c>
      <c r="AL247" s="101">
        <f t="shared" si="111"/>
        <v>0</v>
      </c>
    </row>
    <row r="248">
      <c r="A248" s="123" t="s">
        <v>502</v>
      </c>
      <c r="B248" s="87" t="s">
        <v>503</v>
      </c>
      <c r="C248" s="206"/>
      <c r="D248" s="88"/>
      <c r="E248" s="207"/>
      <c r="F248" s="310"/>
      <c r="G248" s="149"/>
      <c r="H248" s="91"/>
      <c r="I248" s="91"/>
      <c r="J248" s="91"/>
      <c r="K248" s="91"/>
      <c r="L248" s="91"/>
      <c r="M248" s="91"/>
      <c r="N248" s="91"/>
      <c r="O248" s="264"/>
      <c r="P248" s="90"/>
      <c r="Q248" s="90"/>
      <c r="R248" s="90"/>
      <c r="S248" s="264"/>
      <c r="T248" s="207"/>
      <c r="U248" s="90"/>
      <c r="V248" s="90"/>
      <c r="W248" s="90"/>
      <c r="X248" s="90"/>
      <c r="Y248" s="90"/>
      <c r="Z248" s="90"/>
      <c r="AA248" s="90"/>
      <c r="AB248" s="103">
        <f t="shared" si="108"/>
        <v>0</v>
      </c>
      <c r="AC248" s="90"/>
      <c r="AD248" s="90"/>
      <c r="AE248" s="90"/>
      <c r="AF248" s="90"/>
      <c r="AG248" s="90"/>
      <c r="AH248" s="90"/>
      <c r="AI248" s="127"/>
      <c r="AJ248" s="121">
        <f t="shared" si="109"/>
        <v>0</v>
      </c>
      <c r="AK248" s="119">
        <f t="shared" si="110"/>
        <v>0</v>
      </c>
      <c r="AL248" s="101">
        <f t="shared" si="111"/>
        <v>0</v>
      </c>
    </row>
    <row r="249" ht="63">
      <c r="A249" s="96" t="s">
        <v>504</v>
      </c>
      <c r="B249" s="97" t="s">
        <v>505</v>
      </c>
      <c r="C249" s="211">
        <v>29.600000000000001</v>
      </c>
      <c r="D249" s="120">
        <v>79</v>
      </c>
      <c r="E249" s="212">
        <v>93</v>
      </c>
      <c r="F249" s="200">
        <f t="shared" si="104"/>
        <v>3.1418918918918917</v>
      </c>
      <c r="G249" s="102">
        <v>0</v>
      </c>
      <c r="H249" s="105">
        <v>0</v>
      </c>
      <c r="I249" s="105"/>
      <c r="J249" s="105">
        <v>0</v>
      </c>
      <c r="K249" s="105"/>
      <c r="L249" s="105"/>
      <c r="M249" s="105"/>
      <c r="N249" s="105">
        <v>0</v>
      </c>
      <c r="O249" s="308">
        <v>0</v>
      </c>
      <c r="P249" s="107"/>
      <c r="Q249" s="107"/>
      <c r="R249" s="107"/>
      <c r="S249" s="308">
        <v>0</v>
      </c>
      <c r="T249" s="311">
        <v>0</v>
      </c>
      <c r="U249" s="101"/>
      <c r="V249" s="101">
        <f t="shared" si="103"/>
        <v>11.16</v>
      </c>
      <c r="W249" s="103">
        <f t="shared" si="106"/>
        <v>11</v>
      </c>
      <c r="X249" s="107">
        <v>12</v>
      </c>
      <c r="Y249" s="103">
        <f>'ИТОГ и проверка'!F249</f>
        <v>8</v>
      </c>
      <c r="Z249" s="103">
        <f t="shared" si="112"/>
        <v>8.6021505376344081</v>
      </c>
      <c r="AA249" s="101">
        <f t="shared" si="107"/>
        <v>-3.3978494623655919</v>
      </c>
      <c r="AB249" s="10">
        <f t="shared" si="108"/>
        <v>0</v>
      </c>
      <c r="AC249" s="107"/>
      <c r="AD249" s="103">
        <f>'ИТОГ и проверка'!D249</f>
        <v>0</v>
      </c>
      <c r="AE249" s="107"/>
      <c r="AF249" s="107"/>
      <c r="AG249" s="107"/>
      <c r="AH249" s="103">
        <f>'ИТОГ и проверка'!E249</f>
        <v>0</v>
      </c>
      <c r="AI249" s="121"/>
      <c r="AJ249" s="121">
        <f t="shared" si="109"/>
        <v>0</v>
      </c>
      <c r="AK249" s="119">
        <f t="shared" si="110"/>
        <v>-8</v>
      </c>
      <c r="AL249" s="101">
        <f t="shared" si="111"/>
        <v>0</v>
      </c>
    </row>
    <row r="250" ht="47.25">
      <c r="A250" s="96" t="s">
        <v>506</v>
      </c>
      <c r="B250" s="97" t="s">
        <v>507</v>
      </c>
      <c r="C250" s="214">
        <v>5.2000000000000002</v>
      </c>
      <c r="D250" s="215">
        <v>58</v>
      </c>
      <c r="E250" s="213">
        <v>51</v>
      </c>
      <c r="F250" s="217">
        <f t="shared" si="104"/>
        <v>9.8076923076923066</v>
      </c>
      <c r="G250" s="102">
        <v>7</v>
      </c>
      <c r="H250" s="105">
        <v>12</v>
      </c>
      <c r="I250" s="105"/>
      <c r="J250" s="105">
        <v>0</v>
      </c>
      <c r="K250" s="105"/>
      <c r="L250" s="105"/>
      <c r="M250" s="105"/>
      <c r="N250" s="201">
        <v>0</v>
      </c>
      <c r="O250" s="213">
        <v>6</v>
      </c>
      <c r="P250" s="203"/>
      <c r="Q250" s="107"/>
      <c r="R250" s="204"/>
      <c r="S250" s="213">
        <v>1</v>
      </c>
      <c r="T250" s="213">
        <v>5</v>
      </c>
      <c r="U250" s="205">
        <f t="shared" si="105"/>
        <v>85.714285714285708</v>
      </c>
      <c r="V250" s="101">
        <f t="shared" si="103"/>
        <v>9.1799999999999997</v>
      </c>
      <c r="W250" s="103">
        <f t="shared" si="106"/>
        <v>9</v>
      </c>
      <c r="X250" s="107">
        <v>18</v>
      </c>
      <c r="Y250" s="103">
        <f>'ИТОГ и проверка'!F250</f>
        <v>7</v>
      </c>
      <c r="Z250" s="103">
        <f t="shared" si="112"/>
        <v>13.725490196078431</v>
      </c>
      <c r="AA250" s="101">
        <f t="shared" si="107"/>
        <v>-4.2745098039215694</v>
      </c>
      <c r="AB250" s="103">
        <f t="shared" si="108"/>
        <v>0</v>
      </c>
      <c r="AC250" s="107"/>
      <c r="AD250" s="103">
        <f>'ИТОГ и проверка'!D250</f>
        <v>0</v>
      </c>
      <c r="AE250" s="107"/>
      <c r="AF250" s="107"/>
      <c r="AG250" s="107"/>
      <c r="AH250" s="103">
        <f>'ИТОГ и проверка'!E250</f>
        <v>0</v>
      </c>
      <c r="AI250" s="121"/>
      <c r="AJ250" s="121">
        <f t="shared" si="109"/>
        <v>0</v>
      </c>
      <c r="AK250" s="119">
        <f t="shared" si="110"/>
        <v>-7</v>
      </c>
      <c r="AL250" s="101">
        <f t="shared" si="111"/>
        <v>0</v>
      </c>
    </row>
    <row r="251" ht="47.25">
      <c r="A251" s="96" t="s">
        <v>508</v>
      </c>
      <c r="B251" s="97" t="s">
        <v>509</v>
      </c>
      <c r="C251" s="211">
        <v>3.2000000000000002</v>
      </c>
      <c r="D251" s="215">
        <v>12</v>
      </c>
      <c r="E251" s="293">
        <v>25</v>
      </c>
      <c r="F251" s="217">
        <f t="shared" si="104"/>
        <v>7.8125</v>
      </c>
      <c r="G251" s="102">
        <v>0</v>
      </c>
      <c r="H251" s="105">
        <v>0</v>
      </c>
      <c r="I251" s="105"/>
      <c r="J251" s="105">
        <v>0</v>
      </c>
      <c r="K251" s="105"/>
      <c r="L251" s="105"/>
      <c r="M251" s="105"/>
      <c r="N251" s="201">
        <v>0</v>
      </c>
      <c r="O251" s="213">
        <v>0</v>
      </c>
      <c r="P251" s="203"/>
      <c r="Q251" s="107"/>
      <c r="R251" s="204"/>
      <c r="S251" s="213">
        <v>0</v>
      </c>
      <c r="T251" s="213">
        <v>0</v>
      </c>
      <c r="U251" s="205">
        <v>0</v>
      </c>
      <c r="V251" s="101">
        <f t="shared" si="103"/>
        <v>3.75</v>
      </c>
      <c r="W251" s="103">
        <f t="shared" si="106"/>
        <v>3</v>
      </c>
      <c r="X251" s="107">
        <v>15</v>
      </c>
      <c r="Y251" s="103">
        <f>'ИТОГ и проверка'!F251</f>
        <v>2</v>
      </c>
      <c r="Z251" s="103">
        <f t="shared" si="112"/>
        <v>8</v>
      </c>
      <c r="AA251" s="101">
        <f t="shared" si="107"/>
        <v>-7</v>
      </c>
      <c r="AB251" s="10">
        <f t="shared" si="108"/>
        <v>0</v>
      </c>
      <c r="AC251" s="107"/>
      <c r="AD251" s="103">
        <f>'ИТОГ и проверка'!D251</f>
        <v>0</v>
      </c>
      <c r="AE251" s="107"/>
      <c r="AF251" s="107"/>
      <c r="AG251" s="107"/>
      <c r="AH251" s="103">
        <f>'ИТОГ и проверка'!E251</f>
        <v>0</v>
      </c>
      <c r="AI251" s="121"/>
      <c r="AJ251" s="121">
        <f t="shared" si="109"/>
        <v>0</v>
      </c>
      <c r="AK251" s="119">
        <f t="shared" si="110"/>
        <v>-2</v>
      </c>
      <c r="AL251" s="101">
        <f t="shared" si="111"/>
        <v>0</v>
      </c>
    </row>
    <row r="252" ht="31.5">
      <c r="A252" s="96" t="s">
        <v>510</v>
      </c>
      <c r="B252" s="97" t="s">
        <v>511</v>
      </c>
      <c r="C252" s="214">
        <v>4</v>
      </c>
      <c r="D252" s="120">
        <v>31</v>
      </c>
      <c r="E252" s="182">
        <v>31</v>
      </c>
      <c r="F252" s="200">
        <f t="shared" si="104"/>
        <v>7.75</v>
      </c>
      <c r="G252" s="102">
        <v>4</v>
      </c>
      <c r="H252" s="105">
        <v>13</v>
      </c>
      <c r="I252" s="105"/>
      <c r="J252" s="105">
        <v>0</v>
      </c>
      <c r="K252" s="105"/>
      <c r="L252" s="105"/>
      <c r="M252" s="105"/>
      <c r="N252" s="201">
        <v>0</v>
      </c>
      <c r="O252" s="213">
        <v>4</v>
      </c>
      <c r="P252" s="203"/>
      <c r="Q252" s="107"/>
      <c r="R252" s="204"/>
      <c r="S252" s="213">
        <v>3</v>
      </c>
      <c r="T252" s="213">
        <v>1</v>
      </c>
      <c r="U252" s="205">
        <f t="shared" si="105"/>
        <v>100</v>
      </c>
      <c r="V252" s="101">
        <f t="shared" si="103"/>
        <v>4.6499999999999995</v>
      </c>
      <c r="W252" s="103">
        <f t="shared" si="106"/>
        <v>4</v>
      </c>
      <c r="X252" s="107">
        <v>15</v>
      </c>
      <c r="Y252" s="103">
        <f>'ИТОГ и проверка'!F252</f>
        <v>4</v>
      </c>
      <c r="Z252" s="103">
        <f t="shared" si="112"/>
        <v>12.903225806451614</v>
      </c>
      <c r="AA252" s="101">
        <f t="shared" si="107"/>
        <v>-2.0967741935483861</v>
      </c>
      <c r="AB252" s="103">
        <f t="shared" si="108"/>
        <v>0</v>
      </c>
      <c r="AC252" s="107"/>
      <c r="AD252" s="103">
        <f>'ИТОГ и проверка'!D252</f>
        <v>0</v>
      </c>
      <c r="AE252" s="107"/>
      <c r="AF252" s="107"/>
      <c r="AG252" s="107"/>
      <c r="AH252" s="103">
        <f>'ИТОГ и проверка'!E252</f>
        <v>0</v>
      </c>
      <c r="AI252" s="121"/>
      <c r="AJ252" s="121">
        <f t="shared" si="109"/>
        <v>0</v>
      </c>
      <c r="AK252" s="119">
        <f t="shared" si="110"/>
        <v>-4</v>
      </c>
      <c r="AL252" s="101">
        <f t="shared" si="111"/>
        <v>0</v>
      </c>
    </row>
    <row r="253" ht="31.5">
      <c r="A253" s="96" t="s">
        <v>512</v>
      </c>
      <c r="B253" s="97" t="s">
        <v>513</v>
      </c>
      <c r="C253" s="211">
        <v>9.4000000000000004</v>
      </c>
      <c r="D253" s="120">
        <v>52</v>
      </c>
      <c r="E253" s="312">
        <v>62</v>
      </c>
      <c r="F253" s="200">
        <f t="shared" si="104"/>
        <v>6.5957446808510634</v>
      </c>
      <c r="G253" s="102">
        <v>6</v>
      </c>
      <c r="H253" s="105">
        <v>12</v>
      </c>
      <c r="I253" s="105"/>
      <c r="J253" s="105">
        <v>0</v>
      </c>
      <c r="K253" s="105"/>
      <c r="L253" s="105"/>
      <c r="M253" s="105"/>
      <c r="N253" s="201">
        <v>0</v>
      </c>
      <c r="O253" s="305">
        <v>4</v>
      </c>
      <c r="P253" s="203"/>
      <c r="Q253" s="107"/>
      <c r="R253" s="204"/>
      <c r="S253" s="305">
        <v>3</v>
      </c>
      <c r="T253" s="305">
        <v>1</v>
      </c>
      <c r="U253" s="205">
        <f t="shared" si="105"/>
        <v>66.666666666666671</v>
      </c>
      <c r="V253" s="101">
        <f t="shared" si="103"/>
        <v>7.4399999999999995</v>
      </c>
      <c r="W253" s="103">
        <f t="shared" si="106"/>
        <v>7</v>
      </c>
      <c r="X253" s="107">
        <v>12</v>
      </c>
      <c r="Y253" s="103">
        <f>'ИТОГ и проверка'!F253</f>
        <v>7</v>
      </c>
      <c r="Z253" s="103">
        <f t="shared" si="112"/>
        <v>11.290322580645162</v>
      </c>
      <c r="AA253" s="101">
        <f t="shared" si="107"/>
        <v>-0.70967741935483808</v>
      </c>
      <c r="AB253" s="10">
        <f t="shared" si="108"/>
        <v>0</v>
      </c>
      <c r="AC253" s="107"/>
      <c r="AD253" s="103">
        <f>'ИТОГ и проверка'!D253</f>
        <v>0</v>
      </c>
      <c r="AE253" s="107"/>
      <c r="AF253" s="107"/>
      <c r="AG253" s="107"/>
      <c r="AH253" s="103">
        <f>'ИТОГ и проверка'!E253</f>
        <v>0</v>
      </c>
      <c r="AI253" s="121"/>
      <c r="AJ253" s="121">
        <f t="shared" si="109"/>
        <v>0</v>
      </c>
      <c r="AK253" s="119">
        <f t="shared" si="110"/>
        <v>-7</v>
      </c>
      <c r="AL253" s="101">
        <f t="shared" si="111"/>
        <v>0</v>
      </c>
    </row>
    <row r="254" ht="63">
      <c r="A254" s="96" t="s">
        <v>514</v>
      </c>
      <c r="B254" s="97" t="s">
        <v>515</v>
      </c>
      <c r="C254" s="214">
        <v>11.4</v>
      </c>
      <c r="D254" s="215">
        <v>0</v>
      </c>
      <c r="E254" s="213">
        <v>0</v>
      </c>
      <c r="F254" s="217">
        <f t="shared" si="104"/>
        <v>0</v>
      </c>
      <c r="G254" s="102">
        <v>0</v>
      </c>
      <c r="H254" s="105">
        <v>0</v>
      </c>
      <c r="I254" s="105"/>
      <c r="J254" s="105">
        <v>0</v>
      </c>
      <c r="K254" s="105"/>
      <c r="L254" s="105"/>
      <c r="M254" s="105"/>
      <c r="N254" s="105">
        <v>0</v>
      </c>
      <c r="O254" s="311">
        <v>0</v>
      </c>
      <c r="P254" s="107"/>
      <c r="Q254" s="107"/>
      <c r="R254" s="107"/>
      <c r="S254" s="311">
        <v>0</v>
      </c>
      <c r="T254" s="311">
        <v>0</v>
      </c>
      <c r="U254" s="101">
        <v>0</v>
      </c>
      <c r="V254" s="101">
        <f t="shared" si="103"/>
        <v>0</v>
      </c>
      <c r="W254" s="103">
        <f t="shared" si="106"/>
        <v>0</v>
      </c>
      <c r="X254" s="107">
        <v>0</v>
      </c>
      <c r="Y254" s="103">
        <f>'ИТОГ и проверка'!F254</f>
        <v>0</v>
      </c>
      <c r="Z254" s="103">
        <v>0</v>
      </c>
      <c r="AA254" s="101">
        <f t="shared" si="107"/>
        <v>0</v>
      </c>
      <c r="AB254" s="103">
        <f t="shared" si="108"/>
        <v>0</v>
      </c>
      <c r="AC254" s="107"/>
      <c r="AD254" s="103">
        <f>'ИТОГ и проверка'!D254</f>
        <v>0</v>
      </c>
      <c r="AE254" s="107"/>
      <c r="AF254" s="107"/>
      <c r="AG254" s="107"/>
      <c r="AH254" s="103">
        <f>'ИТОГ и проверка'!E254</f>
        <v>0</v>
      </c>
      <c r="AI254" s="121"/>
      <c r="AJ254" s="121">
        <f t="shared" si="109"/>
        <v>0</v>
      </c>
      <c r="AK254" s="119">
        <f t="shared" si="110"/>
        <v>0</v>
      </c>
      <c r="AL254" s="101">
        <f t="shared" si="111"/>
        <v>0</v>
      </c>
    </row>
    <row r="255">
      <c r="A255" s="96" t="s">
        <v>516</v>
      </c>
      <c r="B255" s="97" t="s">
        <v>517</v>
      </c>
      <c r="C255" s="211">
        <v>5.1719999999999997</v>
      </c>
      <c r="D255" s="120">
        <v>36</v>
      </c>
      <c r="E255" s="268">
        <v>37</v>
      </c>
      <c r="F255" s="200">
        <f t="shared" si="104"/>
        <v>7.1539056457849961</v>
      </c>
      <c r="G255" s="102">
        <v>0</v>
      </c>
      <c r="H255" s="105">
        <v>0</v>
      </c>
      <c r="I255" s="105"/>
      <c r="J255" s="105">
        <v>0</v>
      </c>
      <c r="K255" s="105"/>
      <c r="L255" s="105"/>
      <c r="M255" s="105"/>
      <c r="N255" s="201">
        <v>0</v>
      </c>
      <c r="O255" s="313">
        <v>3</v>
      </c>
      <c r="P255" s="203"/>
      <c r="Q255" s="107"/>
      <c r="R255" s="204"/>
      <c r="S255" s="313">
        <v>2</v>
      </c>
      <c r="T255" s="313">
        <v>1</v>
      </c>
      <c r="U255" s="205">
        <v>0</v>
      </c>
      <c r="V255" s="101">
        <f t="shared" si="103"/>
        <v>5.5499999999999998</v>
      </c>
      <c r="W255" s="103">
        <f t="shared" si="106"/>
        <v>5</v>
      </c>
      <c r="X255" s="107">
        <v>15</v>
      </c>
      <c r="Y255" s="103">
        <f>'ИТОГ и проверка'!F255</f>
        <v>4</v>
      </c>
      <c r="Z255" s="103">
        <f t="shared" si="112"/>
        <v>10.810810810810811</v>
      </c>
      <c r="AA255" s="101">
        <f t="shared" si="107"/>
        <v>-4.1891891891891895</v>
      </c>
      <c r="AB255" s="10">
        <f t="shared" si="108"/>
        <v>0</v>
      </c>
      <c r="AC255" s="107"/>
      <c r="AD255" s="103">
        <f>'ИТОГ и проверка'!D255</f>
        <v>0</v>
      </c>
      <c r="AE255" s="107"/>
      <c r="AF255" s="107"/>
      <c r="AG255" s="107"/>
      <c r="AH255" s="103">
        <f>'ИТОГ и проверка'!E255</f>
        <v>0</v>
      </c>
      <c r="AI255" s="121"/>
      <c r="AJ255" s="121">
        <f t="shared" si="109"/>
        <v>0</v>
      </c>
      <c r="AK255" s="119">
        <f t="shared" si="110"/>
        <v>-4</v>
      </c>
      <c r="AL255" s="101">
        <f t="shared" si="111"/>
        <v>0</v>
      </c>
    </row>
    <row r="256" ht="31.5">
      <c r="A256" s="96" t="s">
        <v>518</v>
      </c>
      <c r="B256" s="97" t="s">
        <v>519</v>
      </c>
      <c r="C256" s="214">
        <v>3.52</v>
      </c>
      <c r="D256" s="215">
        <v>5</v>
      </c>
      <c r="E256" s="293">
        <v>5</v>
      </c>
      <c r="F256" s="217">
        <f t="shared" si="104"/>
        <v>1.4204545454545454</v>
      </c>
      <c r="G256" s="102">
        <v>0</v>
      </c>
      <c r="H256" s="105">
        <v>0</v>
      </c>
      <c r="I256" s="105"/>
      <c r="J256" s="105">
        <v>0</v>
      </c>
      <c r="K256" s="105"/>
      <c r="L256" s="105"/>
      <c r="M256" s="105"/>
      <c r="N256" s="105">
        <v>0</v>
      </c>
      <c r="O256" s="311">
        <v>0</v>
      </c>
      <c r="P256" s="107"/>
      <c r="Q256" s="107"/>
      <c r="R256" s="107"/>
      <c r="S256" s="311">
        <v>0</v>
      </c>
      <c r="T256" s="311">
        <v>0</v>
      </c>
      <c r="U256" s="101">
        <v>0</v>
      </c>
      <c r="V256" s="101">
        <f t="shared" si="103"/>
        <v>0.40000000000000002</v>
      </c>
      <c r="W256" s="103">
        <f t="shared" si="106"/>
        <v>0</v>
      </c>
      <c r="X256" s="107">
        <v>8</v>
      </c>
      <c r="Y256" s="103">
        <f>'ИТОГ и проверка'!F256</f>
        <v>0</v>
      </c>
      <c r="Z256" s="103">
        <f t="shared" si="112"/>
        <v>0</v>
      </c>
      <c r="AA256" s="101">
        <f t="shared" si="107"/>
        <v>-8</v>
      </c>
      <c r="AB256" s="103">
        <f t="shared" si="108"/>
        <v>0</v>
      </c>
      <c r="AC256" s="107"/>
      <c r="AD256" s="103">
        <f>'ИТОГ и проверка'!D256</f>
        <v>0</v>
      </c>
      <c r="AE256" s="107"/>
      <c r="AF256" s="107"/>
      <c r="AG256" s="107"/>
      <c r="AH256" s="103">
        <f>'ИТОГ и проверка'!E256</f>
        <v>0</v>
      </c>
      <c r="AI256" s="121"/>
      <c r="AJ256" s="121">
        <f t="shared" si="109"/>
        <v>0</v>
      </c>
      <c r="AK256" s="119">
        <f t="shared" si="110"/>
        <v>0</v>
      </c>
      <c r="AL256" s="101">
        <f t="shared" si="111"/>
        <v>0</v>
      </c>
    </row>
    <row r="257" ht="31.5">
      <c r="A257" s="96" t="s">
        <v>520</v>
      </c>
      <c r="B257" s="97" t="s">
        <v>521</v>
      </c>
      <c r="C257" s="211">
        <v>23.199999999999999</v>
      </c>
      <c r="D257" s="120">
        <v>111</v>
      </c>
      <c r="E257" s="182">
        <v>111</v>
      </c>
      <c r="F257" s="200">
        <f t="shared" si="104"/>
        <v>4.7844827586206895</v>
      </c>
      <c r="G257" s="102">
        <v>8</v>
      </c>
      <c r="H257" s="105">
        <v>7</v>
      </c>
      <c r="I257" s="105"/>
      <c r="J257" s="105">
        <v>0</v>
      </c>
      <c r="K257" s="105"/>
      <c r="L257" s="105"/>
      <c r="M257" s="105"/>
      <c r="N257" s="201">
        <v>0</v>
      </c>
      <c r="O257" s="213">
        <v>7</v>
      </c>
      <c r="P257" s="203"/>
      <c r="Q257" s="107"/>
      <c r="R257" s="204"/>
      <c r="S257" s="213">
        <v>4</v>
      </c>
      <c r="T257" s="213">
        <v>3</v>
      </c>
      <c r="U257" s="205">
        <f t="shared" si="105"/>
        <v>87.5</v>
      </c>
      <c r="V257" s="101">
        <f t="shared" si="103"/>
        <v>13.32</v>
      </c>
      <c r="W257" s="103">
        <f t="shared" si="106"/>
        <v>13</v>
      </c>
      <c r="X257" s="107">
        <v>12</v>
      </c>
      <c r="Y257" s="103">
        <f>'ИТОГ и проверка'!F257</f>
        <v>10</v>
      </c>
      <c r="Z257" s="103">
        <f t="shared" si="112"/>
        <v>9.0090090090090076</v>
      </c>
      <c r="AA257" s="101">
        <f t="shared" si="107"/>
        <v>-2.9909909909909924</v>
      </c>
      <c r="AB257" s="10">
        <f t="shared" si="108"/>
        <v>0</v>
      </c>
      <c r="AC257" s="107"/>
      <c r="AD257" s="103">
        <f>'ИТОГ и проверка'!D257</f>
        <v>0</v>
      </c>
      <c r="AE257" s="107"/>
      <c r="AF257" s="107"/>
      <c r="AG257" s="107"/>
      <c r="AH257" s="103">
        <f>'ИТОГ и проверка'!E257</f>
        <v>0</v>
      </c>
      <c r="AI257" s="121"/>
      <c r="AJ257" s="121">
        <f t="shared" si="109"/>
        <v>0</v>
      </c>
      <c r="AK257" s="119">
        <f t="shared" si="110"/>
        <v>-10</v>
      </c>
      <c r="AL257" s="101">
        <f t="shared" si="111"/>
        <v>0</v>
      </c>
    </row>
    <row r="258" ht="31.5">
      <c r="A258" s="96" t="s">
        <v>522</v>
      </c>
      <c r="B258" s="97" t="s">
        <v>523</v>
      </c>
      <c r="C258" s="265">
        <v>35.938000000000002</v>
      </c>
      <c r="D258" s="120">
        <v>112</v>
      </c>
      <c r="E258" s="100">
        <v>121</v>
      </c>
      <c r="F258" s="200">
        <f t="shared" si="104"/>
        <v>3.3669096777783958</v>
      </c>
      <c r="G258" s="102">
        <v>8</v>
      </c>
      <c r="H258" s="105">
        <v>7</v>
      </c>
      <c r="I258" s="105"/>
      <c r="J258" s="105">
        <v>0</v>
      </c>
      <c r="K258" s="105"/>
      <c r="L258" s="105"/>
      <c r="M258" s="105"/>
      <c r="N258" s="105">
        <v>0</v>
      </c>
      <c r="O258" s="292">
        <v>4</v>
      </c>
      <c r="P258" s="107"/>
      <c r="Q258" s="107"/>
      <c r="R258" s="107"/>
      <c r="S258" s="292">
        <v>0</v>
      </c>
      <c r="T258" s="292">
        <v>4</v>
      </c>
      <c r="U258" s="101">
        <f t="shared" si="105"/>
        <v>50</v>
      </c>
      <c r="V258" s="101">
        <f t="shared" si="103"/>
        <v>14.52</v>
      </c>
      <c r="W258" s="103">
        <f t="shared" si="106"/>
        <v>14</v>
      </c>
      <c r="X258" s="107">
        <v>12</v>
      </c>
      <c r="Y258" s="103">
        <f>'ИТОГ и проверка'!F258</f>
        <v>8</v>
      </c>
      <c r="Z258" s="103">
        <f t="shared" si="112"/>
        <v>6.6115702479338845</v>
      </c>
      <c r="AA258" s="101">
        <f t="shared" si="107"/>
        <v>-5.3884297520661155</v>
      </c>
      <c r="AB258" s="103">
        <f t="shared" si="108"/>
        <v>0</v>
      </c>
      <c r="AC258" s="107"/>
      <c r="AD258" s="103">
        <f>'ИТОГ и проверка'!D258</f>
        <v>0</v>
      </c>
      <c r="AE258" s="107"/>
      <c r="AF258" s="107"/>
      <c r="AG258" s="107"/>
      <c r="AH258" s="103">
        <f>'ИТОГ и проверка'!E258</f>
        <v>0</v>
      </c>
      <c r="AI258" s="121"/>
      <c r="AJ258" s="121">
        <f t="shared" si="109"/>
        <v>0</v>
      </c>
      <c r="AK258" s="119">
        <f t="shared" si="110"/>
        <v>-8</v>
      </c>
      <c r="AL258" s="101">
        <f t="shared" si="111"/>
        <v>0</v>
      </c>
    </row>
    <row r="259" ht="47.25">
      <c r="A259" s="96" t="s">
        <v>524</v>
      </c>
      <c r="B259" s="97" t="s">
        <v>525</v>
      </c>
      <c r="C259" s="211">
        <v>12.676</v>
      </c>
      <c r="D259" s="120">
        <v>82</v>
      </c>
      <c r="E259" s="229">
        <v>77</v>
      </c>
      <c r="F259" s="200">
        <f t="shared" si="104"/>
        <v>6.0744714420952981</v>
      </c>
      <c r="G259" s="102">
        <v>7</v>
      </c>
      <c r="H259" s="105">
        <v>9</v>
      </c>
      <c r="I259" s="105"/>
      <c r="J259" s="105">
        <v>0</v>
      </c>
      <c r="K259" s="105"/>
      <c r="L259" s="105"/>
      <c r="M259" s="105"/>
      <c r="N259" s="201">
        <v>0</v>
      </c>
      <c r="O259" s="213">
        <v>6</v>
      </c>
      <c r="P259" s="203"/>
      <c r="Q259" s="107"/>
      <c r="R259" s="204"/>
      <c r="S259" s="213">
        <v>4</v>
      </c>
      <c r="T259" s="213">
        <v>2</v>
      </c>
      <c r="U259" s="205">
        <f t="shared" si="105"/>
        <v>85.714285714285708</v>
      </c>
      <c r="V259" s="101">
        <f t="shared" si="103"/>
        <v>11.549999999999999</v>
      </c>
      <c r="W259" s="103">
        <f t="shared" si="106"/>
        <v>11</v>
      </c>
      <c r="X259" s="107">
        <v>15</v>
      </c>
      <c r="Y259" s="103">
        <f>'ИТОГ и проверка'!F259</f>
        <v>7</v>
      </c>
      <c r="Z259" s="103">
        <f t="shared" si="112"/>
        <v>9.0909090909090899</v>
      </c>
      <c r="AA259" s="101">
        <f t="shared" si="107"/>
        <v>-5.9090909090909101</v>
      </c>
      <c r="AB259" s="10">
        <f t="shared" si="108"/>
        <v>0</v>
      </c>
      <c r="AC259" s="107"/>
      <c r="AD259" s="103">
        <f>'ИТОГ и проверка'!D259</f>
        <v>0</v>
      </c>
      <c r="AE259" s="107"/>
      <c r="AF259" s="107"/>
      <c r="AG259" s="107"/>
      <c r="AH259" s="103">
        <f>'ИТОГ и проверка'!E259</f>
        <v>0</v>
      </c>
      <c r="AI259" s="121"/>
      <c r="AJ259" s="121">
        <f t="shared" si="109"/>
        <v>0</v>
      </c>
      <c r="AK259" s="119">
        <f t="shared" si="110"/>
        <v>-7</v>
      </c>
      <c r="AL259" s="101">
        <f t="shared" si="111"/>
        <v>0</v>
      </c>
    </row>
    <row r="260" ht="63">
      <c r="A260" s="99" t="s">
        <v>526</v>
      </c>
      <c r="B260" s="158" t="s">
        <v>527</v>
      </c>
      <c r="C260" s="214">
        <v>9.8000000000000007</v>
      </c>
      <c r="D260" s="120">
        <v>30</v>
      </c>
      <c r="E260" s="249">
        <v>35</v>
      </c>
      <c r="F260" s="200">
        <f t="shared" si="104"/>
        <v>3.5714285714285712</v>
      </c>
      <c r="G260" s="102">
        <v>3</v>
      </c>
      <c r="H260" s="105">
        <v>10</v>
      </c>
      <c r="I260" s="105"/>
      <c r="J260" s="105">
        <v>0</v>
      </c>
      <c r="K260" s="105"/>
      <c r="L260" s="105"/>
      <c r="M260" s="105"/>
      <c r="N260" s="201">
        <v>0</v>
      </c>
      <c r="O260" s="213">
        <v>0</v>
      </c>
      <c r="P260" s="203"/>
      <c r="Q260" s="107"/>
      <c r="R260" s="204"/>
      <c r="S260" s="305"/>
      <c r="T260" s="305"/>
      <c r="U260" s="205">
        <v>0</v>
      </c>
      <c r="V260" s="101">
        <f t="shared" si="103"/>
        <v>4.2000000000000002</v>
      </c>
      <c r="W260" s="103">
        <f t="shared" si="106"/>
        <v>4</v>
      </c>
      <c r="X260" s="107">
        <v>12</v>
      </c>
      <c r="Y260" s="103">
        <f>'ИТОГ и проверка'!F260</f>
        <v>4</v>
      </c>
      <c r="Z260" s="103">
        <f t="shared" si="112"/>
        <v>11.428571428571429</v>
      </c>
      <c r="AA260" s="101">
        <f t="shared" si="107"/>
        <v>-0.57142857142857117</v>
      </c>
      <c r="AB260" s="103">
        <f t="shared" si="108"/>
        <v>0</v>
      </c>
      <c r="AC260" s="107"/>
      <c r="AD260" s="103">
        <f>'ИТОГ и проверка'!D260</f>
        <v>0</v>
      </c>
      <c r="AE260" s="107"/>
      <c r="AF260" s="107"/>
      <c r="AG260" s="107"/>
      <c r="AH260" s="103">
        <f>'ИТОГ и проверка'!E260</f>
        <v>0</v>
      </c>
      <c r="AI260" s="121"/>
      <c r="AJ260" s="121">
        <f t="shared" si="109"/>
        <v>0</v>
      </c>
      <c r="AK260" s="119">
        <f t="shared" si="110"/>
        <v>-4</v>
      </c>
      <c r="AL260" s="101">
        <f t="shared" si="111"/>
        <v>0</v>
      </c>
    </row>
    <row r="261" ht="78.75">
      <c r="A261" s="96" t="s">
        <v>528</v>
      </c>
      <c r="B261" s="97" t="s">
        <v>529</v>
      </c>
      <c r="C261" s="211">
        <v>16.123000000000001</v>
      </c>
      <c r="D261" s="314">
        <v>0</v>
      </c>
      <c r="E261" s="270">
        <v>59</v>
      </c>
      <c r="F261" s="217">
        <f t="shared" si="104"/>
        <v>3.6593686038578426</v>
      </c>
      <c r="G261" s="102">
        <v>0</v>
      </c>
      <c r="H261" s="105">
        <v>0</v>
      </c>
      <c r="I261" s="104"/>
      <c r="J261" s="105">
        <v>0</v>
      </c>
      <c r="K261" s="104"/>
      <c r="L261" s="104"/>
      <c r="M261" s="104"/>
      <c r="N261" s="105">
        <v>0</v>
      </c>
      <c r="O261" s="231"/>
      <c r="P261" s="99"/>
      <c r="Q261" s="99"/>
      <c r="R261" s="99"/>
      <c r="S261" s="100"/>
      <c r="T261" s="100"/>
      <c r="U261" s="101">
        <v>0</v>
      </c>
      <c r="V261" s="300">
        <f t="shared" si="103"/>
        <v>7.0800000000000001</v>
      </c>
      <c r="W261" s="103">
        <f t="shared" si="106"/>
        <v>7</v>
      </c>
      <c r="X261" s="181">
        <v>12</v>
      </c>
      <c r="Y261" s="103">
        <f>'ИТОГ и проверка'!F261</f>
        <v>7</v>
      </c>
      <c r="Z261" s="10">
        <f t="shared" si="112"/>
        <v>11.864406779661017</v>
      </c>
      <c r="AA261" s="101">
        <f t="shared" si="107"/>
        <v>-0.13559322033898269</v>
      </c>
      <c r="AB261" s="10">
        <f t="shared" si="108"/>
        <v>0</v>
      </c>
      <c r="AC261" s="99"/>
      <c r="AD261" s="103">
        <v>0</v>
      </c>
      <c r="AE261" s="99"/>
      <c r="AF261" s="99"/>
      <c r="AG261" s="99"/>
      <c r="AH261" s="103">
        <v>0</v>
      </c>
      <c r="AI261" s="121"/>
      <c r="AJ261" s="121"/>
      <c r="AK261" s="119"/>
      <c r="AL261" s="101"/>
    </row>
    <row r="262" ht="31.5">
      <c r="A262" s="96" t="s">
        <v>530</v>
      </c>
      <c r="B262" s="97" t="s">
        <v>531</v>
      </c>
      <c r="C262" s="214">
        <v>179.86000000000001</v>
      </c>
      <c r="D262" s="120">
        <v>101</v>
      </c>
      <c r="E262" s="315">
        <v>97</v>
      </c>
      <c r="F262" s="200">
        <f t="shared" si="104"/>
        <v>0.53930835093961971</v>
      </c>
      <c r="G262" s="102">
        <v>5</v>
      </c>
      <c r="H262" s="105">
        <v>5</v>
      </c>
      <c r="I262" s="105"/>
      <c r="J262" s="105">
        <v>0</v>
      </c>
      <c r="K262" s="105">
        <v>0</v>
      </c>
      <c r="L262" s="105">
        <v>0</v>
      </c>
      <c r="M262" s="105">
        <v>3</v>
      </c>
      <c r="N262" s="105">
        <v>2</v>
      </c>
      <c r="O262" s="249">
        <v>4</v>
      </c>
      <c r="P262" s="107"/>
      <c r="Q262" s="107"/>
      <c r="R262" s="107"/>
      <c r="S262" s="249">
        <v>2</v>
      </c>
      <c r="T262" s="212">
        <v>2</v>
      </c>
      <c r="U262" s="101">
        <f t="shared" si="105"/>
        <v>80</v>
      </c>
      <c r="V262" s="101">
        <f t="shared" si="103"/>
        <v>4.8500000000000005</v>
      </c>
      <c r="W262" s="103">
        <f t="shared" si="106"/>
        <v>4</v>
      </c>
      <c r="X262" s="107">
        <v>5</v>
      </c>
      <c r="Y262" s="103">
        <f>'ИТОГ и проверка'!F262</f>
        <v>4</v>
      </c>
      <c r="Z262" s="103">
        <f t="shared" si="112"/>
        <v>4.123711340206186</v>
      </c>
      <c r="AA262" s="101">
        <f t="shared" si="107"/>
        <v>-0.87628865979381398</v>
      </c>
      <c r="AB262" s="103">
        <f t="shared" si="108"/>
        <v>0</v>
      </c>
      <c r="AC262" s="107"/>
      <c r="AD262" s="103">
        <f>'ИТОГ и проверка'!G262</f>
        <v>0</v>
      </c>
      <c r="AE262" s="103">
        <f>'ИТОГ и проверка'!H262</f>
        <v>0</v>
      </c>
      <c r="AF262" s="107">
        <v>0</v>
      </c>
      <c r="AG262" s="103">
        <f t="shared" ref="AG239:AG262" si="113">Y262-AD262-AE262-AH262</f>
        <v>2</v>
      </c>
      <c r="AH262" s="103">
        <f>'ИТОГ и проверка'!I262</f>
        <v>2</v>
      </c>
      <c r="AI262" s="121"/>
      <c r="AJ262" s="121">
        <f t="shared" si="109"/>
        <v>4</v>
      </c>
      <c r="AK262" s="119">
        <f t="shared" si="110"/>
        <v>0</v>
      </c>
      <c r="AL262" s="101">
        <f t="shared" si="111"/>
        <v>0</v>
      </c>
    </row>
    <row r="263" ht="47.25">
      <c r="A263" s="96" t="s">
        <v>532</v>
      </c>
      <c r="B263" s="97" t="s">
        <v>533</v>
      </c>
      <c r="C263" s="211">
        <v>47.5</v>
      </c>
      <c r="D263" s="120">
        <v>137</v>
      </c>
      <c r="E263" s="312">
        <v>123</v>
      </c>
      <c r="F263" s="200">
        <f t="shared" si="104"/>
        <v>2.5894736842105264</v>
      </c>
      <c r="G263" s="102">
        <v>10</v>
      </c>
      <c r="H263" s="105">
        <v>7</v>
      </c>
      <c r="I263" s="105"/>
      <c r="J263" s="105">
        <v>0</v>
      </c>
      <c r="K263" s="105"/>
      <c r="L263" s="105"/>
      <c r="M263" s="105"/>
      <c r="N263" s="201">
        <v>0</v>
      </c>
      <c r="O263" s="305">
        <v>9</v>
      </c>
      <c r="P263" s="203"/>
      <c r="Q263" s="107"/>
      <c r="R263" s="204"/>
      <c r="S263" s="305">
        <v>7</v>
      </c>
      <c r="T263" s="305">
        <v>2</v>
      </c>
      <c r="U263" s="205">
        <f t="shared" si="105"/>
        <v>90</v>
      </c>
      <c r="V263" s="101">
        <f t="shared" si="103"/>
        <v>9.8399999999999999</v>
      </c>
      <c r="W263" s="103">
        <f t="shared" si="106"/>
        <v>9</v>
      </c>
      <c r="X263" s="107">
        <v>8</v>
      </c>
      <c r="Y263" s="103">
        <f>'ИТОГ и проверка'!F263</f>
        <v>9</v>
      </c>
      <c r="Z263" s="103">
        <f t="shared" si="112"/>
        <v>7.3170731707317076</v>
      </c>
      <c r="AA263" s="101">
        <f t="shared" si="107"/>
        <v>-0.6829268292682924</v>
      </c>
      <c r="AB263" s="10">
        <f t="shared" si="108"/>
        <v>0</v>
      </c>
      <c r="AC263" s="107"/>
      <c r="AD263" s="103">
        <f>'ИТОГ и проверка'!D263</f>
        <v>0</v>
      </c>
      <c r="AE263" s="107"/>
      <c r="AF263" s="107"/>
      <c r="AG263" s="107"/>
      <c r="AH263" s="103">
        <f>'ИТОГ и проверка'!E263</f>
        <v>0</v>
      </c>
      <c r="AI263" s="121"/>
      <c r="AJ263" s="121">
        <f t="shared" si="109"/>
        <v>0</v>
      </c>
      <c r="AK263" s="119">
        <f t="shared" si="110"/>
        <v>-9</v>
      </c>
      <c r="AL263" s="101">
        <f t="shared" si="111"/>
        <v>0</v>
      </c>
    </row>
    <row r="264" ht="47.25">
      <c r="A264" s="96" t="s">
        <v>534</v>
      </c>
      <c r="B264" s="97" t="s">
        <v>535</v>
      </c>
      <c r="C264" s="265">
        <v>23.922999999999998</v>
      </c>
      <c r="D264" s="215">
        <v>58</v>
      </c>
      <c r="E264" s="316">
        <v>61</v>
      </c>
      <c r="F264" s="217">
        <f t="shared" si="104"/>
        <v>2.5498474271621454</v>
      </c>
      <c r="G264" s="102">
        <v>4</v>
      </c>
      <c r="H264" s="105">
        <v>7</v>
      </c>
      <c r="I264" s="105"/>
      <c r="J264" s="105">
        <v>0</v>
      </c>
      <c r="K264" s="105"/>
      <c r="L264" s="105"/>
      <c r="M264" s="105"/>
      <c r="N264" s="105">
        <v>0</v>
      </c>
      <c r="O264" s="105">
        <v>4</v>
      </c>
      <c r="P264" s="107"/>
      <c r="Q264" s="107"/>
      <c r="R264" s="107"/>
      <c r="S264" s="105">
        <v>3</v>
      </c>
      <c r="T264" s="105">
        <v>1</v>
      </c>
      <c r="U264" s="101">
        <f t="shared" si="105"/>
        <v>100</v>
      </c>
      <c r="V264" s="101">
        <f t="shared" si="103"/>
        <v>4.8799999999999999</v>
      </c>
      <c r="W264" s="103">
        <f t="shared" si="106"/>
        <v>4</v>
      </c>
      <c r="X264" s="107">
        <v>8</v>
      </c>
      <c r="Y264" s="103">
        <f>'ИТОГ и проверка'!F264</f>
        <v>4</v>
      </c>
      <c r="Z264" s="103">
        <f t="shared" si="112"/>
        <v>6.557377049180328</v>
      </c>
      <c r="AA264" s="101">
        <f t="shared" si="107"/>
        <v>-1.442622950819672</v>
      </c>
      <c r="AB264" s="103">
        <f t="shared" si="108"/>
        <v>0</v>
      </c>
      <c r="AC264" s="107"/>
      <c r="AD264" s="103">
        <f>'ИТОГ и проверка'!D264</f>
        <v>0</v>
      </c>
      <c r="AE264" s="107"/>
      <c r="AF264" s="107"/>
      <c r="AG264" s="107"/>
      <c r="AH264" s="103">
        <f>'ИТОГ и проверка'!E264</f>
        <v>0</v>
      </c>
      <c r="AI264" s="121"/>
      <c r="AJ264" s="121">
        <f t="shared" si="109"/>
        <v>0</v>
      </c>
      <c r="AK264" s="119">
        <f t="shared" si="110"/>
        <v>-4</v>
      </c>
      <c r="AL264" s="101">
        <f t="shared" si="111"/>
        <v>0</v>
      </c>
    </row>
    <row r="265" s="169" customFormat="1">
      <c r="A265" s="159"/>
      <c r="B265" s="160" t="s">
        <v>536</v>
      </c>
      <c r="C265" s="161">
        <f>SUM(C13:C264)</f>
        <v>70022.294000000009</v>
      </c>
      <c r="D265" s="162">
        <f>SUM(D13:D264)</f>
        <v>77265</v>
      </c>
      <c r="E265" s="317">
        <f>SUM(E13:E264)</f>
        <v>75567</v>
      </c>
      <c r="F265" s="163">
        <f t="shared" si="104"/>
        <v>1.0791848664655286</v>
      </c>
      <c r="G265" s="317">
        <f>SUM(G13:G264)</f>
        <v>5696</v>
      </c>
      <c r="H265" s="318">
        <f>G265/D265%</f>
        <v>7.3720313207791373</v>
      </c>
      <c r="I265" s="317">
        <f>SUM(I13:I264)</f>
        <v>66</v>
      </c>
      <c r="J265" s="317">
        <f>SUM(J13:J264)</f>
        <v>81</v>
      </c>
      <c r="K265" s="317">
        <f>SUM(K13:K264)</f>
        <v>99</v>
      </c>
      <c r="L265" s="317">
        <f>SUM(L13:L264)</f>
        <v>0</v>
      </c>
      <c r="M265" s="317">
        <f>SUM(M13:M264)</f>
        <v>790</v>
      </c>
      <c r="N265" s="317">
        <f>SUM(N13:N264)</f>
        <v>335</v>
      </c>
      <c r="O265" s="162">
        <f>SUM(O13:O264)</f>
        <v>1332</v>
      </c>
      <c r="P265" s="162">
        <f>SUM(P13:P264)</f>
        <v>0</v>
      </c>
      <c r="Q265" s="162">
        <f>SUM(Q13:Q264)</f>
        <v>0</v>
      </c>
      <c r="R265" s="162">
        <f>SUM(R13:R264)</f>
        <v>0</v>
      </c>
      <c r="S265" s="162">
        <f>SUM(S13:S264)</f>
        <v>979</v>
      </c>
      <c r="T265" s="162">
        <f>SUM(T13:T264)</f>
        <v>362</v>
      </c>
      <c r="U265" s="163">
        <f t="shared" si="105"/>
        <v>23.384831460674157</v>
      </c>
      <c r="V265" s="162"/>
      <c r="W265" s="162">
        <f>SUM(W13:W264)</f>
        <v>6337</v>
      </c>
      <c r="X265" s="162"/>
      <c r="Y265" s="162">
        <f>SUM(Y13:Y264)</f>
        <v>5428</v>
      </c>
      <c r="Z265" s="162"/>
      <c r="AA265" s="162"/>
      <c r="AB265" s="162">
        <f>SUM(AB13:AB264)</f>
        <v>0</v>
      </c>
      <c r="AC265" s="162">
        <f>SUM(AC13:AC264)</f>
        <v>303</v>
      </c>
      <c r="AD265" s="162">
        <f>SUM(AD13:AD264)</f>
        <v>50</v>
      </c>
      <c r="AE265" s="162">
        <f>SUM(AE13:AE264)</f>
        <v>74</v>
      </c>
      <c r="AF265" s="162"/>
      <c r="AG265" s="162">
        <f>SUM(AG13:AG264)</f>
        <v>520</v>
      </c>
      <c r="AH265" s="162">
        <f>SUM(AH13:AH264)</f>
        <v>303</v>
      </c>
      <c r="AI265" s="165"/>
      <c r="AJ265" s="166">
        <f t="shared" si="109"/>
        <v>947</v>
      </c>
      <c r="AK265" s="167"/>
      <c r="AL265" s="168"/>
    </row>
    <row r="266">
      <c r="H266" s="171"/>
    </row>
    <row r="268" ht="63" customHeight="1">
      <c r="B268" s="175" t="s">
        <v>537</v>
      </c>
      <c r="C268" s="319"/>
      <c r="D268" s="320" t="s">
        <v>542</v>
      </c>
      <c r="E268" s="320"/>
      <c r="F268" s="178" t="s">
        <v>539</v>
      </c>
      <c r="G268" s="178"/>
      <c r="I268" s="179" t="s">
        <v>540</v>
      </c>
      <c r="J268" s="179"/>
      <c r="K268" s="179"/>
      <c r="AD268" s="321">
        <f>AD265+AE265+AF265+AG265</f>
        <v>644</v>
      </c>
      <c r="AE268" s="322"/>
    </row>
  </sheetData>
  <mergeCells count="39">
    <mergeCell ref="A6:A10"/>
    <mergeCell ref="B6:B10"/>
    <mergeCell ref="C6:C10"/>
    <mergeCell ref="D6:E8"/>
    <mergeCell ref="F6:F10"/>
    <mergeCell ref="G6:U6"/>
    <mergeCell ref="W6:AH6"/>
    <mergeCell ref="G7:N7"/>
    <mergeCell ref="O7:U7"/>
    <mergeCell ref="W7:X7"/>
    <mergeCell ref="Y7:AH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Y8:Y10"/>
    <mergeCell ref="Z8:Z10"/>
    <mergeCell ref="AA8:AA10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AK9:AK10"/>
    <mergeCell ref="B268:C268"/>
    <mergeCell ref="D268:E268"/>
    <mergeCell ref="F268:G268"/>
    <mergeCell ref="I268:K268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" zoomScale="70" workbookViewId="0">
      <pane ySplit="10" topLeftCell="A11" activePane="bottomLeft" state="frozen"/>
      <selection activeCell="I261" activeCellId="0" sqref="I261"/>
    </sheetView>
  </sheetViews>
  <sheetFormatPr defaultColWidth="9" defaultRowHeight="15.75"/>
  <cols>
    <col bestFit="1" customWidth="1" min="1" max="1" style="1" width="5.5"/>
    <col bestFit="1" customWidth="1" min="2" max="2" style="1" width="35"/>
    <col customWidth="1" min="3" max="3" style="2" width="9.375"/>
    <col customWidth="1" min="4" max="4" style="2" width="8.25"/>
    <col customWidth="1" min="5" max="5" style="2" width="7.875"/>
    <col bestFit="1" customWidth="1" min="6" max="6" style="1" width="6.75"/>
    <col customWidth="1" min="7" max="20" style="181" width="6.75"/>
    <col customWidth="1" min="21" max="21" style="323" width="6.75"/>
    <col customWidth="1" hidden="1" min="22" max="22" style="3" width="6.75"/>
    <col customWidth="1" min="23" max="23" style="3" width="6.75"/>
    <col bestFit="1" customWidth="1" min="24" max="24" style="3" width="6.75"/>
    <col customWidth="1" min="25" max="26" style="3" width="6.75"/>
    <col customWidth="1" hidden="1" min="27" max="27" style="3" width="6.75"/>
    <col customWidth="1" hidden="1" min="28" max="28" style="3" width="9.375"/>
    <col customWidth="1" min="29" max="31" style="3" width="6.75"/>
    <col customWidth="1" min="32" max="34" style="3" width="9"/>
    <col bestFit="1" customWidth="1" min="35" max="35" style="1" width="9"/>
    <col customWidth="1" hidden="1" min="36" max="40" style="1" width="9"/>
    <col customWidth="1" hidden="1" min="41" max="47" style="1" width="0"/>
    <col bestFit="1" min="48" max="48" style="1" width="9"/>
    <col min="49" max="16384" style="1" width="9"/>
  </cols>
  <sheetData>
    <row r="1">
      <c r="A1" s="5"/>
      <c r="B1" s="6" t="s">
        <v>0</v>
      </c>
      <c r="C1" s="7"/>
      <c r="D1" s="7"/>
      <c r="E1" s="7"/>
      <c r="F1" s="5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324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5"/>
      <c r="AJ1" s="5"/>
      <c r="AL1" s="18"/>
    </row>
    <row r="2" ht="19.5">
      <c r="A2" s="5"/>
      <c r="B2" s="6" t="s">
        <v>1</v>
      </c>
      <c r="C2" s="7"/>
      <c r="D2" s="7"/>
      <c r="E2" s="7"/>
      <c r="F2" s="5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324"/>
      <c r="V2" s="8"/>
      <c r="W2" s="8"/>
      <c r="X2" s="8"/>
      <c r="Y2" s="8"/>
      <c r="Z2" s="8"/>
      <c r="AA2" s="14"/>
      <c r="AB2" s="14"/>
      <c r="AC2" s="8"/>
      <c r="AD2" s="8"/>
      <c r="AE2" s="8"/>
      <c r="AF2" s="8"/>
      <c r="AG2" s="8"/>
      <c r="AH2" s="8"/>
      <c r="AI2" s="5"/>
      <c r="AJ2" s="5"/>
      <c r="AL2" s="18"/>
    </row>
    <row r="3" ht="19.5">
      <c r="A3" s="5"/>
      <c r="B3" s="6" t="s">
        <v>2</v>
      </c>
      <c r="C3" s="7"/>
      <c r="D3" s="7"/>
      <c r="E3" s="7"/>
      <c r="F3" s="5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324"/>
      <c r="V3" s="8"/>
      <c r="W3" s="8"/>
      <c r="X3" s="8"/>
      <c r="Y3" s="8"/>
      <c r="Z3" s="8"/>
      <c r="AA3" s="16"/>
      <c r="AB3" s="16"/>
      <c r="AC3" s="8"/>
      <c r="AD3" s="8"/>
      <c r="AE3" s="183"/>
      <c r="AF3" s="8"/>
      <c r="AG3" s="8"/>
      <c r="AH3" s="8"/>
      <c r="AI3" s="5"/>
      <c r="AJ3" s="5"/>
      <c r="AL3" s="18"/>
    </row>
    <row r="4" ht="19.5">
      <c r="A4" s="5"/>
      <c r="B4" s="6" t="s">
        <v>543</v>
      </c>
      <c r="C4" s="7"/>
      <c r="D4" s="7"/>
      <c r="E4" s="7"/>
      <c r="F4" s="5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324"/>
      <c r="V4" s="8"/>
      <c r="W4" s="8"/>
      <c r="X4" s="8"/>
      <c r="Y4" s="8"/>
      <c r="Z4" s="8"/>
      <c r="AA4" s="16"/>
      <c r="AB4" s="16"/>
      <c r="AC4" s="8"/>
      <c r="AD4" s="8"/>
      <c r="AE4" s="8"/>
      <c r="AF4" s="8"/>
      <c r="AG4" s="8"/>
      <c r="AH4" s="8"/>
      <c r="AI4" s="5"/>
      <c r="AJ4" s="5"/>
      <c r="AL4" s="18"/>
    </row>
    <row r="5" hidden="1">
      <c r="A5" s="19"/>
      <c r="B5" s="20"/>
      <c r="C5" s="21"/>
      <c r="D5" s="21"/>
      <c r="E5" s="21"/>
      <c r="F5" s="22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3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5"/>
      <c r="AJ5" s="5"/>
      <c r="AL5" s="18"/>
    </row>
    <row r="6">
      <c r="A6" s="27" t="s">
        <v>5</v>
      </c>
      <c r="B6" s="56" t="s">
        <v>6</v>
      </c>
      <c r="C6" s="326" t="s">
        <v>7</v>
      </c>
      <c r="D6" s="327" t="s">
        <v>8</v>
      </c>
      <c r="E6" s="328"/>
      <c r="F6" s="29" t="s">
        <v>9</v>
      </c>
      <c r="G6" s="47" t="s">
        <v>10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9"/>
      <c r="V6" s="35"/>
      <c r="W6" s="33" t="s">
        <v>11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  <c r="AI6" s="37"/>
      <c r="AJ6" s="38"/>
      <c r="AL6" s="18"/>
    </row>
    <row r="7">
      <c r="A7" s="41"/>
      <c r="B7" s="65"/>
      <c r="C7" s="329"/>
      <c r="D7" s="330"/>
      <c r="E7" s="331"/>
      <c r="F7" s="43"/>
      <c r="G7" s="47" t="s">
        <v>12</v>
      </c>
      <c r="H7" s="48"/>
      <c r="I7" s="48"/>
      <c r="J7" s="48"/>
      <c r="K7" s="48"/>
      <c r="L7" s="48"/>
      <c r="M7" s="48"/>
      <c r="N7" s="49"/>
      <c r="O7" s="47" t="s">
        <v>13</v>
      </c>
      <c r="P7" s="48"/>
      <c r="Q7" s="48"/>
      <c r="R7" s="48"/>
      <c r="S7" s="48"/>
      <c r="T7" s="48"/>
      <c r="U7" s="49"/>
      <c r="V7" s="35"/>
      <c r="W7" s="33" t="s">
        <v>14</v>
      </c>
      <c r="X7" s="35"/>
      <c r="Y7" s="33" t="s">
        <v>15</v>
      </c>
      <c r="Z7" s="34"/>
      <c r="AA7" s="34"/>
      <c r="AB7" s="34"/>
      <c r="AC7" s="34"/>
      <c r="AD7" s="34"/>
      <c r="AE7" s="34"/>
      <c r="AF7" s="34"/>
      <c r="AG7" s="34"/>
      <c r="AH7" s="35"/>
      <c r="AI7" s="37"/>
      <c r="AJ7" s="38"/>
      <c r="AL7" s="18"/>
    </row>
    <row r="8" ht="22.5" customHeight="1">
      <c r="A8" s="41"/>
      <c r="B8" s="65"/>
      <c r="C8" s="329"/>
      <c r="D8" s="332"/>
      <c r="E8" s="333"/>
      <c r="F8" s="43"/>
      <c r="G8" s="52" t="s">
        <v>16</v>
      </c>
      <c r="H8" s="52" t="s">
        <v>17</v>
      </c>
      <c r="I8" s="52" t="s">
        <v>18</v>
      </c>
      <c r="J8" s="53" t="s">
        <v>19</v>
      </c>
      <c r="K8" s="54"/>
      <c r="L8" s="54"/>
      <c r="M8" s="54"/>
      <c r="N8" s="55"/>
      <c r="O8" s="56" t="s">
        <v>16</v>
      </c>
      <c r="P8" s="57" t="s">
        <v>19</v>
      </c>
      <c r="Q8" s="58"/>
      <c r="R8" s="58"/>
      <c r="S8" s="58"/>
      <c r="T8" s="59"/>
      <c r="U8" s="56" t="s">
        <v>20</v>
      </c>
      <c r="V8" s="187" t="s">
        <v>21</v>
      </c>
      <c r="W8" s="56" t="s">
        <v>16</v>
      </c>
      <c r="X8" s="56" t="s">
        <v>17</v>
      </c>
      <c r="Y8" s="56" t="s">
        <v>16</v>
      </c>
      <c r="Z8" s="56" t="s">
        <v>17</v>
      </c>
      <c r="AA8" s="61" t="s">
        <v>22</v>
      </c>
      <c r="AB8" s="61"/>
      <c r="AC8" s="56" t="s">
        <v>23</v>
      </c>
      <c r="AD8" s="57" t="s">
        <v>19</v>
      </c>
      <c r="AE8" s="58"/>
      <c r="AF8" s="58"/>
      <c r="AG8" s="58"/>
      <c r="AH8" s="59"/>
      <c r="AI8" s="37"/>
      <c r="AJ8" s="38"/>
      <c r="AK8" s="179"/>
      <c r="AL8" s="18"/>
    </row>
    <row r="9" ht="36.75" customHeight="1">
      <c r="A9" s="41"/>
      <c r="B9" s="65"/>
      <c r="C9" s="329"/>
      <c r="D9" s="52" t="s">
        <v>24</v>
      </c>
      <c r="E9" s="52" t="s">
        <v>25</v>
      </c>
      <c r="F9" s="43"/>
      <c r="G9" s="64"/>
      <c r="H9" s="64"/>
      <c r="I9" s="64"/>
      <c r="J9" s="53" t="s">
        <v>26</v>
      </c>
      <c r="K9" s="54"/>
      <c r="L9" s="54"/>
      <c r="M9" s="55"/>
      <c r="N9" s="27" t="s">
        <v>27</v>
      </c>
      <c r="O9" s="65"/>
      <c r="P9" s="57" t="s">
        <v>26</v>
      </c>
      <c r="Q9" s="58"/>
      <c r="R9" s="58"/>
      <c r="S9" s="59"/>
      <c r="T9" s="56" t="s">
        <v>27</v>
      </c>
      <c r="U9" s="65"/>
      <c r="V9" s="189"/>
      <c r="W9" s="65"/>
      <c r="X9" s="65"/>
      <c r="Y9" s="67"/>
      <c r="Z9" s="67"/>
      <c r="AA9" s="68"/>
      <c r="AB9" s="68"/>
      <c r="AC9" s="67"/>
      <c r="AD9" s="57" t="s">
        <v>26</v>
      </c>
      <c r="AE9" s="58"/>
      <c r="AF9" s="58"/>
      <c r="AG9" s="59"/>
      <c r="AH9" s="56" t="s">
        <v>27</v>
      </c>
      <c r="AI9" s="37"/>
      <c r="AJ9" s="38"/>
      <c r="AK9" s="69" t="s">
        <v>22</v>
      </c>
      <c r="AL9" s="18"/>
    </row>
    <row r="10" ht="25.5" customHeight="1">
      <c r="A10" s="41"/>
      <c r="B10" s="65"/>
      <c r="C10" s="334"/>
      <c r="D10" s="64"/>
      <c r="E10" s="64"/>
      <c r="F10" s="70"/>
      <c r="G10" s="64"/>
      <c r="H10" s="64"/>
      <c r="I10" s="64"/>
      <c r="J10" s="41" t="s">
        <v>28</v>
      </c>
      <c r="K10" s="41" t="s">
        <v>29</v>
      </c>
      <c r="L10" s="41" t="s">
        <v>30</v>
      </c>
      <c r="M10" s="41" t="s">
        <v>31</v>
      </c>
      <c r="N10" s="41"/>
      <c r="O10" s="65"/>
      <c r="P10" s="65" t="s">
        <v>28</v>
      </c>
      <c r="Q10" s="65" t="s">
        <v>29</v>
      </c>
      <c r="R10" s="65" t="s">
        <v>30</v>
      </c>
      <c r="S10" s="65" t="s">
        <v>31</v>
      </c>
      <c r="T10" s="65"/>
      <c r="U10" s="65"/>
      <c r="V10" s="193"/>
      <c r="W10" s="65"/>
      <c r="X10" s="65"/>
      <c r="Y10" s="74"/>
      <c r="Z10" s="74"/>
      <c r="AA10" s="75"/>
      <c r="AB10" s="75"/>
      <c r="AC10" s="74"/>
      <c r="AD10" s="65" t="s">
        <v>28</v>
      </c>
      <c r="AE10" s="65" t="s">
        <v>29</v>
      </c>
      <c r="AF10" s="65" t="s">
        <v>30</v>
      </c>
      <c r="AG10" s="65" t="s">
        <v>31</v>
      </c>
      <c r="AH10" s="74"/>
      <c r="AI10" s="37"/>
      <c r="AJ10" s="38"/>
      <c r="AK10" s="69"/>
      <c r="AL10" s="18"/>
    </row>
    <row r="11" s="76" customFormat="1" ht="9.75" customHeight="1">
      <c r="A11" s="77">
        <v>1</v>
      </c>
      <c r="B11" s="78">
        <v>2</v>
      </c>
      <c r="C11" s="79">
        <v>3</v>
      </c>
      <c r="D11" s="79">
        <v>4</v>
      </c>
      <c r="E11" s="79">
        <v>5</v>
      </c>
      <c r="F11" s="79">
        <v>6</v>
      </c>
      <c r="G11" s="77">
        <v>7</v>
      </c>
      <c r="H11" s="77">
        <v>8</v>
      </c>
      <c r="I11" s="77">
        <v>9</v>
      </c>
      <c r="J11" s="77">
        <v>10</v>
      </c>
      <c r="K11" s="77">
        <v>11</v>
      </c>
      <c r="L11" s="77">
        <v>12</v>
      </c>
      <c r="M11" s="77">
        <v>13</v>
      </c>
      <c r="N11" s="77">
        <v>14</v>
      </c>
      <c r="O11" s="77">
        <v>15</v>
      </c>
      <c r="P11" s="77">
        <v>16</v>
      </c>
      <c r="Q11" s="77">
        <v>17</v>
      </c>
      <c r="R11" s="77">
        <v>18</v>
      </c>
      <c r="S11" s="77">
        <v>19</v>
      </c>
      <c r="T11" s="77">
        <v>20</v>
      </c>
      <c r="U11" s="77">
        <v>21</v>
      </c>
      <c r="V11" s="77"/>
      <c r="W11" s="77">
        <v>22</v>
      </c>
      <c r="X11" s="77">
        <v>23</v>
      </c>
      <c r="Y11" s="77">
        <v>24</v>
      </c>
      <c r="Z11" s="77">
        <v>25</v>
      </c>
      <c r="AA11" s="77"/>
      <c r="AB11" s="77"/>
      <c r="AC11" s="77">
        <v>26</v>
      </c>
      <c r="AD11" s="77">
        <v>27</v>
      </c>
      <c r="AE11" s="77">
        <v>28</v>
      </c>
      <c r="AF11" s="77">
        <v>29</v>
      </c>
      <c r="AG11" s="77">
        <v>30</v>
      </c>
      <c r="AH11" s="77">
        <v>31</v>
      </c>
      <c r="AI11" s="82"/>
      <c r="AJ11" s="82"/>
      <c r="AK11" s="83"/>
      <c r="AL11" s="194"/>
    </row>
    <row r="12" ht="17.449999999999999" customHeight="1">
      <c r="A12" s="86">
        <v>1</v>
      </c>
      <c r="B12" s="87" t="s">
        <v>32</v>
      </c>
      <c r="C12" s="88"/>
      <c r="D12" s="88"/>
      <c r="E12" s="88"/>
      <c r="F12" s="88"/>
      <c r="G12" s="335"/>
      <c r="H12" s="335"/>
      <c r="I12" s="335"/>
      <c r="J12" s="335"/>
      <c r="K12" s="335"/>
      <c r="L12" s="335"/>
      <c r="M12" s="335"/>
      <c r="N12" s="335"/>
      <c r="O12" s="88"/>
      <c r="P12" s="88"/>
      <c r="Q12" s="88"/>
      <c r="R12" s="88"/>
      <c r="S12" s="88"/>
      <c r="T12" s="88"/>
      <c r="U12" s="88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3"/>
      <c r="AJ12" s="93"/>
      <c r="AK12" s="94"/>
      <c r="AL12" s="95"/>
    </row>
    <row r="13" ht="30">
      <c r="A13" s="96" t="s">
        <v>33</v>
      </c>
      <c r="B13" s="97" t="s">
        <v>34</v>
      </c>
      <c r="C13" s="198">
        <v>240</v>
      </c>
      <c r="D13" s="104">
        <v>504</v>
      </c>
      <c r="E13" s="199">
        <v>514</v>
      </c>
      <c r="F13" s="200">
        <f>E13/C13</f>
        <v>2.1416666666666666</v>
      </c>
      <c r="G13" s="102">
        <v>40</v>
      </c>
      <c r="H13" s="105">
        <v>8</v>
      </c>
      <c r="I13" s="105"/>
      <c r="J13" s="105">
        <v>6</v>
      </c>
      <c r="K13" s="105"/>
      <c r="L13" s="105"/>
      <c r="M13" s="105">
        <v>17</v>
      </c>
      <c r="N13" s="105">
        <v>17</v>
      </c>
      <c r="O13" s="224"/>
      <c r="P13" s="107"/>
      <c r="Q13" s="107"/>
      <c r="R13" s="120"/>
      <c r="S13" s="129"/>
      <c r="T13" s="224"/>
      <c r="U13" s="101">
        <f>O13/G13%</f>
        <v>0</v>
      </c>
      <c r="V13" s="101">
        <f>E13*X13%</f>
        <v>41.119999999999997</v>
      </c>
      <c r="W13" s="336">
        <f>ROUNDDOWN(V13,0)</f>
        <v>41</v>
      </c>
      <c r="X13" s="71">
        <v>8</v>
      </c>
      <c r="Y13" s="103">
        <f>'ИТОГ и проверка'!J13</f>
        <v>41</v>
      </c>
      <c r="Z13" s="103">
        <f>Y13/E13%</f>
        <v>7.9766536964980546</v>
      </c>
      <c r="AA13" s="101">
        <f>Z13-X13</f>
        <v>-0.023346303501945442</v>
      </c>
      <c r="AB13" s="10">
        <f t="shared" ref="AB13:AB76" si="114">IF(AA13&gt;0.01,AA13*1000000,0)</f>
        <v>0</v>
      </c>
      <c r="AC13" s="107"/>
      <c r="AD13" s="103">
        <f>'ИТОГ и проверка'!K13</f>
        <v>5</v>
      </c>
      <c r="AE13" s="107"/>
      <c r="AF13" s="107"/>
      <c r="AG13" s="103">
        <f>Y13-AD13-AH13</f>
        <v>26</v>
      </c>
      <c r="AH13" s="103">
        <f>'ИТОГ и проверка'!L13</f>
        <v>10</v>
      </c>
      <c r="AI13" s="110"/>
      <c r="AJ13" s="110">
        <f>SUM(AD13:AI13)</f>
        <v>41</v>
      </c>
      <c r="AK13" s="111">
        <f t="shared" ref="AK13:AK76" si="115">AJ13-Y13</f>
        <v>0</v>
      </c>
      <c r="AL13" s="101">
        <f t="shared" ref="AL13:AL76" si="116">IF(AK13&gt;1,AK13*1000,0)</f>
        <v>0</v>
      </c>
    </row>
    <row r="14">
      <c r="A14" s="86" t="s">
        <v>35</v>
      </c>
      <c r="B14" s="87" t="s">
        <v>36</v>
      </c>
      <c r="C14" s="206"/>
      <c r="D14" s="88"/>
      <c r="E14" s="207"/>
      <c r="F14" s="208"/>
      <c r="G14" s="149"/>
      <c r="H14" s="91"/>
      <c r="I14" s="91"/>
      <c r="J14" s="91"/>
      <c r="K14" s="91"/>
      <c r="L14" s="91"/>
      <c r="M14" s="91"/>
      <c r="N14" s="91"/>
      <c r="O14" s="236"/>
      <c r="P14" s="88"/>
      <c r="Q14" s="88"/>
      <c r="R14" s="136"/>
      <c r="S14" s="236"/>
      <c r="T14" s="237"/>
      <c r="U14" s="88"/>
      <c r="V14" s="90"/>
      <c r="W14" s="92"/>
      <c r="X14" s="92"/>
      <c r="Y14" s="90"/>
      <c r="Z14" s="150"/>
      <c r="AA14" s="90"/>
      <c r="AB14" s="103">
        <f t="shared" si="114"/>
        <v>0</v>
      </c>
      <c r="AC14" s="90"/>
      <c r="AD14" s="90"/>
      <c r="AE14" s="90"/>
      <c r="AF14" s="90"/>
      <c r="AG14" s="90"/>
      <c r="AH14" s="90"/>
      <c r="AI14" s="117"/>
      <c r="AJ14" s="118"/>
      <c r="AK14" s="119">
        <f t="shared" si="115"/>
        <v>0</v>
      </c>
      <c r="AL14" s="101">
        <f t="shared" si="116"/>
        <v>0</v>
      </c>
    </row>
    <row r="15" ht="45">
      <c r="A15" s="96" t="s">
        <v>37</v>
      </c>
      <c r="B15" s="97" t="s">
        <v>38</v>
      </c>
      <c r="C15" s="211">
        <v>67.034000000000006</v>
      </c>
      <c r="D15" s="104">
        <v>1514</v>
      </c>
      <c r="E15" s="212">
        <v>900</v>
      </c>
      <c r="F15" s="200">
        <f t="shared" ref="F15:F78" si="117">E15/C15</f>
        <v>13.426022615389204</v>
      </c>
      <c r="G15" s="102">
        <v>150</v>
      </c>
      <c r="H15" s="105">
        <v>10</v>
      </c>
      <c r="I15" s="105"/>
      <c r="J15" s="105">
        <v>0</v>
      </c>
      <c r="K15" s="105"/>
      <c r="L15" s="105"/>
      <c r="M15" s="105"/>
      <c r="N15" s="201">
        <v>0</v>
      </c>
      <c r="O15" s="213">
        <v>121</v>
      </c>
      <c r="P15" s="203"/>
      <c r="Q15" s="107"/>
      <c r="R15" s="215"/>
      <c r="S15" s="213">
        <v>84</v>
      </c>
      <c r="T15" s="213">
        <v>37</v>
      </c>
      <c r="U15" s="205">
        <f t="shared" ref="U15:U78" si="118">O15/G15%</f>
        <v>80.666666666666671</v>
      </c>
      <c r="V15" s="101">
        <f t="shared" ref="V15:V78" si="119">E15*X15%</f>
        <v>270</v>
      </c>
      <c r="W15" s="336">
        <f t="shared" ref="W15:W78" si="120">ROUNDDOWN(V15,0)</f>
        <v>270</v>
      </c>
      <c r="X15" s="71">
        <v>30</v>
      </c>
      <c r="Y15" s="103">
        <f>'ИТОГ и проверка'!J15</f>
        <v>225</v>
      </c>
      <c r="Z15" s="103">
        <f t="shared" ref="Z15:Z78" si="121">Y15/E15%</f>
        <v>25</v>
      </c>
      <c r="AA15" s="101">
        <f t="shared" ref="AA15:AA78" si="122">Z15-X15</f>
        <v>-5</v>
      </c>
      <c r="AB15" s="10">
        <f t="shared" si="114"/>
        <v>0</v>
      </c>
      <c r="AC15" s="107"/>
      <c r="AD15" s="103">
        <f>'ИТОГ и проверка'!K15</f>
        <v>0</v>
      </c>
      <c r="AE15" s="107"/>
      <c r="AF15" s="107"/>
      <c r="AG15" s="107"/>
      <c r="AH15" s="103">
        <f>'ИТОГ и проверка'!L15</f>
        <v>0</v>
      </c>
      <c r="AI15" s="121"/>
      <c r="AJ15" s="121">
        <f t="shared" ref="AJ15:AJ78" si="123">SUM(AD15:AI15)</f>
        <v>0</v>
      </c>
      <c r="AK15" s="119">
        <f t="shared" si="115"/>
        <v>-225</v>
      </c>
      <c r="AL15" s="101">
        <f t="shared" si="116"/>
        <v>0</v>
      </c>
    </row>
    <row r="16" ht="30">
      <c r="A16" s="96" t="s">
        <v>39</v>
      </c>
      <c r="B16" s="97" t="s">
        <v>40</v>
      </c>
      <c r="C16" s="214">
        <v>10.308</v>
      </c>
      <c r="D16" s="337">
        <v>112</v>
      </c>
      <c r="E16" s="216">
        <v>163</v>
      </c>
      <c r="F16" s="217">
        <f t="shared" si="117"/>
        <v>15.812960807140085</v>
      </c>
      <c r="G16" s="102">
        <v>20</v>
      </c>
      <c r="H16" s="105">
        <v>18</v>
      </c>
      <c r="I16" s="105"/>
      <c r="J16" s="105">
        <v>3</v>
      </c>
      <c r="K16" s="105"/>
      <c r="L16" s="105"/>
      <c r="M16" s="105">
        <v>9</v>
      </c>
      <c r="N16" s="105">
        <v>8</v>
      </c>
      <c r="O16" s="338"/>
      <c r="P16" s="107"/>
      <c r="Q16" s="107"/>
      <c r="R16" s="120"/>
      <c r="S16" s="225"/>
      <c r="T16" s="338"/>
      <c r="U16" s="101">
        <f t="shared" si="118"/>
        <v>0</v>
      </c>
      <c r="V16" s="101">
        <f t="shared" si="119"/>
        <v>29.34</v>
      </c>
      <c r="W16" s="336">
        <f t="shared" si="120"/>
        <v>29</v>
      </c>
      <c r="X16" s="71">
        <v>18</v>
      </c>
      <c r="Y16" s="103">
        <f>'ИТОГ и проверка'!J16</f>
        <v>21</v>
      </c>
      <c r="Z16" s="103">
        <f t="shared" si="121"/>
        <v>12.883435582822086</v>
      </c>
      <c r="AA16" s="101">
        <f t="shared" si="122"/>
        <v>-5.1165644171779139</v>
      </c>
      <c r="AB16" s="103">
        <f t="shared" si="114"/>
        <v>0</v>
      </c>
      <c r="AC16" s="107"/>
      <c r="AD16" s="103">
        <f>'ИТОГ и проверка'!K16</f>
        <v>2</v>
      </c>
      <c r="AE16" s="107"/>
      <c r="AF16" s="107"/>
      <c r="AG16" s="103">
        <f>Y16-AD16-AH16</f>
        <v>12</v>
      </c>
      <c r="AH16" s="103">
        <f>'ИТОГ и проверка'!L16</f>
        <v>7</v>
      </c>
      <c r="AI16" s="121"/>
      <c r="AJ16" s="121">
        <f t="shared" si="123"/>
        <v>21</v>
      </c>
      <c r="AK16" s="119">
        <f t="shared" si="115"/>
        <v>0</v>
      </c>
      <c r="AL16" s="101">
        <f t="shared" si="116"/>
        <v>0</v>
      </c>
    </row>
    <row r="17">
      <c r="A17" s="123" t="s">
        <v>41</v>
      </c>
      <c r="B17" s="87" t="s">
        <v>42</v>
      </c>
      <c r="C17" s="218"/>
      <c r="D17" s="208"/>
      <c r="E17" s="219"/>
      <c r="F17" s="220"/>
      <c r="G17" s="149"/>
      <c r="H17" s="91"/>
      <c r="I17" s="91"/>
      <c r="J17" s="91"/>
      <c r="K17" s="91"/>
      <c r="L17" s="91"/>
      <c r="M17" s="91"/>
      <c r="N17" s="91"/>
      <c r="O17" s="339"/>
      <c r="P17" s="88"/>
      <c r="Q17" s="88"/>
      <c r="R17" s="136"/>
      <c r="S17" s="227"/>
      <c r="T17" s="340"/>
      <c r="U17" s="88"/>
      <c r="V17" s="90"/>
      <c r="W17" s="92"/>
      <c r="X17" s="92"/>
      <c r="Y17" s="90"/>
      <c r="Z17" s="150"/>
      <c r="AA17" s="90"/>
      <c r="AB17" s="10">
        <f t="shared" si="114"/>
        <v>0</v>
      </c>
      <c r="AC17" s="90"/>
      <c r="AD17" s="90"/>
      <c r="AE17" s="90"/>
      <c r="AF17" s="90"/>
      <c r="AG17" s="90"/>
      <c r="AH17" s="90"/>
      <c r="AI17" s="127"/>
      <c r="AJ17" s="121">
        <f t="shared" si="123"/>
        <v>0</v>
      </c>
      <c r="AK17" s="119">
        <f t="shared" si="115"/>
        <v>0</v>
      </c>
      <c r="AL17" s="101">
        <f t="shared" si="116"/>
        <v>0</v>
      </c>
    </row>
    <row r="18" ht="45">
      <c r="A18" s="96" t="s">
        <v>43</v>
      </c>
      <c r="B18" s="97" t="s">
        <v>44</v>
      </c>
      <c r="C18" s="214">
        <v>397.60000000000002</v>
      </c>
      <c r="D18" s="337">
        <v>613</v>
      </c>
      <c r="E18" s="216">
        <v>603</v>
      </c>
      <c r="F18" s="217">
        <f t="shared" si="117"/>
        <v>1.5165995975855129</v>
      </c>
      <c r="G18" s="102">
        <v>49</v>
      </c>
      <c r="H18" s="105">
        <v>8</v>
      </c>
      <c r="I18" s="105"/>
      <c r="J18" s="105">
        <v>0</v>
      </c>
      <c r="K18" s="105"/>
      <c r="L18" s="105"/>
      <c r="M18" s="105"/>
      <c r="N18" s="201">
        <v>0</v>
      </c>
      <c r="O18" s="202">
        <v>29</v>
      </c>
      <c r="P18" s="203"/>
      <c r="Q18" s="107"/>
      <c r="R18" s="215"/>
      <c r="S18" s="202">
        <v>19</v>
      </c>
      <c r="T18" s="202">
        <v>10</v>
      </c>
      <c r="U18" s="205">
        <f t="shared" si="118"/>
        <v>59.183673469387756</v>
      </c>
      <c r="V18" s="101">
        <f t="shared" si="119"/>
        <v>48.240000000000002</v>
      </c>
      <c r="W18" s="336">
        <f t="shared" si="120"/>
        <v>48</v>
      </c>
      <c r="X18" s="71">
        <v>8</v>
      </c>
      <c r="Y18" s="103">
        <f>'ИТОГ и проверка'!J18</f>
        <v>48</v>
      </c>
      <c r="Z18" s="103">
        <f t="shared" si="121"/>
        <v>7.9601990049751237</v>
      </c>
      <c r="AA18" s="101">
        <f t="shared" si="122"/>
        <v>-0.039800995024876329</v>
      </c>
      <c r="AB18" s="103">
        <f t="shared" si="114"/>
        <v>0</v>
      </c>
      <c r="AC18" s="107"/>
      <c r="AD18" s="103">
        <f>'ИТОГ и проверка'!K18</f>
        <v>0</v>
      </c>
      <c r="AE18" s="107"/>
      <c r="AF18" s="107"/>
      <c r="AG18" s="107"/>
      <c r="AH18" s="103">
        <f>'ИТОГ и проверка'!L18</f>
        <v>0</v>
      </c>
      <c r="AI18" s="121"/>
      <c r="AJ18" s="121">
        <f t="shared" si="123"/>
        <v>0</v>
      </c>
      <c r="AK18" s="119">
        <f t="shared" si="115"/>
        <v>-48</v>
      </c>
      <c r="AL18" s="101">
        <f t="shared" si="116"/>
        <v>0</v>
      </c>
    </row>
    <row r="19" ht="30">
      <c r="A19" s="96" t="s">
        <v>45</v>
      </c>
      <c r="B19" s="97" t="s">
        <v>46</v>
      </c>
      <c r="C19" s="211">
        <v>236.40000000000001</v>
      </c>
      <c r="D19" s="104">
        <v>374</v>
      </c>
      <c r="E19" s="223">
        <v>368</v>
      </c>
      <c r="F19" s="200">
        <f t="shared" si="117"/>
        <v>1.5566835871404399</v>
      </c>
      <c r="G19" s="102">
        <v>29</v>
      </c>
      <c r="H19" s="105">
        <v>8</v>
      </c>
      <c r="I19" s="105"/>
      <c r="J19" s="105">
        <v>4</v>
      </c>
      <c r="K19" s="105"/>
      <c r="L19" s="105"/>
      <c r="M19" s="105">
        <v>13</v>
      </c>
      <c r="N19" s="105">
        <v>12</v>
      </c>
      <c r="O19" s="338"/>
      <c r="P19" s="107"/>
      <c r="Q19" s="107"/>
      <c r="R19" s="120"/>
      <c r="S19" s="225"/>
      <c r="T19" s="338"/>
      <c r="U19" s="101">
        <f t="shared" si="118"/>
        <v>0</v>
      </c>
      <c r="V19" s="101">
        <f t="shared" si="119"/>
        <v>29.440000000000001</v>
      </c>
      <c r="W19" s="336">
        <f t="shared" si="120"/>
        <v>29</v>
      </c>
      <c r="X19" s="71">
        <v>8</v>
      </c>
      <c r="Y19" s="103">
        <f>'ИТОГ и проверка'!J19</f>
        <v>29</v>
      </c>
      <c r="Z19" s="103">
        <f t="shared" si="121"/>
        <v>7.8804347826086953</v>
      </c>
      <c r="AA19" s="101">
        <f t="shared" si="122"/>
        <v>-0.11956521739130466</v>
      </c>
      <c r="AB19" s="10">
        <f t="shared" si="114"/>
        <v>0</v>
      </c>
      <c r="AC19" s="107"/>
      <c r="AD19" s="103">
        <f>'ИТОГ и проверка'!K19</f>
        <v>2</v>
      </c>
      <c r="AE19" s="107"/>
      <c r="AF19" s="107"/>
      <c r="AG19" s="103">
        <f>Y19-AD19-AH19</f>
        <v>17</v>
      </c>
      <c r="AH19" s="103">
        <f>'ИТОГ и проверка'!L19</f>
        <v>10</v>
      </c>
      <c r="AI19" s="121"/>
      <c r="AJ19" s="121">
        <f t="shared" si="123"/>
        <v>29</v>
      </c>
      <c r="AK19" s="119">
        <f t="shared" si="115"/>
        <v>0</v>
      </c>
      <c r="AL19" s="101">
        <f t="shared" si="116"/>
        <v>0</v>
      </c>
    </row>
    <row r="20">
      <c r="A20" s="123" t="s">
        <v>47</v>
      </c>
      <c r="B20" s="87" t="s">
        <v>48</v>
      </c>
      <c r="C20" s="206"/>
      <c r="D20" s="88"/>
      <c r="E20" s="226"/>
      <c r="F20" s="208"/>
      <c r="G20" s="149"/>
      <c r="H20" s="91"/>
      <c r="I20" s="91"/>
      <c r="J20" s="91"/>
      <c r="K20" s="91"/>
      <c r="L20" s="91"/>
      <c r="M20" s="91"/>
      <c r="N20" s="91"/>
      <c r="O20" s="339"/>
      <c r="P20" s="88"/>
      <c r="Q20" s="88"/>
      <c r="R20" s="136"/>
      <c r="S20" s="227"/>
      <c r="T20" s="340"/>
      <c r="U20" s="88"/>
      <c r="V20" s="90"/>
      <c r="W20" s="92"/>
      <c r="X20" s="92"/>
      <c r="Y20" s="90"/>
      <c r="Z20" s="150"/>
      <c r="AA20" s="90"/>
      <c r="AB20" s="103">
        <f t="shared" si="114"/>
        <v>0</v>
      </c>
      <c r="AC20" s="90"/>
      <c r="AD20" s="90"/>
      <c r="AE20" s="90"/>
      <c r="AF20" s="90"/>
      <c r="AG20" s="90"/>
      <c r="AH20" s="90"/>
      <c r="AI20" s="127"/>
      <c r="AJ20" s="121">
        <f t="shared" si="123"/>
        <v>0</v>
      </c>
      <c r="AK20" s="119">
        <f t="shared" si="115"/>
        <v>0</v>
      </c>
      <c r="AL20" s="101">
        <f t="shared" si="116"/>
        <v>0</v>
      </c>
    </row>
    <row r="21" ht="45">
      <c r="A21" s="96" t="s">
        <v>49</v>
      </c>
      <c r="B21" s="97" t="s">
        <v>50</v>
      </c>
      <c r="C21" s="211">
        <v>29.48</v>
      </c>
      <c r="D21" s="104">
        <v>401</v>
      </c>
      <c r="E21" s="229">
        <v>357</v>
      </c>
      <c r="F21" s="200">
        <f t="shared" si="117"/>
        <v>12.109905020352782</v>
      </c>
      <c r="G21" s="102">
        <v>72</v>
      </c>
      <c r="H21" s="105">
        <v>18</v>
      </c>
      <c r="I21" s="105"/>
      <c r="J21" s="105">
        <v>0</v>
      </c>
      <c r="K21" s="105"/>
      <c r="L21" s="105"/>
      <c r="M21" s="105"/>
      <c r="N21" s="201">
        <v>0</v>
      </c>
      <c r="O21" s="213">
        <v>62</v>
      </c>
      <c r="P21" s="203"/>
      <c r="Q21" s="107"/>
      <c r="R21" s="215"/>
      <c r="S21" s="213">
        <v>42</v>
      </c>
      <c r="T21" s="213">
        <v>20</v>
      </c>
      <c r="U21" s="205">
        <f t="shared" si="118"/>
        <v>86.111111111111114</v>
      </c>
      <c r="V21" s="101">
        <f t="shared" si="119"/>
        <v>64.259999999999991</v>
      </c>
      <c r="W21" s="336">
        <f t="shared" si="120"/>
        <v>64</v>
      </c>
      <c r="X21" s="71">
        <v>18</v>
      </c>
      <c r="Y21" s="103">
        <f>'ИТОГ и проверка'!J21</f>
        <v>64</v>
      </c>
      <c r="Z21" s="103">
        <f t="shared" si="121"/>
        <v>17.927170868347339</v>
      </c>
      <c r="AA21" s="101">
        <f t="shared" si="122"/>
        <v>-0.072829131652660806</v>
      </c>
      <c r="AB21" s="10">
        <f t="shared" si="114"/>
        <v>0</v>
      </c>
      <c r="AC21" s="107"/>
      <c r="AD21" s="103">
        <f>'ИТОГ и проверка'!K21</f>
        <v>0</v>
      </c>
      <c r="AE21" s="107"/>
      <c r="AF21" s="107"/>
      <c r="AG21" s="107"/>
      <c r="AH21" s="103">
        <f>'ИТОГ и проверка'!L21</f>
        <v>0</v>
      </c>
      <c r="AI21" s="121"/>
      <c r="AJ21" s="121">
        <f t="shared" si="123"/>
        <v>0</v>
      </c>
      <c r="AK21" s="119">
        <f t="shared" si="115"/>
        <v>-64</v>
      </c>
      <c r="AL21" s="101">
        <f t="shared" si="116"/>
        <v>0</v>
      </c>
    </row>
    <row r="22" ht="30">
      <c r="A22" s="96" t="s">
        <v>51</v>
      </c>
      <c r="B22" s="97" t="s">
        <v>52</v>
      </c>
      <c r="C22" s="214">
        <v>21.359999999999999</v>
      </c>
      <c r="D22" s="104">
        <v>250</v>
      </c>
      <c r="E22" s="230">
        <v>365</v>
      </c>
      <c r="F22" s="200">
        <f t="shared" si="117"/>
        <v>17.08801498127341</v>
      </c>
      <c r="G22" s="102">
        <v>45</v>
      </c>
      <c r="H22" s="105">
        <v>18</v>
      </c>
      <c r="I22" s="105"/>
      <c r="J22" s="105">
        <v>0</v>
      </c>
      <c r="K22" s="105"/>
      <c r="L22" s="105"/>
      <c r="M22" s="105"/>
      <c r="N22" s="105">
        <v>0</v>
      </c>
      <c r="O22" s="231">
        <v>16</v>
      </c>
      <c r="P22" s="107"/>
      <c r="Q22" s="107"/>
      <c r="R22" s="120"/>
      <c r="S22" s="231">
        <v>7</v>
      </c>
      <c r="T22" s="230">
        <v>9</v>
      </c>
      <c r="U22" s="101">
        <f t="shared" si="118"/>
        <v>35.555555555555557</v>
      </c>
      <c r="V22" s="101">
        <f t="shared" si="119"/>
        <v>65.700000000000003</v>
      </c>
      <c r="W22" s="336">
        <f t="shared" si="120"/>
        <v>65</v>
      </c>
      <c r="X22" s="71">
        <v>18</v>
      </c>
      <c r="Y22" s="103">
        <f>'ИТОГ и проверка'!J22</f>
        <v>60</v>
      </c>
      <c r="Z22" s="103">
        <f t="shared" si="121"/>
        <v>16.438356164383563</v>
      </c>
      <c r="AA22" s="101">
        <f t="shared" si="122"/>
        <v>-1.5616438356164366</v>
      </c>
      <c r="AB22" s="103">
        <f t="shared" si="114"/>
        <v>0</v>
      </c>
      <c r="AC22" s="107"/>
      <c r="AD22" s="103">
        <f>'ИТОГ и проверка'!K22</f>
        <v>0</v>
      </c>
      <c r="AE22" s="107"/>
      <c r="AF22" s="107"/>
      <c r="AG22" s="107"/>
      <c r="AH22" s="103">
        <f>'ИТОГ и проверка'!L22</f>
        <v>0</v>
      </c>
      <c r="AI22" s="121"/>
      <c r="AJ22" s="121">
        <f t="shared" si="123"/>
        <v>0</v>
      </c>
      <c r="AK22" s="119">
        <f t="shared" si="115"/>
        <v>-60</v>
      </c>
      <c r="AL22" s="101">
        <f t="shared" si="116"/>
        <v>0</v>
      </c>
    </row>
    <row r="23" ht="60">
      <c r="A23" s="96" t="s">
        <v>53</v>
      </c>
      <c r="B23" s="97" t="s">
        <v>54</v>
      </c>
      <c r="C23" s="211">
        <v>33.600000000000001</v>
      </c>
      <c r="D23" s="104">
        <v>259</v>
      </c>
      <c r="E23" s="229">
        <v>328</v>
      </c>
      <c r="F23" s="200">
        <f t="shared" si="117"/>
        <v>9.761904761904761</v>
      </c>
      <c r="G23" s="102">
        <v>38</v>
      </c>
      <c r="H23" s="105">
        <v>15</v>
      </c>
      <c r="I23" s="105"/>
      <c r="J23" s="105">
        <v>0</v>
      </c>
      <c r="K23" s="105"/>
      <c r="L23" s="105"/>
      <c r="M23" s="105"/>
      <c r="N23" s="105">
        <v>0</v>
      </c>
      <c r="O23" s="230">
        <v>7</v>
      </c>
      <c r="P23" s="107"/>
      <c r="Q23" s="107"/>
      <c r="R23" s="120"/>
      <c r="S23" s="100">
        <v>2</v>
      </c>
      <c r="T23" s="229">
        <v>5</v>
      </c>
      <c r="U23" s="101">
        <f t="shared" si="118"/>
        <v>18.421052631578949</v>
      </c>
      <c r="V23" s="101">
        <f t="shared" si="119"/>
        <v>59.039999999999999</v>
      </c>
      <c r="W23" s="336">
        <f t="shared" si="120"/>
        <v>59</v>
      </c>
      <c r="X23" s="71">
        <v>18</v>
      </c>
      <c r="Y23" s="103">
        <f>'ИТОГ и проверка'!J23</f>
        <v>59</v>
      </c>
      <c r="Z23" s="103">
        <f t="shared" si="121"/>
        <v>17.987804878048781</v>
      </c>
      <c r="AA23" s="101">
        <f t="shared" si="122"/>
        <v>-0.012195121951219079</v>
      </c>
      <c r="AB23" s="10">
        <f t="shared" si="114"/>
        <v>0</v>
      </c>
      <c r="AC23" s="107"/>
      <c r="AD23" s="103">
        <f>'ИТОГ и проверка'!K23</f>
        <v>0</v>
      </c>
      <c r="AE23" s="107"/>
      <c r="AF23" s="107"/>
      <c r="AG23" s="107"/>
      <c r="AH23" s="103">
        <f>'ИТОГ и проверка'!L23</f>
        <v>0</v>
      </c>
      <c r="AI23" s="121"/>
      <c r="AJ23" s="121">
        <f t="shared" si="123"/>
        <v>0</v>
      </c>
      <c r="AK23" s="119">
        <f t="shared" si="115"/>
        <v>-59</v>
      </c>
      <c r="AL23" s="101">
        <f t="shared" si="116"/>
        <v>0</v>
      </c>
    </row>
    <row r="24" ht="60">
      <c r="A24" s="131" t="s">
        <v>55</v>
      </c>
      <c r="B24" s="97" t="s">
        <v>56</v>
      </c>
      <c r="C24" s="98">
        <v>31.335999999999999</v>
      </c>
      <c r="D24" s="104">
        <v>276</v>
      </c>
      <c r="E24" s="230">
        <v>324</v>
      </c>
      <c r="F24" s="200">
        <f t="shared" si="117"/>
        <v>10.339545570589738</v>
      </c>
      <c r="G24" s="102">
        <v>41</v>
      </c>
      <c r="H24" s="105">
        <v>15</v>
      </c>
      <c r="I24" s="105"/>
      <c r="J24" s="105">
        <v>0</v>
      </c>
      <c r="K24" s="105"/>
      <c r="L24" s="105"/>
      <c r="M24" s="105"/>
      <c r="N24" s="105">
        <v>0</v>
      </c>
      <c r="O24" s="229">
        <v>6</v>
      </c>
      <c r="P24" s="107"/>
      <c r="Q24" s="107"/>
      <c r="R24" s="120"/>
      <c r="S24" s="229">
        <v>5</v>
      </c>
      <c r="T24" s="230">
        <v>1</v>
      </c>
      <c r="U24" s="101">
        <f t="shared" si="118"/>
        <v>14.634146341463415</v>
      </c>
      <c r="V24" s="101">
        <f t="shared" si="119"/>
        <v>58.32</v>
      </c>
      <c r="W24" s="336">
        <f t="shared" si="120"/>
        <v>58</v>
      </c>
      <c r="X24" s="71">
        <v>18</v>
      </c>
      <c r="Y24" s="103">
        <f>'ИТОГ и проверка'!J24</f>
        <v>58</v>
      </c>
      <c r="Z24" s="103">
        <f t="shared" si="121"/>
        <v>17.901234567901234</v>
      </c>
      <c r="AA24" s="101">
        <f t="shared" si="122"/>
        <v>-0.098765432098765871</v>
      </c>
      <c r="AB24" s="103">
        <f t="shared" si="114"/>
        <v>0</v>
      </c>
      <c r="AC24" s="107"/>
      <c r="AD24" s="103">
        <f>'ИТОГ и проверка'!K24</f>
        <v>0</v>
      </c>
      <c r="AE24" s="107"/>
      <c r="AF24" s="107"/>
      <c r="AG24" s="107"/>
      <c r="AH24" s="103">
        <f>'ИТОГ и проверка'!L24</f>
        <v>0</v>
      </c>
      <c r="AI24" s="121"/>
      <c r="AJ24" s="121">
        <f t="shared" si="123"/>
        <v>0</v>
      </c>
      <c r="AK24" s="119">
        <f t="shared" si="115"/>
        <v>-58</v>
      </c>
      <c r="AL24" s="101">
        <f t="shared" si="116"/>
        <v>0</v>
      </c>
    </row>
    <row r="25" ht="30">
      <c r="A25" s="96" t="s">
        <v>57</v>
      </c>
      <c r="B25" s="97" t="s">
        <v>58</v>
      </c>
      <c r="C25" s="232">
        <v>255.47999999999999</v>
      </c>
      <c r="D25" s="104">
        <v>1724</v>
      </c>
      <c r="E25" s="229">
        <v>1268</v>
      </c>
      <c r="F25" s="200">
        <f t="shared" si="117"/>
        <v>4.9632065132299985</v>
      </c>
      <c r="G25" s="102">
        <v>258</v>
      </c>
      <c r="H25" s="105">
        <v>15</v>
      </c>
      <c r="I25" s="105"/>
      <c r="J25" s="105">
        <v>20</v>
      </c>
      <c r="K25" s="105"/>
      <c r="L25" s="105"/>
      <c r="M25" s="105">
        <v>148</v>
      </c>
      <c r="N25" s="105">
        <v>90</v>
      </c>
      <c r="O25" s="233">
        <v>185</v>
      </c>
      <c r="P25" s="107"/>
      <c r="Q25" s="107"/>
      <c r="R25" s="120"/>
      <c r="S25" s="142">
        <v>126</v>
      </c>
      <c r="T25" s="234">
        <v>61</v>
      </c>
      <c r="U25" s="101">
        <f t="shared" si="118"/>
        <v>71.705426356589143</v>
      </c>
      <c r="V25" s="101">
        <f t="shared" si="119"/>
        <v>190.19999999999999</v>
      </c>
      <c r="W25" s="336">
        <f t="shared" si="120"/>
        <v>190</v>
      </c>
      <c r="X25" s="71">
        <v>15</v>
      </c>
      <c r="Y25" s="103">
        <f>'ИТОГ и проверка'!J25</f>
        <v>152</v>
      </c>
      <c r="Z25" s="103">
        <f t="shared" si="121"/>
        <v>11.987381703470032</v>
      </c>
      <c r="AA25" s="101">
        <f t="shared" si="122"/>
        <v>-3.0126182965299684</v>
      </c>
      <c r="AB25" s="10">
        <f t="shared" si="114"/>
        <v>0</v>
      </c>
      <c r="AC25" s="107"/>
      <c r="AD25" s="103">
        <f>'ИТОГ и проверка'!K25</f>
        <v>15</v>
      </c>
      <c r="AE25" s="107"/>
      <c r="AF25" s="107"/>
      <c r="AG25" s="103">
        <f>Y25-AD25-AH25</f>
        <v>91</v>
      </c>
      <c r="AH25" s="103">
        <f>'ИТОГ и проверка'!L25</f>
        <v>46</v>
      </c>
      <c r="AI25" s="121"/>
      <c r="AJ25" s="121">
        <f t="shared" si="123"/>
        <v>152</v>
      </c>
      <c r="AK25" s="119">
        <f t="shared" si="115"/>
        <v>0</v>
      </c>
      <c r="AL25" s="101">
        <f t="shared" si="116"/>
        <v>0</v>
      </c>
    </row>
    <row r="26">
      <c r="A26" s="123" t="s">
        <v>59</v>
      </c>
      <c r="B26" s="87" t="s">
        <v>60</v>
      </c>
      <c r="C26" s="206"/>
      <c r="D26" s="88"/>
      <c r="E26" s="207"/>
      <c r="F26" s="235"/>
      <c r="G26" s="149"/>
      <c r="H26" s="91"/>
      <c r="I26" s="91"/>
      <c r="J26" s="91"/>
      <c r="K26" s="91"/>
      <c r="L26" s="91"/>
      <c r="M26" s="91"/>
      <c r="N26" s="91"/>
      <c r="O26" s="236"/>
      <c r="P26" s="88"/>
      <c r="Q26" s="88"/>
      <c r="R26" s="136"/>
      <c r="S26" s="236"/>
      <c r="T26" s="237"/>
      <c r="U26" s="88"/>
      <c r="V26" s="90"/>
      <c r="W26" s="92"/>
      <c r="X26" s="92"/>
      <c r="Y26" s="90"/>
      <c r="Z26" s="150"/>
      <c r="AA26" s="90"/>
      <c r="AB26" s="103">
        <f t="shared" si="114"/>
        <v>0</v>
      </c>
      <c r="AC26" s="90"/>
      <c r="AD26" s="90"/>
      <c r="AE26" s="90"/>
      <c r="AF26" s="90"/>
      <c r="AG26" s="90"/>
      <c r="AH26" s="90"/>
      <c r="AI26" s="127"/>
      <c r="AJ26" s="121">
        <f t="shared" si="123"/>
        <v>0</v>
      </c>
      <c r="AK26" s="119">
        <f t="shared" si="115"/>
        <v>0</v>
      </c>
      <c r="AL26" s="101">
        <f t="shared" si="116"/>
        <v>0</v>
      </c>
    </row>
    <row r="27" ht="30">
      <c r="A27" s="96" t="s">
        <v>61</v>
      </c>
      <c r="B27" s="97" t="s">
        <v>62</v>
      </c>
      <c r="C27" s="211">
        <v>8592.0200000000004</v>
      </c>
      <c r="D27" s="99">
        <v>0</v>
      </c>
      <c r="E27" s="229">
        <v>0</v>
      </c>
      <c r="F27" s="200">
        <f t="shared" si="117"/>
        <v>0</v>
      </c>
      <c r="G27" s="102">
        <v>0</v>
      </c>
      <c r="H27" s="105">
        <v>0</v>
      </c>
      <c r="I27" s="105"/>
      <c r="J27" s="105">
        <v>0</v>
      </c>
      <c r="K27" s="105"/>
      <c r="L27" s="105"/>
      <c r="M27" s="105"/>
      <c r="N27" s="201">
        <v>0</v>
      </c>
      <c r="O27" s="202">
        <v>0</v>
      </c>
      <c r="P27" s="203"/>
      <c r="Q27" s="107"/>
      <c r="R27" s="215"/>
      <c r="S27" s="202">
        <v>0</v>
      </c>
      <c r="T27" s="202">
        <v>0</v>
      </c>
      <c r="U27" s="205">
        <v>0</v>
      </c>
      <c r="V27" s="101">
        <f t="shared" si="119"/>
        <v>0</v>
      </c>
      <c r="W27" s="336">
        <f t="shared" si="120"/>
        <v>0</v>
      </c>
      <c r="X27" s="71">
        <v>0</v>
      </c>
      <c r="Y27" s="103">
        <f>'ИТОГ и проверка'!J27</f>
        <v>0</v>
      </c>
      <c r="Z27" s="103">
        <v>0</v>
      </c>
      <c r="AA27" s="101">
        <f t="shared" si="122"/>
        <v>0</v>
      </c>
      <c r="AB27" s="10">
        <f t="shared" si="114"/>
        <v>0</v>
      </c>
      <c r="AC27" s="107"/>
      <c r="AD27" s="103">
        <f>'ИТОГ и проверка'!K27</f>
        <v>0</v>
      </c>
      <c r="AE27" s="107"/>
      <c r="AF27" s="107"/>
      <c r="AG27" s="107"/>
      <c r="AH27" s="103">
        <f>'ИТОГ и проверка'!L27</f>
        <v>0</v>
      </c>
      <c r="AI27" s="121"/>
      <c r="AJ27" s="121">
        <f t="shared" si="123"/>
        <v>0</v>
      </c>
      <c r="AK27" s="119">
        <f t="shared" si="115"/>
        <v>0</v>
      </c>
      <c r="AL27" s="101">
        <f t="shared" si="116"/>
        <v>0</v>
      </c>
    </row>
    <row r="28">
      <c r="A28" s="123" t="s">
        <v>63</v>
      </c>
      <c r="B28" s="87" t="s">
        <v>64</v>
      </c>
      <c r="C28" s="206"/>
      <c r="D28" s="88"/>
      <c r="E28" s="207"/>
      <c r="F28" s="235"/>
      <c r="G28" s="149"/>
      <c r="H28" s="91"/>
      <c r="I28" s="91"/>
      <c r="J28" s="91"/>
      <c r="K28" s="91"/>
      <c r="L28" s="91"/>
      <c r="M28" s="91"/>
      <c r="N28" s="91"/>
      <c r="O28" s="209"/>
      <c r="P28" s="88"/>
      <c r="Q28" s="88"/>
      <c r="R28" s="136"/>
      <c r="S28" s="209"/>
      <c r="T28" s="210"/>
      <c r="U28" s="88"/>
      <c r="V28" s="90"/>
      <c r="W28" s="92"/>
      <c r="X28" s="92"/>
      <c r="Y28" s="90"/>
      <c r="Z28" s="150"/>
      <c r="AA28" s="90"/>
      <c r="AB28" s="103">
        <f t="shared" si="114"/>
        <v>0</v>
      </c>
      <c r="AC28" s="90"/>
      <c r="AD28" s="90"/>
      <c r="AE28" s="90"/>
      <c r="AF28" s="90"/>
      <c r="AG28" s="90"/>
      <c r="AH28" s="90"/>
      <c r="AI28" s="127"/>
      <c r="AJ28" s="121">
        <f t="shared" si="123"/>
        <v>0</v>
      </c>
      <c r="AK28" s="119">
        <f t="shared" si="115"/>
        <v>0</v>
      </c>
      <c r="AL28" s="101">
        <f t="shared" si="116"/>
        <v>0</v>
      </c>
    </row>
    <row r="29" ht="45">
      <c r="A29" s="96" t="s">
        <v>65</v>
      </c>
      <c r="B29" s="97" t="s">
        <v>66</v>
      </c>
      <c r="C29" s="238">
        <v>19.600000000000001</v>
      </c>
      <c r="D29" s="64">
        <v>146</v>
      </c>
      <c r="E29" s="48">
        <v>163</v>
      </c>
      <c r="F29" s="200">
        <f t="shared" si="117"/>
        <v>8.316326530612244</v>
      </c>
      <c r="G29" s="102">
        <v>21</v>
      </c>
      <c r="H29" s="105">
        <v>14</v>
      </c>
      <c r="I29" s="105"/>
      <c r="J29" s="105">
        <v>0</v>
      </c>
      <c r="K29" s="105"/>
      <c r="L29" s="105"/>
      <c r="M29" s="105"/>
      <c r="N29" s="201">
        <v>0</v>
      </c>
      <c r="O29" s="213">
        <v>9</v>
      </c>
      <c r="P29" s="203"/>
      <c r="Q29" s="107"/>
      <c r="R29" s="215"/>
      <c r="S29" s="213">
        <v>8</v>
      </c>
      <c r="T29" s="213">
        <v>1</v>
      </c>
      <c r="U29" s="205">
        <f t="shared" si="118"/>
        <v>42.857142857142861</v>
      </c>
      <c r="V29" s="101">
        <f t="shared" si="119"/>
        <v>24.449999999999999</v>
      </c>
      <c r="W29" s="336">
        <f t="shared" si="120"/>
        <v>24</v>
      </c>
      <c r="X29" s="71">
        <v>15</v>
      </c>
      <c r="Y29" s="103">
        <f>'ИТОГ и проверка'!J29</f>
        <v>24</v>
      </c>
      <c r="Z29" s="103">
        <f t="shared" si="121"/>
        <v>14.723926380368098</v>
      </c>
      <c r="AA29" s="101">
        <f t="shared" si="122"/>
        <v>-0.27607361963190158</v>
      </c>
      <c r="AB29" s="10">
        <f t="shared" si="114"/>
        <v>0</v>
      </c>
      <c r="AC29" s="107"/>
      <c r="AD29" s="103">
        <f>'ИТОГ и проверка'!K29</f>
        <v>0</v>
      </c>
      <c r="AE29" s="107"/>
      <c r="AF29" s="107"/>
      <c r="AG29" s="107"/>
      <c r="AH29" s="103">
        <f>'ИТОГ и проверка'!L29</f>
        <v>0</v>
      </c>
      <c r="AI29" s="121"/>
      <c r="AJ29" s="121">
        <f t="shared" si="123"/>
        <v>0</v>
      </c>
      <c r="AK29" s="119">
        <f t="shared" si="115"/>
        <v>-24</v>
      </c>
      <c r="AL29" s="101">
        <f t="shared" si="116"/>
        <v>0</v>
      </c>
    </row>
    <row r="30" ht="45">
      <c r="A30" s="96" t="s">
        <v>67</v>
      </c>
      <c r="B30" s="97" t="s">
        <v>68</v>
      </c>
      <c r="C30" s="239">
        <v>6.7999999999999998</v>
      </c>
      <c r="D30" s="64">
        <v>68</v>
      </c>
      <c r="E30" s="240">
        <v>76</v>
      </c>
      <c r="F30" s="200">
        <f t="shared" si="117"/>
        <v>11.176470588235295</v>
      </c>
      <c r="G30" s="102">
        <v>12</v>
      </c>
      <c r="H30" s="105">
        <v>18</v>
      </c>
      <c r="I30" s="105"/>
      <c r="J30" s="105">
        <v>0</v>
      </c>
      <c r="K30" s="105"/>
      <c r="L30" s="105"/>
      <c r="M30" s="105"/>
      <c r="N30" s="201">
        <v>0</v>
      </c>
      <c r="O30" s="213">
        <v>3</v>
      </c>
      <c r="P30" s="203"/>
      <c r="Q30" s="107"/>
      <c r="R30" s="215"/>
      <c r="S30" s="213">
        <v>3</v>
      </c>
      <c r="T30" s="213">
        <v>0</v>
      </c>
      <c r="U30" s="205">
        <f t="shared" si="118"/>
        <v>25</v>
      </c>
      <c r="V30" s="101">
        <f t="shared" si="119"/>
        <v>13.68</v>
      </c>
      <c r="W30" s="336">
        <f t="shared" si="120"/>
        <v>13</v>
      </c>
      <c r="X30" s="71">
        <v>18</v>
      </c>
      <c r="Y30" s="103">
        <f>'ИТОГ и проверка'!J30</f>
        <v>13</v>
      </c>
      <c r="Z30" s="103">
        <f t="shared" si="121"/>
        <v>17.105263157894736</v>
      </c>
      <c r="AA30" s="101">
        <f t="shared" si="122"/>
        <v>-0.89473684210526372</v>
      </c>
      <c r="AB30" s="103">
        <f t="shared" si="114"/>
        <v>0</v>
      </c>
      <c r="AC30" s="107"/>
      <c r="AD30" s="103">
        <f>'ИТОГ и проверка'!K30</f>
        <v>0</v>
      </c>
      <c r="AE30" s="107"/>
      <c r="AF30" s="107"/>
      <c r="AG30" s="107"/>
      <c r="AH30" s="103">
        <f>'ИТОГ и проверка'!L30</f>
        <v>0</v>
      </c>
      <c r="AI30" s="121"/>
      <c r="AJ30" s="121">
        <f t="shared" si="123"/>
        <v>0</v>
      </c>
      <c r="AK30" s="119">
        <f t="shared" si="115"/>
        <v>-13</v>
      </c>
      <c r="AL30" s="101">
        <f t="shared" si="116"/>
        <v>0</v>
      </c>
    </row>
    <row r="31" ht="45">
      <c r="A31" s="96" t="s">
        <v>69</v>
      </c>
      <c r="B31" s="97" t="s">
        <v>70</v>
      </c>
      <c r="C31" s="232">
        <v>5.1580000000000004</v>
      </c>
      <c r="D31" s="64">
        <v>53</v>
      </c>
      <c r="E31" s="241">
        <v>60</v>
      </c>
      <c r="F31" s="200">
        <f t="shared" si="117"/>
        <v>11.632415664986429</v>
      </c>
      <c r="G31" s="102">
        <v>9</v>
      </c>
      <c r="H31" s="105">
        <v>17</v>
      </c>
      <c r="I31" s="105"/>
      <c r="J31" s="105">
        <v>0</v>
      </c>
      <c r="K31" s="105"/>
      <c r="L31" s="105"/>
      <c r="M31" s="105"/>
      <c r="N31" s="201">
        <v>0</v>
      </c>
      <c r="O31" s="213">
        <v>6</v>
      </c>
      <c r="P31" s="203"/>
      <c r="Q31" s="107"/>
      <c r="R31" s="215"/>
      <c r="S31" s="213">
        <v>3</v>
      </c>
      <c r="T31" s="213">
        <v>3</v>
      </c>
      <c r="U31" s="205">
        <f t="shared" si="118"/>
        <v>66.666666666666671</v>
      </c>
      <c r="V31" s="101">
        <f t="shared" si="119"/>
        <v>10.799999999999999</v>
      </c>
      <c r="W31" s="336">
        <f t="shared" si="120"/>
        <v>10</v>
      </c>
      <c r="X31" s="71">
        <v>18</v>
      </c>
      <c r="Y31" s="103">
        <f>'ИТОГ и проверка'!J31</f>
        <v>10</v>
      </c>
      <c r="Z31" s="103">
        <f t="shared" si="121"/>
        <v>16.666666666666668</v>
      </c>
      <c r="AA31" s="101">
        <f t="shared" si="122"/>
        <v>-1.3333333333333321</v>
      </c>
      <c r="AB31" s="10">
        <f t="shared" si="114"/>
        <v>0</v>
      </c>
      <c r="AC31" s="107"/>
      <c r="AD31" s="103">
        <f>'ИТОГ и проверка'!K31</f>
        <v>0</v>
      </c>
      <c r="AE31" s="107"/>
      <c r="AF31" s="107"/>
      <c r="AG31" s="107"/>
      <c r="AH31" s="103">
        <f>'ИТОГ и проверка'!L31</f>
        <v>0</v>
      </c>
      <c r="AI31" s="121"/>
      <c r="AJ31" s="121">
        <f t="shared" si="123"/>
        <v>0</v>
      </c>
      <c r="AK31" s="119">
        <f t="shared" si="115"/>
        <v>-10</v>
      </c>
      <c r="AL31" s="101">
        <f t="shared" si="116"/>
        <v>0</v>
      </c>
    </row>
    <row r="32" s="3" customFormat="1" ht="30">
      <c r="A32" s="96" t="s">
        <v>71</v>
      </c>
      <c r="B32" s="97" t="s">
        <v>72</v>
      </c>
      <c r="C32" s="214">
        <v>9.0289999999999999</v>
      </c>
      <c r="D32" s="71">
        <v>64</v>
      </c>
      <c r="E32" s="242">
        <v>85</v>
      </c>
      <c r="F32" s="200">
        <f t="shared" si="117"/>
        <v>9.4141100897109311</v>
      </c>
      <c r="G32" s="102">
        <v>6</v>
      </c>
      <c r="H32" s="105">
        <v>9</v>
      </c>
      <c r="I32" s="105"/>
      <c r="J32" s="105">
        <v>0</v>
      </c>
      <c r="K32" s="105"/>
      <c r="L32" s="105"/>
      <c r="M32" s="105"/>
      <c r="N32" s="105">
        <v>0</v>
      </c>
      <c r="O32" s="268">
        <v>6</v>
      </c>
      <c r="P32" s="107"/>
      <c r="Q32" s="107"/>
      <c r="R32" s="120"/>
      <c r="S32" s="268">
        <v>3</v>
      </c>
      <c r="T32" s="267">
        <v>3</v>
      </c>
      <c r="U32" s="101">
        <f t="shared" si="118"/>
        <v>100</v>
      </c>
      <c r="V32" s="101">
        <f t="shared" si="119"/>
        <v>15.299999999999999</v>
      </c>
      <c r="W32" s="336">
        <f t="shared" si="120"/>
        <v>15</v>
      </c>
      <c r="X32" s="71">
        <v>18</v>
      </c>
      <c r="Y32" s="103">
        <f>'ИТОГ и проверка'!J32</f>
        <v>15</v>
      </c>
      <c r="Z32" s="103">
        <f t="shared" si="121"/>
        <v>17.647058823529413</v>
      </c>
      <c r="AA32" s="101">
        <f t="shared" si="122"/>
        <v>-0.35294117647058698</v>
      </c>
      <c r="AB32" s="103">
        <f t="shared" si="114"/>
        <v>0</v>
      </c>
      <c r="AC32" s="107"/>
      <c r="AD32" s="103">
        <f>'ИТОГ и проверка'!K32</f>
        <v>0</v>
      </c>
      <c r="AE32" s="107"/>
      <c r="AF32" s="107"/>
      <c r="AG32" s="107"/>
      <c r="AH32" s="103">
        <f>'ИТОГ и проверка'!L32</f>
        <v>0</v>
      </c>
      <c r="AI32" s="121"/>
      <c r="AJ32" s="121">
        <f t="shared" si="123"/>
        <v>0</v>
      </c>
      <c r="AK32" s="341">
        <f t="shared" si="115"/>
        <v>-15</v>
      </c>
      <c r="AL32" s="101">
        <f t="shared" si="116"/>
        <v>0</v>
      </c>
    </row>
    <row r="33" ht="30">
      <c r="A33" s="96" t="s">
        <v>73</v>
      </c>
      <c r="B33" s="97" t="s">
        <v>74</v>
      </c>
      <c r="C33" s="232">
        <v>302.69999999999999</v>
      </c>
      <c r="D33" s="71">
        <v>751</v>
      </c>
      <c r="E33" s="243">
        <v>787</v>
      </c>
      <c r="F33" s="200">
        <f t="shared" si="117"/>
        <v>2.5999339279815001</v>
      </c>
      <c r="G33" s="102">
        <v>60</v>
      </c>
      <c r="H33" s="105">
        <v>8</v>
      </c>
      <c r="I33" s="105"/>
      <c r="J33" s="105">
        <v>9</v>
      </c>
      <c r="K33" s="105"/>
      <c r="L33" s="105"/>
      <c r="M33" s="105">
        <v>26</v>
      </c>
      <c r="N33" s="201">
        <v>25</v>
      </c>
      <c r="O33" s="202">
        <v>48</v>
      </c>
      <c r="P33" s="203"/>
      <c r="Q33" s="107"/>
      <c r="R33" s="215"/>
      <c r="S33" s="202">
        <v>26</v>
      </c>
      <c r="T33" s="202">
        <v>22</v>
      </c>
      <c r="U33" s="205">
        <f t="shared" si="118"/>
        <v>80</v>
      </c>
      <c r="V33" s="101">
        <f t="shared" si="119"/>
        <v>62.960000000000001</v>
      </c>
      <c r="W33" s="336">
        <f t="shared" si="120"/>
        <v>62</v>
      </c>
      <c r="X33" s="71">
        <v>8</v>
      </c>
      <c r="Y33" s="103">
        <f>'ИТОГ и проверка'!J33</f>
        <v>63</v>
      </c>
      <c r="Z33" s="103">
        <f t="shared" si="121"/>
        <v>8.0050825921219815</v>
      </c>
      <c r="AA33" s="101">
        <f t="shared" si="122"/>
        <v>0.0050825921219814774</v>
      </c>
      <c r="AB33" s="10">
        <f t="shared" si="114"/>
        <v>0</v>
      </c>
      <c r="AC33" s="107"/>
      <c r="AD33" s="103">
        <f>'ИТОГ и проверка'!K33</f>
        <v>3</v>
      </c>
      <c r="AE33" s="107"/>
      <c r="AF33" s="107"/>
      <c r="AG33" s="103">
        <f>Y33-AD33-AH33</f>
        <v>40</v>
      </c>
      <c r="AH33" s="103">
        <f>'ИТОГ и проверка'!L33</f>
        <v>20</v>
      </c>
      <c r="AI33" s="121"/>
      <c r="AJ33" s="121">
        <f t="shared" si="123"/>
        <v>63</v>
      </c>
      <c r="AK33" s="119">
        <f t="shared" si="115"/>
        <v>0</v>
      </c>
      <c r="AL33" s="101">
        <f t="shared" si="116"/>
        <v>0</v>
      </c>
    </row>
    <row r="34" ht="30">
      <c r="A34" s="96" t="s">
        <v>75</v>
      </c>
      <c r="B34" s="97" t="s">
        <v>76</v>
      </c>
      <c r="C34" s="214">
        <v>10</v>
      </c>
      <c r="D34" s="64">
        <v>82</v>
      </c>
      <c r="E34" s="240">
        <v>93</v>
      </c>
      <c r="F34" s="200">
        <f t="shared" si="117"/>
        <v>9.3000000000000007</v>
      </c>
      <c r="G34" s="102">
        <v>12</v>
      </c>
      <c r="H34" s="105">
        <v>15</v>
      </c>
      <c r="I34" s="105"/>
      <c r="J34" s="105">
        <v>0</v>
      </c>
      <c r="K34" s="105"/>
      <c r="L34" s="105"/>
      <c r="M34" s="105"/>
      <c r="N34" s="201">
        <v>0</v>
      </c>
      <c r="O34" s="213">
        <v>12</v>
      </c>
      <c r="P34" s="203"/>
      <c r="Q34" s="107"/>
      <c r="R34" s="215"/>
      <c r="S34" s="213">
        <v>6</v>
      </c>
      <c r="T34" s="213">
        <v>6</v>
      </c>
      <c r="U34" s="205">
        <f t="shared" si="118"/>
        <v>100</v>
      </c>
      <c r="V34" s="101">
        <f t="shared" si="119"/>
        <v>13.949999999999999</v>
      </c>
      <c r="W34" s="336">
        <f t="shared" si="120"/>
        <v>13</v>
      </c>
      <c r="X34" s="71">
        <v>15</v>
      </c>
      <c r="Y34" s="103">
        <f>'ИТОГ и проверка'!J34</f>
        <v>13</v>
      </c>
      <c r="Z34" s="103">
        <f t="shared" si="121"/>
        <v>13.978494623655914</v>
      </c>
      <c r="AA34" s="101">
        <f t="shared" si="122"/>
        <v>-1.021505376344086</v>
      </c>
      <c r="AB34" s="103">
        <f t="shared" si="114"/>
        <v>0</v>
      </c>
      <c r="AC34" s="107"/>
      <c r="AD34" s="103">
        <f>'ИТОГ и проверка'!K34</f>
        <v>0</v>
      </c>
      <c r="AE34" s="107"/>
      <c r="AF34" s="107"/>
      <c r="AG34" s="107"/>
      <c r="AH34" s="103">
        <f>'ИТОГ и проверка'!L34</f>
        <v>0</v>
      </c>
      <c r="AI34" s="121"/>
      <c r="AJ34" s="121">
        <f t="shared" si="123"/>
        <v>0</v>
      </c>
      <c r="AK34" s="119">
        <f t="shared" si="115"/>
        <v>-13</v>
      </c>
      <c r="AL34" s="101">
        <f t="shared" si="116"/>
        <v>0</v>
      </c>
    </row>
    <row r="35" ht="45">
      <c r="A35" s="96" t="s">
        <v>77</v>
      </c>
      <c r="B35" s="97" t="s">
        <v>78</v>
      </c>
      <c r="C35" s="211">
        <v>9.8000000000000007</v>
      </c>
      <c r="D35" s="64">
        <v>80</v>
      </c>
      <c r="E35" s="48">
        <v>102</v>
      </c>
      <c r="F35" s="200">
        <f t="shared" si="117"/>
        <v>10.408163265306122</v>
      </c>
      <c r="G35" s="102">
        <v>9</v>
      </c>
      <c r="H35" s="105">
        <v>11</v>
      </c>
      <c r="I35" s="105"/>
      <c r="J35" s="105">
        <v>0</v>
      </c>
      <c r="K35" s="105"/>
      <c r="L35" s="105"/>
      <c r="M35" s="105"/>
      <c r="N35" s="105">
        <v>0</v>
      </c>
      <c r="O35" s="182">
        <v>9</v>
      </c>
      <c r="P35" s="107"/>
      <c r="Q35" s="107"/>
      <c r="R35" s="120"/>
      <c r="S35" s="244">
        <v>5</v>
      </c>
      <c r="T35" s="245">
        <v>4</v>
      </c>
      <c r="U35" s="101">
        <f t="shared" si="118"/>
        <v>100</v>
      </c>
      <c r="V35" s="101">
        <f t="shared" si="119"/>
        <v>15.299999999999999</v>
      </c>
      <c r="W35" s="336">
        <f t="shared" si="120"/>
        <v>15</v>
      </c>
      <c r="X35" s="71">
        <v>15</v>
      </c>
      <c r="Y35" s="103">
        <f>'ИТОГ и проверка'!J35</f>
        <v>15</v>
      </c>
      <c r="Z35" s="103">
        <f t="shared" si="121"/>
        <v>14.705882352941176</v>
      </c>
      <c r="AA35" s="101">
        <f t="shared" si="122"/>
        <v>-0.29411764705882426</v>
      </c>
      <c r="AB35" s="10">
        <f t="shared" si="114"/>
        <v>0</v>
      </c>
      <c r="AC35" s="107"/>
      <c r="AD35" s="103">
        <f>'ИТОГ и проверка'!K35</f>
        <v>0</v>
      </c>
      <c r="AE35" s="107"/>
      <c r="AF35" s="107"/>
      <c r="AG35" s="107"/>
      <c r="AH35" s="103">
        <f>'ИТОГ и проверка'!L35</f>
        <v>0</v>
      </c>
      <c r="AI35" s="121"/>
      <c r="AJ35" s="121">
        <f t="shared" si="123"/>
        <v>0</v>
      </c>
      <c r="AK35" s="119">
        <f t="shared" si="115"/>
        <v>-15</v>
      </c>
      <c r="AL35" s="101">
        <f t="shared" si="116"/>
        <v>0</v>
      </c>
    </row>
    <row r="36">
      <c r="A36" s="123" t="s">
        <v>79</v>
      </c>
      <c r="B36" s="87" t="s">
        <v>80</v>
      </c>
      <c r="C36" s="206"/>
      <c r="D36" s="88"/>
      <c r="E36" s="207"/>
      <c r="F36" s="235"/>
      <c r="G36" s="149"/>
      <c r="H36" s="91"/>
      <c r="I36" s="91"/>
      <c r="J36" s="91"/>
      <c r="K36" s="91"/>
      <c r="L36" s="91"/>
      <c r="M36" s="91"/>
      <c r="N36" s="91"/>
      <c r="O36" s="228"/>
      <c r="P36" s="88"/>
      <c r="Q36" s="88"/>
      <c r="R36" s="136"/>
      <c r="S36" s="228"/>
      <c r="T36" s="228"/>
      <c r="U36" s="88"/>
      <c r="V36" s="90"/>
      <c r="W36" s="92"/>
      <c r="X36" s="92"/>
      <c r="Y36" s="90"/>
      <c r="Z36" s="150"/>
      <c r="AA36" s="90"/>
      <c r="AB36" s="103">
        <f t="shared" si="114"/>
        <v>0</v>
      </c>
      <c r="AC36" s="90"/>
      <c r="AD36" s="90"/>
      <c r="AE36" s="90"/>
      <c r="AF36" s="90"/>
      <c r="AG36" s="90"/>
      <c r="AH36" s="90"/>
      <c r="AI36" s="127"/>
      <c r="AJ36" s="121">
        <f t="shared" si="123"/>
        <v>0</v>
      </c>
      <c r="AK36" s="119">
        <f t="shared" si="115"/>
        <v>0</v>
      </c>
      <c r="AL36" s="101">
        <f t="shared" si="116"/>
        <v>0</v>
      </c>
    </row>
    <row r="37" ht="45">
      <c r="A37" s="96" t="s">
        <v>81</v>
      </c>
      <c r="B37" s="97" t="s">
        <v>82</v>
      </c>
      <c r="C37" s="211">
        <v>164.08600000000001</v>
      </c>
      <c r="D37" s="104">
        <v>245</v>
      </c>
      <c r="E37" s="246">
        <v>249</v>
      </c>
      <c r="F37" s="200">
        <f t="shared" si="117"/>
        <v>1.5174969223455992</v>
      </c>
      <c r="G37" s="102">
        <v>19</v>
      </c>
      <c r="H37" s="105">
        <v>8</v>
      </c>
      <c r="I37" s="105"/>
      <c r="J37" s="105">
        <v>0</v>
      </c>
      <c r="K37" s="105"/>
      <c r="L37" s="105"/>
      <c r="M37" s="105"/>
      <c r="N37" s="201">
        <v>0</v>
      </c>
      <c r="O37" s="213">
        <v>4</v>
      </c>
      <c r="P37" s="203"/>
      <c r="Q37" s="107"/>
      <c r="R37" s="215"/>
      <c r="S37" s="213">
        <v>4</v>
      </c>
      <c r="T37" s="213"/>
      <c r="U37" s="205">
        <f t="shared" si="118"/>
        <v>21.05263157894737</v>
      </c>
      <c r="V37" s="101">
        <f t="shared" si="119"/>
        <v>19.920000000000002</v>
      </c>
      <c r="W37" s="336">
        <f t="shared" si="120"/>
        <v>19</v>
      </c>
      <c r="X37" s="71">
        <v>8</v>
      </c>
      <c r="Y37" s="103">
        <f>'ИТОГ и проверка'!J37</f>
        <v>19</v>
      </c>
      <c r="Z37" s="103">
        <f t="shared" si="121"/>
        <v>7.6305220883534126</v>
      </c>
      <c r="AA37" s="101">
        <f t="shared" si="122"/>
        <v>-0.36947791164658739</v>
      </c>
      <c r="AB37" s="10">
        <f t="shared" si="114"/>
        <v>0</v>
      </c>
      <c r="AC37" s="107"/>
      <c r="AD37" s="103">
        <f>'ИТОГ и проверка'!K37</f>
        <v>0</v>
      </c>
      <c r="AE37" s="107"/>
      <c r="AF37" s="107"/>
      <c r="AG37" s="107"/>
      <c r="AH37" s="103">
        <f>'ИТОГ и проверка'!L37</f>
        <v>0</v>
      </c>
      <c r="AI37" s="121"/>
      <c r="AJ37" s="121">
        <f t="shared" si="123"/>
        <v>0</v>
      </c>
      <c r="AK37" s="119">
        <f t="shared" si="115"/>
        <v>-19</v>
      </c>
      <c r="AL37" s="101">
        <f t="shared" si="116"/>
        <v>0</v>
      </c>
    </row>
    <row r="38" ht="30">
      <c r="A38" s="96" t="s">
        <v>83</v>
      </c>
      <c r="B38" s="97" t="s">
        <v>84</v>
      </c>
      <c r="C38" s="214">
        <v>358.69999999999999</v>
      </c>
      <c r="D38" s="104">
        <v>348</v>
      </c>
      <c r="E38" s="230">
        <v>332</v>
      </c>
      <c r="F38" s="200">
        <f t="shared" si="117"/>
        <v>0.92556453861165322</v>
      </c>
      <c r="G38" s="102">
        <v>17</v>
      </c>
      <c r="H38" s="105">
        <v>5</v>
      </c>
      <c r="I38" s="105"/>
      <c r="J38" s="105">
        <v>0</v>
      </c>
      <c r="K38" s="105"/>
      <c r="L38" s="105"/>
      <c r="M38" s="105"/>
      <c r="N38" s="201">
        <v>0</v>
      </c>
      <c r="O38" s="270">
        <v>0</v>
      </c>
      <c r="P38" s="203"/>
      <c r="Q38" s="107"/>
      <c r="R38" s="215"/>
      <c r="S38" s="270">
        <v>0</v>
      </c>
      <c r="T38" s="270">
        <v>0</v>
      </c>
      <c r="U38" s="205">
        <f t="shared" si="118"/>
        <v>0</v>
      </c>
      <c r="V38" s="101">
        <f t="shared" si="119"/>
        <v>16.600000000000001</v>
      </c>
      <c r="W38" s="336">
        <f t="shared" si="120"/>
        <v>16</v>
      </c>
      <c r="X38" s="71">
        <v>5</v>
      </c>
      <c r="Y38" s="103">
        <f>'ИТОГ и проверка'!J38</f>
        <v>16</v>
      </c>
      <c r="Z38" s="103">
        <f t="shared" si="121"/>
        <v>4.8192771084337354</v>
      </c>
      <c r="AA38" s="101">
        <f t="shared" si="122"/>
        <v>-0.18072289156626464</v>
      </c>
      <c r="AB38" s="103">
        <f t="shared" si="114"/>
        <v>0</v>
      </c>
      <c r="AC38" s="107"/>
      <c r="AD38" s="103">
        <f>'ИТОГ и проверка'!K38</f>
        <v>0</v>
      </c>
      <c r="AE38" s="107"/>
      <c r="AF38" s="107"/>
      <c r="AG38" s="107"/>
      <c r="AH38" s="103">
        <f>'ИТОГ и проверка'!L38</f>
        <v>0</v>
      </c>
      <c r="AI38" s="121"/>
      <c r="AJ38" s="121">
        <f t="shared" si="123"/>
        <v>0</v>
      </c>
      <c r="AK38" s="119">
        <f t="shared" si="115"/>
        <v>-16</v>
      </c>
      <c r="AL38" s="101">
        <f t="shared" si="116"/>
        <v>0</v>
      </c>
    </row>
    <row r="39" ht="45">
      <c r="A39" s="96" t="s">
        <v>85</v>
      </c>
      <c r="B39" s="97" t="s">
        <v>86</v>
      </c>
      <c r="C39" s="211">
        <v>59.463999999999999</v>
      </c>
      <c r="D39" s="104">
        <v>75</v>
      </c>
      <c r="E39" s="229">
        <v>89</v>
      </c>
      <c r="F39" s="200">
        <f t="shared" si="117"/>
        <v>1.4967038880667294</v>
      </c>
      <c r="G39" s="102">
        <v>6</v>
      </c>
      <c r="H39" s="105">
        <v>8</v>
      </c>
      <c r="I39" s="105"/>
      <c r="J39" s="105">
        <v>0</v>
      </c>
      <c r="K39" s="105"/>
      <c r="L39" s="105"/>
      <c r="M39" s="105"/>
      <c r="N39" s="105">
        <v>0</v>
      </c>
      <c r="O39" s="268">
        <v>0</v>
      </c>
      <c r="P39" s="107"/>
      <c r="Q39" s="107"/>
      <c r="R39" s="120"/>
      <c r="S39" s="268">
        <v>0</v>
      </c>
      <c r="T39" s="267">
        <v>0</v>
      </c>
      <c r="U39" s="101">
        <v>0</v>
      </c>
      <c r="V39" s="101">
        <f t="shared" si="119"/>
        <v>7.1200000000000001</v>
      </c>
      <c r="W39" s="336">
        <f t="shared" si="120"/>
        <v>7</v>
      </c>
      <c r="X39" s="71">
        <v>8</v>
      </c>
      <c r="Y39" s="103">
        <f>'ИТОГ и проверка'!J39</f>
        <v>7</v>
      </c>
      <c r="Z39" s="103">
        <f t="shared" si="121"/>
        <v>7.8651685393258424</v>
      </c>
      <c r="AA39" s="101">
        <f t="shared" si="122"/>
        <v>-0.13483146067415763</v>
      </c>
      <c r="AB39" s="10">
        <f t="shared" si="114"/>
        <v>0</v>
      </c>
      <c r="AC39" s="107"/>
      <c r="AD39" s="103">
        <f>'ИТОГ и проверка'!K39</f>
        <v>0</v>
      </c>
      <c r="AE39" s="107"/>
      <c r="AF39" s="107"/>
      <c r="AG39" s="107"/>
      <c r="AH39" s="103">
        <f>'ИТОГ и проверка'!L39</f>
        <v>0</v>
      </c>
      <c r="AI39" s="121"/>
      <c r="AJ39" s="121">
        <f t="shared" si="123"/>
        <v>0</v>
      </c>
      <c r="AK39" s="119">
        <f t="shared" si="115"/>
        <v>-7</v>
      </c>
      <c r="AL39" s="101">
        <f t="shared" si="116"/>
        <v>0</v>
      </c>
    </row>
    <row r="40" ht="30">
      <c r="A40" s="96" t="s">
        <v>87</v>
      </c>
      <c r="B40" s="97" t="s">
        <v>88</v>
      </c>
      <c r="C40" s="214">
        <v>57.622</v>
      </c>
      <c r="D40" s="104">
        <v>153</v>
      </c>
      <c r="E40" s="182">
        <v>156</v>
      </c>
      <c r="F40" s="200">
        <f t="shared" si="117"/>
        <v>2.7072992954080037</v>
      </c>
      <c r="G40" s="102">
        <v>10</v>
      </c>
      <c r="H40" s="105">
        <v>7</v>
      </c>
      <c r="I40" s="105"/>
      <c r="J40" s="105">
        <v>0</v>
      </c>
      <c r="K40" s="105"/>
      <c r="L40" s="105"/>
      <c r="M40" s="105"/>
      <c r="N40" s="201">
        <v>0</v>
      </c>
      <c r="O40" s="213">
        <v>10</v>
      </c>
      <c r="P40" s="203"/>
      <c r="Q40" s="107"/>
      <c r="R40" s="215"/>
      <c r="S40" s="213">
        <v>7</v>
      </c>
      <c r="T40" s="213">
        <v>3</v>
      </c>
      <c r="U40" s="205">
        <f t="shared" si="118"/>
        <v>100</v>
      </c>
      <c r="V40" s="101">
        <f t="shared" si="119"/>
        <v>12.48</v>
      </c>
      <c r="W40" s="336">
        <f t="shared" si="120"/>
        <v>12</v>
      </c>
      <c r="X40" s="71">
        <v>8</v>
      </c>
      <c r="Y40" s="103">
        <f>'ИТОГ и проверка'!J40</f>
        <v>10</v>
      </c>
      <c r="Z40" s="103">
        <f t="shared" si="121"/>
        <v>6.4102564102564097</v>
      </c>
      <c r="AA40" s="101">
        <f t="shared" si="122"/>
        <v>-1.5897435897435903</v>
      </c>
      <c r="AB40" s="103">
        <f t="shared" si="114"/>
        <v>0</v>
      </c>
      <c r="AC40" s="107"/>
      <c r="AD40" s="103">
        <f>'ИТОГ и проверка'!K40</f>
        <v>0</v>
      </c>
      <c r="AE40" s="107"/>
      <c r="AF40" s="107"/>
      <c r="AG40" s="107"/>
      <c r="AH40" s="103">
        <f>'ИТОГ и проверка'!L40</f>
        <v>0</v>
      </c>
      <c r="AI40" s="121"/>
      <c r="AJ40" s="121">
        <f t="shared" si="123"/>
        <v>0</v>
      </c>
      <c r="AK40" s="119">
        <f t="shared" si="115"/>
        <v>-10</v>
      </c>
      <c r="AL40" s="101">
        <f t="shared" si="116"/>
        <v>0</v>
      </c>
    </row>
    <row r="41" ht="45">
      <c r="A41" s="96" t="s">
        <v>89</v>
      </c>
      <c r="B41" s="97" t="s">
        <v>90</v>
      </c>
      <c r="C41" s="211">
        <v>335.70999999999998</v>
      </c>
      <c r="D41" s="104">
        <v>1366</v>
      </c>
      <c r="E41" s="246">
        <v>1637</v>
      </c>
      <c r="F41" s="200">
        <f t="shared" si="117"/>
        <v>4.8762324625420757</v>
      </c>
      <c r="G41" s="102">
        <v>109</v>
      </c>
      <c r="H41" s="105">
        <v>8</v>
      </c>
      <c r="I41" s="105"/>
      <c r="J41" s="105">
        <v>0</v>
      </c>
      <c r="K41" s="105"/>
      <c r="L41" s="105"/>
      <c r="M41" s="105"/>
      <c r="N41" s="201">
        <v>0</v>
      </c>
      <c r="O41" s="213">
        <v>41</v>
      </c>
      <c r="P41" s="203"/>
      <c r="Q41" s="107"/>
      <c r="R41" s="215"/>
      <c r="S41" s="213">
        <v>20</v>
      </c>
      <c r="T41" s="213">
        <v>21</v>
      </c>
      <c r="U41" s="205">
        <f t="shared" si="118"/>
        <v>37.614678899082563</v>
      </c>
      <c r="V41" s="101">
        <f t="shared" si="119"/>
        <v>196.44</v>
      </c>
      <c r="W41" s="336">
        <f t="shared" si="120"/>
        <v>196</v>
      </c>
      <c r="X41" s="71">
        <v>12</v>
      </c>
      <c r="Y41" s="103">
        <f>'ИТОГ и проверка'!J41</f>
        <v>158</v>
      </c>
      <c r="Z41" s="103">
        <f t="shared" si="121"/>
        <v>9.6518020769700659</v>
      </c>
      <c r="AA41" s="101">
        <f t="shared" si="122"/>
        <v>-2.3481979230299341</v>
      </c>
      <c r="AB41" s="10">
        <f t="shared" si="114"/>
        <v>0</v>
      </c>
      <c r="AC41" s="107"/>
      <c r="AD41" s="103">
        <f>'ИТОГ и проверка'!K41</f>
        <v>0</v>
      </c>
      <c r="AE41" s="107"/>
      <c r="AF41" s="107"/>
      <c r="AG41" s="107"/>
      <c r="AH41" s="103">
        <f>'ИТОГ и проверка'!L41</f>
        <v>0</v>
      </c>
      <c r="AI41" s="121"/>
      <c r="AJ41" s="121">
        <f t="shared" si="123"/>
        <v>0</v>
      </c>
      <c r="AK41" s="119">
        <f t="shared" si="115"/>
        <v>-158</v>
      </c>
      <c r="AL41" s="101">
        <f t="shared" si="116"/>
        <v>0</v>
      </c>
    </row>
    <row r="42" ht="45">
      <c r="A42" s="96" t="s">
        <v>91</v>
      </c>
      <c r="B42" s="97" t="s">
        <v>92</v>
      </c>
      <c r="C42" s="214">
        <v>371.93000000000001</v>
      </c>
      <c r="D42" s="104">
        <v>342</v>
      </c>
      <c r="E42" s="182">
        <v>359</v>
      </c>
      <c r="F42" s="200">
        <f t="shared" si="117"/>
        <v>0.96523539375688971</v>
      </c>
      <c r="G42" s="102">
        <v>17</v>
      </c>
      <c r="H42" s="105">
        <v>5</v>
      </c>
      <c r="I42" s="105"/>
      <c r="J42" s="105">
        <v>0</v>
      </c>
      <c r="K42" s="105"/>
      <c r="L42" s="105"/>
      <c r="M42" s="105"/>
      <c r="N42" s="105">
        <v>0</v>
      </c>
      <c r="O42" s="267">
        <v>0</v>
      </c>
      <c r="P42" s="107"/>
      <c r="Q42" s="107"/>
      <c r="R42" s="120"/>
      <c r="S42" s="267">
        <v>0</v>
      </c>
      <c r="T42" s="268">
        <v>0</v>
      </c>
      <c r="U42" s="101">
        <f t="shared" si="118"/>
        <v>0</v>
      </c>
      <c r="V42" s="101">
        <f t="shared" si="119"/>
        <v>17.949999999999999</v>
      </c>
      <c r="W42" s="336">
        <f t="shared" si="120"/>
        <v>17</v>
      </c>
      <c r="X42" s="71">
        <v>5</v>
      </c>
      <c r="Y42" s="103">
        <f>'ИТОГ и проверка'!J42</f>
        <v>17</v>
      </c>
      <c r="Z42" s="103">
        <f t="shared" si="121"/>
        <v>4.7353760445682456</v>
      </c>
      <c r="AA42" s="101">
        <f t="shared" si="122"/>
        <v>-0.26462395543175443</v>
      </c>
      <c r="AB42" s="103">
        <f t="shared" si="114"/>
        <v>0</v>
      </c>
      <c r="AC42" s="107"/>
      <c r="AD42" s="103">
        <f>'ИТОГ и проверка'!K42</f>
        <v>0</v>
      </c>
      <c r="AE42" s="107"/>
      <c r="AF42" s="107"/>
      <c r="AG42" s="107"/>
      <c r="AH42" s="103">
        <f>'ИТОГ и проверка'!L42</f>
        <v>0</v>
      </c>
      <c r="AI42" s="121"/>
      <c r="AJ42" s="121">
        <f t="shared" si="123"/>
        <v>0</v>
      </c>
      <c r="AK42" s="119">
        <f t="shared" si="115"/>
        <v>-17</v>
      </c>
      <c r="AL42" s="101">
        <f t="shared" si="116"/>
        <v>0</v>
      </c>
    </row>
    <row r="43" ht="45">
      <c r="A43" s="96" t="s">
        <v>93</v>
      </c>
      <c r="B43" s="97" t="s">
        <v>94</v>
      </c>
      <c r="C43" s="211">
        <v>291.029</v>
      </c>
      <c r="D43" s="104">
        <v>730</v>
      </c>
      <c r="E43" s="246">
        <v>757</v>
      </c>
      <c r="F43" s="200">
        <f t="shared" si="117"/>
        <v>2.601115352765532</v>
      </c>
      <c r="G43" s="102">
        <v>58</v>
      </c>
      <c r="H43" s="105">
        <v>8</v>
      </c>
      <c r="I43" s="105"/>
      <c r="J43" s="105">
        <v>0</v>
      </c>
      <c r="K43" s="105"/>
      <c r="L43" s="105"/>
      <c r="M43" s="105"/>
      <c r="N43" s="201">
        <v>0</v>
      </c>
      <c r="O43" s="213">
        <v>38</v>
      </c>
      <c r="P43" s="203"/>
      <c r="Q43" s="107"/>
      <c r="R43" s="215"/>
      <c r="S43" s="213">
        <v>32</v>
      </c>
      <c r="T43" s="213">
        <v>6</v>
      </c>
      <c r="U43" s="205">
        <f t="shared" si="118"/>
        <v>65.517241379310349</v>
      </c>
      <c r="V43" s="101">
        <f t="shared" si="119"/>
        <v>60.560000000000002</v>
      </c>
      <c r="W43" s="336">
        <f t="shared" si="120"/>
        <v>60</v>
      </c>
      <c r="X43" s="71">
        <v>8</v>
      </c>
      <c r="Y43" s="103">
        <f>'ИТОГ и проверка'!J43</f>
        <v>60</v>
      </c>
      <c r="Z43" s="103">
        <f t="shared" si="121"/>
        <v>7.9260237780713343</v>
      </c>
      <c r="AA43" s="101">
        <f t="shared" si="122"/>
        <v>-0.073976221928665709</v>
      </c>
      <c r="AB43" s="10">
        <f t="shared" si="114"/>
        <v>0</v>
      </c>
      <c r="AC43" s="107"/>
      <c r="AD43" s="103">
        <f>'ИТОГ и проверка'!K43</f>
        <v>0</v>
      </c>
      <c r="AE43" s="107"/>
      <c r="AF43" s="107"/>
      <c r="AG43" s="107"/>
      <c r="AH43" s="103">
        <f>'ИТОГ и проверка'!L43</f>
        <v>0</v>
      </c>
      <c r="AI43" s="121"/>
      <c r="AJ43" s="121">
        <f t="shared" si="123"/>
        <v>0</v>
      </c>
      <c r="AK43" s="119">
        <f t="shared" si="115"/>
        <v>-60</v>
      </c>
      <c r="AL43" s="101">
        <f t="shared" si="116"/>
        <v>0</v>
      </c>
    </row>
    <row r="44" ht="60">
      <c r="A44" s="96" t="s">
        <v>95</v>
      </c>
      <c r="B44" s="97" t="s">
        <v>96</v>
      </c>
      <c r="C44" s="214">
        <v>170.64400000000001</v>
      </c>
      <c r="D44" s="104">
        <v>142</v>
      </c>
      <c r="E44" s="182">
        <v>156</v>
      </c>
      <c r="F44" s="200">
        <f t="shared" si="117"/>
        <v>0.91418391505121777</v>
      </c>
      <c r="G44" s="102">
        <v>7</v>
      </c>
      <c r="H44" s="105">
        <v>5</v>
      </c>
      <c r="I44" s="105"/>
      <c r="J44" s="105">
        <v>0</v>
      </c>
      <c r="K44" s="105"/>
      <c r="L44" s="105"/>
      <c r="M44" s="105"/>
      <c r="N44" s="105">
        <v>0</v>
      </c>
      <c r="O44" s="230">
        <v>2</v>
      </c>
      <c r="P44" s="107"/>
      <c r="Q44" s="107"/>
      <c r="R44" s="120"/>
      <c r="S44" s="248">
        <v>2</v>
      </c>
      <c r="T44" s="231">
        <v>0</v>
      </c>
      <c r="U44" s="101">
        <f t="shared" si="118"/>
        <v>28.571428571428569</v>
      </c>
      <c r="V44" s="101">
        <f t="shared" si="119"/>
        <v>7.8000000000000007</v>
      </c>
      <c r="W44" s="336">
        <f t="shared" si="120"/>
        <v>7</v>
      </c>
      <c r="X44" s="71">
        <v>5</v>
      </c>
      <c r="Y44" s="103">
        <f>'ИТОГ и проверка'!J44</f>
        <v>7</v>
      </c>
      <c r="Z44" s="103">
        <f t="shared" si="121"/>
        <v>4.4871794871794872</v>
      </c>
      <c r="AA44" s="101">
        <f t="shared" si="122"/>
        <v>-0.51282051282051277</v>
      </c>
      <c r="AB44" s="103">
        <f t="shared" si="114"/>
        <v>0</v>
      </c>
      <c r="AC44" s="107"/>
      <c r="AD44" s="103">
        <f>'ИТОГ и проверка'!K44</f>
        <v>0</v>
      </c>
      <c r="AE44" s="107"/>
      <c r="AF44" s="107"/>
      <c r="AG44" s="107"/>
      <c r="AH44" s="103">
        <f>'ИТОГ и проверка'!L44</f>
        <v>0</v>
      </c>
      <c r="AI44" s="121"/>
      <c r="AJ44" s="121">
        <f t="shared" si="123"/>
        <v>0</v>
      </c>
      <c r="AK44" s="119">
        <f t="shared" si="115"/>
        <v>-7</v>
      </c>
      <c r="AL44" s="101">
        <f t="shared" si="116"/>
        <v>0</v>
      </c>
    </row>
    <row r="45" ht="60">
      <c r="A45" s="96" t="s">
        <v>97</v>
      </c>
      <c r="B45" s="97" t="s">
        <v>98</v>
      </c>
      <c r="C45" s="211">
        <v>225.40000000000001</v>
      </c>
      <c r="D45" s="104">
        <v>150</v>
      </c>
      <c r="E45" s="246">
        <v>166</v>
      </c>
      <c r="F45" s="200">
        <f t="shared" si="117"/>
        <v>0.73646850044365575</v>
      </c>
      <c r="G45" s="102">
        <v>7</v>
      </c>
      <c r="H45" s="105">
        <v>5</v>
      </c>
      <c r="I45" s="105"/>
      <c r="J45" s="105">
        <v>0</v>
      </c>
      <c r="K45" s="105"/>
      <c r="L45" s="105"/>
      <c r="M45" s="105"/>
      <c r="N45" s="105">
        <v>0</v>
      </c>
      <c r="O45" s="229">
        <v>5</v>
      </c>
      <c r="P45" s="107"/>
      <c r="Q45" s="107"/>
      <c r="R45" s="120"/>
      <c r="S45" s="229">
        <v>3</v>
      </c>
      <c r="T45" s="230">
        <v>2</v>
      </c>
      <c r="U45" s="101">
        <f t="shared" si="118"/>
        <v>71.428571428571416</v>
      </c>
      <c r="V45" s="101">
        <f t="shared" si="119"/>
        <v>8.3000000000000007</v>
      </c>
      <c r="W45" s="336">
        <f t="shared" si="120"/>
        <v>8</v>
      </c>
      <c r="X45" s="71">
        <v>5</v>
      </c>
      <c r="Y45" s="103">
        <f>'ИТОГ и проверка'!J45</f>
        <v>8</v>
      </c>
      <c r="Z45" s="103">
        <f t="shared" si="121"/>
        <v>4.8192771084337354</v>
      </c>
      <c r="AA45" s="101">
        <f t="shared" si="122"/>
        <v>-0.18072289156626464</v>
      </c>
      <c r="AB45" s="10">
        <f t="shared" si="114"/>
        <v>0</v>
      </c>
      <c r="AC45" s="107"/>
      <c r="AD45" s="103">
        <f>'ИТОГ и проверка'!K45</f>
        <v>0</v>
      </c>
      <c r="AE45" s="107"/>
      <c r="AF45" s="107"/>
      <c r="AG45" s="107"/>
      <c r="AH45" s="103">
        <f>'ИТОГ и проверка'!L45</f>
        <v>0</v>
      </c>
      <c r="AI45" s="121"/>
      <c r="AJ45" s="121">
        <f t="shared" si="123"/>
        <v>0</v>
      </c>
      <c r="AK45" s="119">
        <f t="shared" si="115"/>
        <v>-8</v>
      </c>
      <c r="AL45" s="101">
        <f t="shared" si="116"/>
        <v>0</v>
      </c>
    </row>
    <row r="46" ht="45">
      <c r="A46" s="96" t="s">
        <v>99</v>
      </c>
      <c r="B46" s="97" t="s">
        <v>100</v>
      </c>
      <c r="C46" s="214">
        <v>434.36000000000001</v>
      </c>
      <c r="D46" s="104">
        <v>630</v>
      </c>
      <c r="E46" s="230">
        <v>459</v>
      </c>
      <c r="F46" s="200">
        <f t="shared" si="117"/>
        <v>1.056727138778893</v>
      </c>
      <c r="G46" s="102">
        <v>50</v>
      </c>
      <c r="H46" s="105">
        <v>8</v>
      </c>
      <c r="I46" s="105"/>
      <c r="J46" s="105">
        <v>7</v>
      </c>
      <c r="K46" s="105"/>
      <c r="L46" s="105"/>
      <c r="M46" s="105">
        <v>23</v>
      </c>
      <c r="N46" s="105">
        <v>20</v>
      </c>
      <c r="O46" s="230">
        <v>16</v>
      </c>
      <c r="P46" s="107"/>
      <c r="Q46" s="107"/>
      <c r="R46" s="120"/>
      <c r="S46" s="100">
        <v>10</v>
      </c>
      <c r="T46" s="229">
        <v>6</v>
      </c>
      <c r="U46" s="101">
        <f t="shared" si="118"/>
        <v>32</v>
      </c>
      <c r="V46" s="101">
        <f t="shared" si="119"/>
        <v>36.719999999999999</v>
      </c>
      <c r="W46" s="336">
        <f t="shared" si="120"/>
        <v>36</v>
      </c>
      <c r="X46" s="71">
        <v>8</v>
      </c>
      <c r="Y46" s="103">
        <f>'ИТОГ и проверка'!J46</f>
        <v>36</v>
      </c>
      <c r="Z46" s="103">
        <f t="shared" si="121"/>
        <v>7.8431372549019613</v>
      </c>
      <c r="AA46" s="101">
        <f t="shared" si="122"/>
        <v>-0.15686274509803866</v>
      </c>
      <c r="AB46" s="103">
        <f t="shared" si="114"/>
        <v>0</v>
      </c>
      <c r="AC46" s="107"/>
      <c r="AD46" s="103">
        <f>'ИТОГ и проверка'!K46</f>
        <v>5</v>
      </c>
      <c r="AE46" s="107"/>
      <c r="AF46" s="107"/>
      <c r="AG46" s="103">
        <f t="shared" ref="AG46:AG97" si="124">Y46-AD46-AH46</f>
        <v>19</v>
      </c>
      <c r="AH46" s="103">
        <f>'ИТОГ и проверка'!L46</f>
        <v>12</v>
      </c>
      <c r="AI46" s="121"/>
      <c r="AJ46" s="121">
        <f t="shared" si="123"/>
        <v>36</v>
      </c>
      <c r="AK46" s="119">
        <f t="shared" si="115"/>
        <v>0</v>
      </c>
      <c r="AL46" s="101">
        <f t="shared" si="116"/>
        <v>0</v>
      </c>
    </row>
    <row r="47" ht="30">
      <c r="A47" s="96" t="s">
        <v>101</v>
      </c>
      <c r="B47" s="97" t="s">
        <v>102</v>
      </c>
      <c r="C47" s="211">
        <v>182.90000000000001</v>
      </c>
      <c r="D47" s="104">
        <v>0</v>
      </c>
      <c r="E47" s="229">
        <v>0</v>
      </c>
      <c r="F47" s="200">
        <f t="shared" si="117"/>
        <v>0</v>
      </c>
      <c r="G47" s="102">
        <v>0</v>
      </c>
      <c r="H47" s="105">
        <v>0</v>
      </c>
      <c r="I47" s="105"/>
      <c r="J47" s="105">
        <v>0</v>
      </c>
      <c r="K47" s="105"/>
      <c r="L47" s="105"/>
      <c r="M47" s="105">
        <v>0</v>
      </c>
      <c r="N47" s="105">
        <v>0</v>
      </c>
      <c r="O47" s="229">
        <v>0</v>
      </c>
      <c r="P47" s="107"/>
      <c r="Q47" s="107"/>
      <c r="R47" s="120"/>
      <c r="S47" s="229">
        <v>0</v>
      </c>
      <c r="T47" s="230">
        <v>0</v>
      </c>
      <c r="U47" s="101">
        <v>0</v>
      </c>
      <c r="V47" s="101">
        <f t="shared" si="119"/>
        <v>0</v>
      </c>
      <c r="W47" s="336">
        <f t="shared" si="120"/>
        <v>0</v>
      </c>
      <c r="X47" s="71">
        <v>0</v>
      </c>
      <c r="Y47" s="103">
        <f>'ИТОГ и проверка'!J47</f>
        <v>0</v>
      </c>
      <c r="Z47" s="103">
        <v>0</v>
      </c>
      <c r="AA47" s="101">
        <f t="shared" si="122"/>
        <v>0</v>
      </c>
      <c r="AB47" s="10">
        <f t="shared" si="114"/>
        <v>0</v>
      </c>
      <c r="AC47" s="107"/>
      <c r="AD47" s="103">
        <f>'ИТОГ и проверка'!K47</f>
        <v>0</v>
      </c>
      <c r="AE47" s="107"/>
      <c r="AF47" s="107"/>
      <c r="AG47" s="103">
        <f t="shared" si="124"/>
        <v>0</v>
      </c>
      <c r="AH47" s="103">
        <f>'ИТОГ и проверка'!L47</f>
        <v>0</v>
      </c>
      <c r="AI47" s="121"/>
      <c r="AJ47" s="121">
        <f t="shared" si="123"/>
        <v>0</v>
      </c>
      <c r="AK47" s="119">
        <f t="shared" si="115"/>
        <v>0</v>
      </c>
      <c r="AL47" s="101">
        <f t="shared" si="116"/>
        <v>0</v>
      </c>
    </row>
    <row r="48">
      <c r="A48" s="123" t="s">
        <v>103</v>
      </c>
      <c r="B48" s="87" t="s">
        <v>104</v>
      </c>
      <c r="C48" s="206"/>
      <c r="D48" s="88"/>
      <c r="E48" s="237"/>
      <c r="F48" s="235"/>
      <c r="G48" s="149"/>
      <c r="H48" s="91"/>
      <c r="I48" s="91"/>
      <c r="J48" s="91"/>
      <c r="K48" s="91"/>
      <c r="L48" s="91"/>
      <c r="M48" s="91"/>
      <c r="N48" s="91"/>
      <c r="O48" s="207"/>
      <c r="P48" s="88"/>
      <c r="Q48" s="88"/>
      <c r="R48" s="136"/>
      <c r="S48" s="89"/>
      <c r="T48" s="250"/>
      <c r="U48" s="88"/>
      <c r="V48" s="90"/>
      <c r="W48" s="92"/>
      <c r="X48" s="92"/>
      <c r="Y48" s="90"/>
      <c r="Z48" s="150"/>
      <c r="AA48" s="90"/>
      <c r="AB48" s="103">
        <f t="shared" si="114"/>
        <v>0</v>
      </c>
      <c r="AC48" s="90"/>
      <c r="AD48" s="90"/>
      <c r="AE48" s="90"/>
      <c r="AF48" s="90"/>
      <c r="AG48" s="90"/>
      <c r="AH48" s="90"/>
      <c r="AI48" s="127"/>
      <c r="AJ48" s="121">
        <f t="shared" si="123"/>
        <v>0</v>
      </c>
      <c r="AK48" s="119">
        <f t="shared" si="115"/>
        <v>0</v>
      </c>
      <c r="AL48" s="101">
        <f t="shared" si="116"/>
        <v>0</v>
      </c>
    </row>
    <row r="49" ht="45">
      <c r="A49" s="96" t="s">
        <v>105</v>
      </c>
      <c r="B49" s="97" t="s">
        <v>106</v>
      </c>
      <c r="C49" s="238">
        <v>131.72999999999999</v>
      </c>
      <c r="D49" s="337">
        <v>636</v>
      </c>
      <c r="E49" s="251">
        <v>670</v>
      </c>
      <c r="F49" s="217">
        <f t="shared" si="117"/>
        <v>5.0861610870720417</v>
      </c>
      <c r="G49" s="102">
        <v>76</v>
      </c>
      <c r="H49" s="105">
        <v>12</v>
      </c>
      <c r="I49" s="105"/>
      <c r="J49" s="105">
        <v>0</v>
      </c>
      <c r="K49" s="105"/>
      <c r="L49" s="105"/>
      <c r="M49" s="105"/>
      <c r="N49" s="105">
        <v>0</v>
      </c>
      <c r="O49" s="252">
        <v>64</v>
      </c>
      <c r="P49" s="107"/>
      <c r="Q49" s="107"/>
      <c r="R49" s="120"/>
      <c r="S49" s="252">
        <v>45</v>
      </c>
      <c r="T49" s="252">
        <v>19</v>
      </c>
      <c r="U49" s="101">
        <f t="shared" si="118"/>
        <v>84.21052631578948</v>
      </c>
      <c r="V49" s="101">
        <f t="shared" si="119"/>
        <v>80.399999999999991</v>
      </c>
      <c r="W49" s="336">
        <f t="shared" si="120"/>
        <v>80</v>
      </c>
      <c r="X49" s="71">
        <v>12</v>
      </c>
      <c r="Y49" s="103">
        <f>'ИТОГ и проверка'!J49</f>
        <v>80</v>
      </c>
      <c r="Z49" s="103">
        <f t="shared" si="121"/>
        <v>11.940298507462686</v>
      </c>
      <c r="AA49" s="101">
        <f t="shared" si="122"/>
        <v>-0.059701492537314493</v>
      </c>
      <c r="AB49" s="10">
        <f t="shared" si="114"/>
        <v>0</v>
      </c>
      <c r="AC49" s="107"/>
      <c r="AD49" s="103">
        <f>'ИТОГ и проверка'!K49</f>
        <v>0</v>
      </c>
      <c r="AE49" s="107"/>
      <c r="AF49" s="107"/>
      <c r="AG49" s="107"/>
      <c r="AH49" s="103">
        <f>'ИТОГ и проверка'!L49</f>
        <v>0</v>
      </c>
      <c r="AI49" s="121"/>
      <c r="AJ49" s="121">
        <f t="shared" si="123"/>
        <v>0</v>
      </c>
      <c r="AK49" s="119">
        <f t="shared" si="115"/>
        <v>-80</v>
      </c>
      <c r="AL49" s="101">
        <f t="shared" si="116"/>
        <v>0</v>
      </c>
    </row>
    <row r="50" ht="30">
      <c r="A50" s="96" t="s">
        <v>107</v>
      </c>
      <c r="B50" s="97" t="s">
        <v>108</v>
      </c>
      <c r="C50" s="253">
        <v>1574.614</v>
      </c>
      <c r="D50" s="337">
        <v>2513</v>
      </c>
      <c r="E50" s="213">
        <v>2634</v>
      </c>
      <c r="F50" s="217">
        <f t="shared" si="117"/>
        <v>1.6727909189172712</v>
      </c>
      <c r="G50" s="102">
        <v>201</v>
      </c>
      <c r="H50" s="105">
        <v>8</v>
      </c>
      <c r="I50" s="105"/>
      <c r="J50" s="105">
        <v>0</v>
      </c>
      <c r="K50" s="105"/>
      <c r="L50" s="105"/>
      <c r="M50" s="105"/>
      <c r="N50" s="201">
        <v>0</v>
      </c>
      <c r="O50" s="213">
        <v>112</v>
      </c>
      <c r="P50" s="203"/>
      <c r="Q50" s="107"/>
      <c r="R50" s="215"/>
      <c r="S50" s="213">
        <v>91</v>
      </c>
      <c r="T50" s="213">
        <v>21</v>
      </c>
      <c r="U50" s="205">
        <f t="shared" si="118"/>
        <v>55.72139303482588</v>
      </c>
      <c r="V50" s="101">
        <f t="shared" si="119"/>
        <v>210.72</v>
      </c>
      <c r="W50" s="336">
        <f t="shared" si="120"/>
        <v>210</v>
      </c>
      <c r="X50" s="71">
        <v>8</v>
      </c>
      <c r="Y50" s="103">
        <f>'ИТОГ и проверка'!J50</f>
        <v>210</v>
      </c>
      <c r="Z50" s="103">
        <f t="shared" si="121"/>
        <v>7.9726651480637818</v>
      </c>
      <c r="AA50" s="101">
        <f t="shared" si="122"/>
        <v>-0.027334851936218207</v>
      </c>
      <c r="AB50" s="103">
        <f t="shared" si="114"/>
        <v>0</v>
      </c>
      <c r="AC50" s="107"/>
      <c r="AD50" s="103">
        <f>'ИТОГ и проверка'!K50</f>
        <v>0</v>
      </c>
      <c r="AE50" s="107"/>
      <c r="AF50" s="107"/>
      <c r="AG50" s="107"/>
      <c r="AH50" s="103">
        <f>'ИТОГ и проверка'!L50</f>
        <v>0</v>
      </c>
      <c r="AI50" s="121"/>
      <c r="AJ50" s="121">
        <f t="shared" si="123"/>
        <v>0</v>
      </c>
      <c r="AK50" s="119">
        <f t="shared" si="115"/>
        <v>-210</v>
      </c>
      <c r="AL50" s="101">
        <f t="shared" si="116"/>
        <v>0</v>
      </c>
    </row>
    <row r="51" ht="30">
      <c r="A51" s="96" t="s">
        <v>109</v>
      </c>
      <c r="B51" s="97" t="s">
        <v>110</v>
      </c>
      <c r="C51" s="238">
        <v>110.759</v>
      </c>
      <c r="D51" s="337">
        <v>401</v>
      </c>
      <c r="E51" s="213">
        <v>457</v>
      </c>
      <c r="F51" s="217">
        <f t="shared" si="117"/>
        <v>4.1260755333652348</v>
      </c>
      <c r="G51" s="102">
        <v>48</v>
      </c>
      <c r="H51" s="105">
        <v>12</v>
      </c>
      <c r="I51" s="105"/>
      <c r="J51" s="105">
        <v>0</v>
      </c>
      <c r="K51" s="105"/>
      <c r="L51" s="105"/>
      <c r="M51" s="105"/>
      <c r="N51" s="201">
        <v>0</v>
      </c>
      <c r="O51" s="213">
        <v>26</v>
      </c>
      <c r="P51" s="203"/>
      <c r="Q51" s="107"/>
      <c r="R51" s="215"/>
      <c r="S51" s="213">
        <v>22</v>
      </c>
      <c r="T51" s="213">
        <v>4</v>
      </c>
      <c r="U51" s="205">
        <f t="shared" si="118"/>
        <v>54.166666666666671</v>
      </c>
      <c r="V51" s="101">
        <f t="shared" si="119"/>
        <v>54.839999999999996</v>
      </c>
      <c r="W51" s="336">
        <f t="shared" si="120"/>
        <v>54</v>
      </c>
      <c r="X51" s="71">
        <v>12</v>
      </c>
      <c r="Y51" s="103">
        <f>'ИТОГ и проверка'!J51</f>
        <v>54</v>
      </c>
      <c r="Z51" s="103">
        <f t="shared" si="121"/>
        <v>11.816192560175054</v>
      </c>
      <c r="AA51" s="101">
        <f t="shared" si="122"/>
        <v>-0.18380743982494607</v>
      </c>
      <c r="AB51" s="10">
        <f t="shared" si="114"/>
        <v>0</v>
      </c>
      <c r="AC51" s="107"/>
      <c r="AD51" s="103">
        <f>'ИТОГ и проверка'!K51</f>
        <v>0</v>
      </c>
      <c r="AE51" s="107"/>
      <c r="AF51" s="107"/>
      <c r="AG51" s="107"/>
      <c r="AH51" s="103">
        <f>'ИТОГ и проверка'!L51</f>
        <v>0</v>
      </c>
      <c r="AI51" s="121"/>
      <c r="AJ51" s="121">
        <f t="shared" si="123"/>
        <v>0</v>
      </c>
      <c r="AK51" s="119">
        <f t="shared" si="115"/>
        <v>-54</v>
      </c>
      <c r="AL51" s="101">
        <f t="shared" si="116"/>
        <v>0</v>
      </c>
    </row>
    <row r="52" ht="30">
      <c r="A52" s="96" t="s">
        <v>111</v>
      </c>
      <c r="B52" s="97" t="s">
        <v>112</v>
      </c>
      <c r="C52" s="239">
        <v>395.19999999999999</v>
      </c>
      <c r="D52" s="104">
        <v>1015</v>
      </c>
      <c r="E52" s="182">
        <v>1211</v>
      </c>
      <c r="F52" s="200">
        <f t="shared" si="117"/>
        <v>3.0642712550607287</v>
      </c>
      <c r="G52" s="102">
        <v>81</v>
      </c>
      <c r="H52" s="105">
        <v>8</v>
      </c>
      <c r="I52" s="105"/>
      <c r="J52" s="105">
        <v>12</v>
      </c>
      <c r="K52" s="105"/>
      <c r="L52" s="105"/>
      <c r="M52" s="105">
        <v>39</v>
      </c>
      <c r="N52" s="201">
        <v>30</v>
      </c>
      <c r="O52" s="254">
        <v>57</v>
      </c>
      <c r="P52" s="203"/>
      <c r="Q52" s="107"/>
      <c r="R52" s="215"/>
      <c r="S52" s="254">
        <v>36</v>
      </c>
      <c r="T52" s="254">
        <v>21</v>
      </c>
      <c r="U52" s="205">
        <f t="shared" si="118"/>
        <v>70.370370370370367</v>
      </c>
      <c r="V52" s="101">
        <f t="shared" si="119"/>
        <v>145.31999999999999</v>
      </c>
      <c r="W52" s="336">
        <f t="shared" si="120"/>
        <v>145</v>
      </c>
      <c r="X52" s="71">
        <v>12</v>
      </c>
      <c r="Y52" s="103">
        <f>'ИТОГ и проверка'!J52</f>
        <v>145</v>
      </c>
      <c r="Z52" s="103">
        <f t="shared" si="121"/>
        <v>11.973575557390587</v>
      </c>
      <c r="AA52" s="101">
        <f t="shared" si="122"/>
        <v>-0.026424442609412679</v>
      </c>
      <c r="AB52" s="103">
        <f t="shared" si="114"/>
        <v>0</v>
      </c>
      <c r="AC52" s="107"/>
      <c r="AD52" s="103">
        <f>'ИТОГ и проверка'!K52</f>
        <v>15</v>
      </c>
      <c r="AE52" s="107"/>
      <c r="AF52" s="107"/>
      <c r="AG52" s="103">
        <f t="shared" si="124"/>
        <v>79</v>
      </c>
      <c r="AH52" s="103">
        <f>'ИТОГ и проверка'!L52</f>
        <v>51</v>
      </c>
      <c r="AI52" s="121"/>
      <c r="AJ52" s="121">
        <f t="shared" si="123"/>
        <v>145</v>
      </c>
      <c r="AK52" s="119">
        <f t="shared" si="115"/>
        <v>0</v>
      </c>
      <c r="AL52" s="101">
        <f t="shared" si="116"/>
        <v>0</v>
      </c>
    </row>
    <row r="53">
      <c r="A53" s="123" t="s">
        <v>113</v>
      </c>
      <c r="B53" s="87" t="s">
        <v>114</v>
      </c>
      <c r="C53" s="218"/>
      <c r="D53" s="208"/>
      <c r="E53" s="255"/>
      <c r="F53" s="256"/>
      <c r="G53" s="149"/>
      <c r="H53" s="91"/>
      <c r="I53" s="91"/>
      <c r="J53" s="91"/>
      <c r="K53" s="91"/>
      <c r="L53" s="91"/>
      <c r="M53" s="91"/>
      <c r="N53" s="91"/>
      <c r="O53" s="207"/>
      <c r="P53" s="88"/>
      <c r="Q53" s="88"/>
      <c r="R53" s="136"/>
      <c r="S53" s="257"/>
      <c r="T53" s="258"/>
      <c r="U53" s="88"/>
      <c r="V53" s="90"/>
      <c r="W53" s="92"/>
      <c r="X53" s="92"/>
      <c r="Y53" s="90"/>
      <c r="Z53" s="150"/>
      <c r="AA53" s="90"/>
      <c r="AB53" s="10">
        <f t="shared" si="114"/>
        <v>0</v>
      </c>
      <c r="AC53" s="90"/>
      <c r="AD53" s="90"/>
      <c r="AE53" s="90"/>
      <c r="AF53" s="90"/>
      <c r="AG53" s="90"/>
      <c r="AH53" s="90"/>
      <c r="AI53" s="127"/>
      <c r="AJ53" s="121">
        <f t="shared" si="123"/>
        <v>0</v>
      </c>
      <c r="AK53" s="119">
        <f t="shared" si="115"/>
        <v>0</v>
      </c>
      <c r="AL53" s="101">
        <f t="shared" si="116"/>
        <v>0</v>
      </c>
    </row>
    <row r="54" s="3" customFormat="1" ht="45">
      <c r="A54" s="96" t="s">
        <v>115</v>
      </c>
      <c r="B54" s="97" t="s">
        <v>116</v>
      </c>
      <c r="C54" s="214">
        <v>242.89099999999999</v>
      </c>
      <c r="D54" s="215">
        <v>4129</v>
      </c>
      <c r="E54" s="259">
        <v>4610</v>
      </c>
      <c r="F54" s="217">
        <f t="shared" si="117"/>
        <v>18.979706946737426</v>
      </c>
      <c r="G54" s="102">
        <v>660</v>
      </c>
      <c r="H54" s="105">
        <v>16</v>
      </c>
      <c r="I54" s="105"/>
      <c r="J54" s="105">
        <v>0</v>
      </c>
      <c r="K54" s="105"/>
      <c r="L54" s="105"/>
      <c r="M54" s="105"/>
      <c r="N54" s="105">
        <v>0</v>
      </c>
      <c r="O54" s="252">
        <v>660</v>
      </c>
      <c r="P54" s="107"/>
      <c r="Q54" s="107"/>
      <c r="R54" s="120"/>
      <c r="S54" s="260">
        <v>360</v>
      </c>
      <c r="T54" s="252">
        <v>300</v>
      </c>
      <c r="U54" s="101">
        <f t="shared" si="118"/>
        <v>100</v>
      </c>
      <c r="V54" s="101">
        <f t="shared" si="119"/>
        <v>1152.5</v>
      </c>
      <c r="W54" s="336">
        <f t="shared" si="120"/>
        <v>1152</v>
      </c>
      <c r="X54" s="71">
        <v>25</v>
      </c>
      <c r="Y54" s="103">
        <f>'ИТОГ и проверка'!J54</f>
        <v>690</v>
      </c>
      <c r="Z54" s="103">
        <f t="shared" si="121"/>
        <v>14.967462039045552</v>
      </c>
      <c r="AA54" s="101">
        <f t="shared" si="122"/>
        <v>-10.032537960954448</v>
      </c>
      <c r="AB54" s="103">
        <f t="shared" si="114"/>
        <v>0</v>
      </c>
      <c r="AC54" s="107"/>
      <c r="AD54" s="103">
        <f>'ИТОГ и проверка'!K54</f>
        <v>0</v>
      </c>
      <c r="AE54" s="107"/>
      <c r="AF54" s="107"/>
      <c r="AG54" s="107"/>
      <c r="AH54" s="103">
        <f>'ИТОГ и проверка'!L54</f>
        <v>0</v>
      </c>
      <c r="AI54" s="121"/>
      <c r="AJ54" s="121">
        <f t="shared" si="123"/>
        <v>0</v>
      </c>
      <c r="AK54" s="341">
        <f t="shared" si="115"/>
        <v>-690</v>
      </c>
      <c r="AL54" s="101">
        <f t="shared" si="116"/>
        <v>0</v>
      </c>
    </row>
    <row r="55" ht="30">
      <c r="A55" s="96" t="s">
        <v>117</v>
      </c>
      <c r="B55" s="97" t="s">
        <v>118</v>
      </c>
      <c r="C55" s="238">
        <v>373.82499999999999</v>
      </c>
      <c r="D55" s="99">
        <v>1502</v>
      </c>
      <c r="E55" s="182">
        <v>1704</v>
      </c>
      <c r="F55" s="200">
        <f t="shared" si="117"/>
        <v>4.5582826188724672</v>
      </c>
      <c r="G55" s="102">
        <v>105</v>
      </c>
      <c r="H55" s="105">
        <v>7</v>
      </c>
      <c r="I55" s="105"/>
      <c r="J55" s="105">
        <v>0</v>
      </c>
      <c r="K55" s="105"/>
      <c r="L55" s="105"/>
      <c r="M55" s="105"/>
      <c r="N55" s="201">
        <v>0</v>
      </c>
      <c r="O55" s="261">
        <v>65</v>
      </c>
      <c r="P55" s="203"/>
      <c r="Q55" s="107"/>
      <c r="R55" s="215"/>
      <c r="S55" s="213">
        <v>35</v>
      </c>
      <c r="T55" s="213">
        <v>30</v>
      </c>
      <c r="U55" s="205">
        <f t="shared" si="118"/>
        <v>61.904761904761905</v>
      </c>
      <c r="V55" s="101">
        <f t="shared" si="119"/>
        <v>204.47999999999999</v>
      </c>
      <c r="W55" s="336">
        <f t="shared" si="120"/>
        <v>204</v>
      </c>
      <c r="X55" s="71">
        <v>12</v>
      </c>
      <c r="Y55" s="103">
        <f>'ИТОГ и проверка'!J55</f>
        <v>204</v>
      </c>
      <c r="Z55" s="103">
        <f t="shared" si="121"/>
        <v>11.971830985915494</v>
      </c>
      <c r="AA55" s="101">
        <f t="shared" si="122"/>
        <v>-0.028169014084506117</v>
      </c>
      <c r="AB55" s="10">
        <f t="shared" si="114"/>
        <v>0</v>
      </c>
      <c r="AC55" s="107"/>
      <c r="AD55" s="103">
        <f>'ИТОГ и проверка'!K55</f>
        <v>0</v>
      </c>
      <c r="AE55" s="107"/>
      <c r="AF55" s="107"/>
      <c r="AG55" s="107"/>
      <c r="AH55" s="103">
        <f>'ИТОГ и проверка'!L55</f>
        <v>0</v>
      </c>
      <c r="AI55" s="121"/>
      <c r="AJ55" s="121">
        <f t="shared" si="123"/>
        <v>0</v>
      </c>
      <c r="AK55" s="119">
        <f t="shared" si="115"/>
        <v>-204</v>
      </c>
      <c r="AL55" s="101">
        <f t="shared" si="116"/>
        <v>0</v>
      </c>
    </row>
    <row r="56" ht="30">
      <c r="A56" s="96" t="s">
        <v>119</v>
      </c>
      <c r="B56" s="97" t="s">
        <v>120</v>
      </c>
      <c r="C56" s="239">
        <v>46.606000000000002</v>
      </c>
      <c r="D56" s="99">
        <v>376</v>
      </c>
      <c r="E56" s="120">
        <v>391</v>
      </c>
      <c r="F56" s="200">
        <f t="shared" si="117"/>
        <v>8.3894777496459678</v>
      </c>
      <c r="G56" s="102">
        <v>45</v>
      </c>
      <c r="H56" s="105">
        <v>12</v>
      </c>
      <c r="I56" s="105"/>
      <c r="J56" s="105">
        <v>0</v>
      </c>
      <c r="K56" s="105"/>
      <c r="L56" s="105"/>
      <c r="M56" s="105"/>
      <c r="N56" s="201">
        <v>0</v>
      </c>
      <c r="O56" s="213">
        <v>38</v>
      </c>
      <c r="P56" s="203"/>
      <c r="Q56" s="107"/>
      <c r="R56" s="215"/>
      <c r="S56" s="261">
        <v>24</v>
      </c>
      <c r="T56" s="213">
        <v>14</v>
      </c>
      <c r="U56" s="205">
        <f t="shared" si="118"/>
        <v>84.444444444444443</v>
      </c>
      <c r="V56" s="101">
        <f t="shared" si="119"/>
        <v>58.649999999999999</v>
      </c>
      <c r="W56" s="336">
        <f t="shared" si="120"/>
        <v>58</v>
      </c>
      <c r="X56" s="71">
        <v>15</v>
      </c>
      <c r="Y56" s="103">
        <f>'ИТОГ и проверка'!J56</f>
        <v>58</v>
      </c>
      <c r="Z56" s="103">
        <f t="shared" si="121"/>
        <v>14.833759590792837</v>
      </c>
      <c r="AA56" s="101">
        <f t="shared" si="122"/>
        <v>-0.16624040920716254</v>
      </c>
      <c r="AB56" s="103">
        <f t="shared" si="114"/>
        <v>0</v>
      </c>
      <c r="AC56" s="107"/>
      <c r="AD56" s="103">
        <f>'ИТОГ и проверка'!K56</f>
        <v>0</v>
      </c>
      <c r="AE56" s="107"/>
      <c r="AF56" s="107"/>
      <c r="AG56" s="107"/>
      <c r="AH56" s="103">
        <f>'ИТОГ и проверка'!L56</f>
        <v>0</v>
      </c>
      <c r="AI56" s="121"/>
      <c r="AJ56" s="121">
        <f t="shared" si="123"/>
        <v>0</v>
      </c>
      <c r="AK56" s="119">
        <f t="shared" si="115"/>
        <v>-58</v>
      </c>
      <c r="AL56" s="101">
        <f t="shared" si="116"/>
        <v>0</v>
      </c>
    </row>
    <row r="57">
      <c r="A57" s="123" t="s">
        <v>121</v>
      </c>
      <c r="B57" s="87" t="s">
        <v>122</v>
      </c>
      <c r="C57" s="218"/>
      <c r="D57" s="208"/>
      <c r="E57" s="255"/>
      <c r="F57" s="256"/>
      <c r="G57" s="149"/>
      <c r="H57" s="91"/>
      <c r="I57" s="91"/>
      <c r="J57" s="91"/>
      <c r="K57" s="91"/>
      <c r="L57" s="91"/>
      <c r="M57" s="91"/>
      <c r="N57" s="91"/>
      <c r="O57" s="209"/>
      <c r="P57" s="88"/>
      <c r="Q57" s="88"/>
      <c r="R57" s="136"/>
      <c r="S57" s="209"/>
      <c r="T57" s="210"/>
      <c r="U57" s="88"/>
      <c r="V57" s="90"/>
      <c r="W57" s="92"/>
      <c r="X57" s="92"/>
      <c r="Y57" s="90"/>
      <c r="Z57" s="150"/>
      <c r="AA57" s="90"/>
      <c r="AB57" s="10">
        <f t="shared" si="114"/>
        <v>0</v>
      </c>
      <c r="AC57" s="90"/>
      <c r="AD57" s="90"/>
      <c r="AE57" s="90"/>
      <c r="AF57" s="90"/>
      <c r="AG57" s="90"/>
      <c r="AH57" s="90"/>
      <c r="AI57" s="127"/>
      <c r="AJ57" s="121">
        <f t="shared" si="123"/>
        <v>0</v>
      </c>
      <c r="AK57" s="119">
        <f t="shared" si="115"/>
        <v>0</v>
      </c>
      <c r="AL57" s="101">
        <f t="shared" si="116"/>
        <v>0</v>
      </c>
    </row>
    <row r="58" ht="45">
      <c r="A58" s="96" t="s">
        <v>123</v>
      </c>
      <c r="B58" s="97" t="s">
        <v>124</v>
      </c>
      <c r="C58" s="214">
        <v>399.13</v>
      </c>
      <c r="D58" s="337">
        <v>2248</v>
      </c>
      <c r="E58" s="213">
        <v>2492</v>
      </c>
      <c r="F58" s="217">
        <f t="shared" si="117"/>
        <v>6.2435797860346254</v>
      </c>
      <c r="G58" s="102">
        <v>202</v>
      </c>
      <c r="H58" s="105">
        <v>9</v>
      </c>
      <c r="I58" s="105"/>
      <c r="J58" s="105">
        <v>0</v>
      </c>
      <c r="K58" s="105"/>
      <c r="L58" s="105"/>
      <c r="M58" s="105"/>
      <c r="N58" s="201">
        <v>0</v>
      </c>
      <c r="O58" s="202">
        <v>176</v>
      </c>
      <c r="P58" s="203"/>
      <c r="Q58" s="107"/>
      <c r="R58" s="215"/>
      <c r="S58" s="202">
        <v>121</v>
      </c>
      <c r="T58" s="202">
        <v>55</v>
      </c>
      <c r="U58" s="205">
        <f t="shared" si="118"/>
        <v>87.128712871287135</v>
      </c>
      <c r="V58" s="101">
        <f t="shared" si="119"/>
        <v>299.03999999999996</v>
      </c>
      <c r="W58" s="336">
        <f t="shared" si="120"/>
        <v>299</v>
      </c>
      <c r="X58" s="71">
        <v>12</v>
      </c>
      <c r="Y58" s="103">
        <f>'ИТОГ и проверка'!J58</f>
        <v>224</v>
      </c>
      <c r="Z58" s="103">
        <f t="shared" si="121"/>
        <v>8.9887640449438191</v>
      </c>
      <c r="AA58" s="101">
        <f t="shared" si="122"/>
        <v>-3.0112359550561809</v>
      </c>
      <c r="AB58" s="103">
        <f t="shared" si="114"/>
        <v>0</v>
      </c>
      <c r="AC58" s="107"/>
      <c r="AD58" s="103">
        <f>'ИТОГ и проверка'!K58</f>
        <v>0</v>
      </c>
      <c r="AE58" s="107"/>
      <c r="AF58" s="107"/>
      <c r="AG58" s="107"/>
      <c r="AH58" s="103">
        <f>'ИТОГ и проверка'!L58</f>
        <v>0</v>
      </c>
      <c r="AI58" s="121"/>
      <c r="AJ58" s="121">
        <f t="shared" si="123"/>
        <v>0</v>
      </c>
      <c r="AK58" s="119">
        <f t="shared" si="115"/>
        <v>-224</v>
      </c>
      <c r="AL58" s="101">
        <f t="shared" si="116"/>
        <v>0</v>
      </c>
    </row>
    <row r="59" ht="30">
      <c r="A59" s="96" t="s">
        <v>125</v>
      </c>
      <c r="B59" s="97" t="s">
        <v>126</v>
      </c>
      <c r="C59" s="211">
        <v>162.821</v>
      </c>
      <c r="D59" s="104">
        <v>886</v>
      </c>
      <c r="E59" s="262">
        <v>892</v>
      </c>
      <c r="F59" s="200">
        <f t="shared" si="117"/>
        <v>5.4784088047610568</v>
      </c>
      <c r="G59" s="102">
        <v>30</v>
      </c>
      <c r="H59" s="105">
        <v>3</v>
      </c>
      <c r="I59" s="105"/>
      <c r="J59" s="105">
        <v>0</v>
      </c>
      <c r="K59" s="105"/>
      <c r="L59" s="105"/>
      <c r="M59" s="105"/>
      <c r="N59" s="201">
        <v>0</v>
      </c>
      <c r="O59" s="213">
        <v>30</v>
      </c>
      <c r="P59" s="203"/>
      <c r="Q59" s="107"/>
      <c r="R59" s="215"/>
      <c r="S59" s="213">
        <v>15</v>
      </c>
      <c r="T59" s="213">
        <v>15</v>
      </c>
      <c r="U59" s="205">
        <f t="shared" si="118"/>
        <v>100</v>
      </c>
      <c r="V59" s="101">
        <f t="shared" si="119"/>
        <v>107.03999999999999</v>
      </c>
      <c r="W59" s="336">
        <f t="shared" si="120"/>
        <v>107</v>
      </c>
      <c r="X59" s="71">
        <v>12</v>
      </c>
      <c r="Y59" s="103">
        <f>'ИТОГ и проверка'!J59</f>
        <v>40</v>
      </c>
      <c r="Z59" s="103">
        <f t="shared" si="121"/>
        <v>4.4843049327354256</v>
      </c>
      <c r="AA59" s="101">
        <f t="shared" si="122"/>
        <v>-7.5156950672645744</v>
      </c>
      <c r="AB59" s="10">
        <f t="shared" si="114"/>
        <v>0</v>
      </c>
      <c r="AC59" s="107"/>
      <c r="AD59" s="103">
        <f>'ИТОГ и проверка'!K59</f>
        <v>0</v>
      </c>
      <c r="AE59" s="107"/>
      <c r="AF59" s="107"/>
      <c r="AG59" s="107"/>
      <c r="AH59" s="103">
        <f>'ИТОГ и проверка'!L59</f>
        <v>0</v>
      </c>
      <c r="AI59" s="121"/>
      <c r="AJ59" s="121">
        <f t="shared" si="123"/>
        <v>0</v>
      </c>
      <c r="AK59" s="119">
        <f t="shared" si="115"/>
        <v>-40</v>
      </c>
      <c r="AL59" s="101">
        <f t="shared" si="116"/>
        <v>0</v>
      </c>
    </row>
    <row r="60">
      <c r="A60" s="123" t="s">
        <v>127</v>
      </c>
      <c r="B60" s="87" t="s">
        <v>128</v>
      </c>
      <c r="C60" s="206"/>
      <c r="D60" s="88"/>
      <c r="E60" s="207"/>
      <c r="F60" s="235"/>
      <c r="G60" s="149"/>
      <c r="H60" s="91"/>
      <c r="I60" s="91"/>
      <c r="J60" s="91"/>
      <c r="K60" s="91"/>
      <c r="L60" s="91"/>
      <c r="M60" s="91"/>
      <c r="N60" s="91"/>
      <c r="O60" s="207"/>
      <c r="P60" s="88"/>
      <c r="Q60" s="88"/>
      <c r="R60" s="136"/>
      <c r="S60" s="263"/>
      <c r="T60" s="264"/>
      <c r="U60" s="88"/>
      <c r="V60" s="90"/>
      <c r="W60" s="92"/>
      <c r="X60" s="92"/>
      <c r="Y60" s="90"/>
      <c r="Z60" s="150"/>
      <c r="AA60" s="90"/>
      <c r="AB60" s="103">
        <f t="shared" si="114"/>
        <v>0</v>
      </c>
      <c r="AC60" s="90"/>
      <c r="AD60" s="90"/>
      <c r="AE60" s="90"/>
      <c r="AF60" s="90"/>
      <c r="AG60" s="90"/>
      <c r="AH60" s="90"/>
      <c r="AI60" s="127"/>
      <c r="AJ60" s="121">
        <f t="shared" si="123"/>
        <v>0</v>
      </c>
      <c r="AK60" s="119">
        <f t="shared" si="115"/>
        <v>0</v>
      </c>
      <c r="AL60" s="101">
        <f t="shared" si="116"/>
        <v>0</v>
      </c>
    </row>
    <row r="61" ht="75">
      <c r="A61" s="96" t="s">
        <v>129</v>
      </c>
      <c r="B61" s="97" t="s">
        <v>130</v>
      </c>
      <c r="C61" s="211">
        <v>51.076999999999998</v>
      </c>
      <c r="D61" s="104">
        <v>567</v>
      </c>
      <c r="E61" s="229">
        <v>577</v>
      </c>
      <c r="F61" s="200">
        <f t="shared" si="117"/>
        <v>11.296669733931124</v>
      </c>
      <c r="G61" s="102">
        <v>85</v>
      </c>
      <c r="H61" s="105">
        <v>15</v>
      </c>
      <c r="I61" s="105"/>
      <c r="J61" s="105">
        <v>0</v>
      </c>
      <c r="K61" s="105"/>
      <c r="L61" s="105"/>
      <c r="M61" s="105"/>
      <c r="N61" s="105">
        <v>0</v>
      </c>
      <c r="O61" s="229">
        <v>75</v>
      </c>
      <c r="P61" s="120"/>
      <c r="Q61" s="120"/>
      <c r="R61" s="120"/>
      <c r="S61" s="229">
        <v>52</v>
      </c>
      <c r="T61" s="230">
        <v>23</v>
      </c>
      <c r="U61" s="101">
        <f t="shared" si="118"/>
        <v>88.235294117647058</v>
      </c>
      <c r="V61" s="101">
        <f t="shared" si="119"/>
        <v>103.86</v>
      </c>
      <c r="W61" s="336">
        <f t="shared" si="120"/>
        <v>103</v>
      </c>
      <c r="X61" s="71">
        <v>18</v>
      </c>
      <c r="Y61" s="103">
        <f>'ИТОГ и проверка'!J61</f>
        <v>86</v>
      </c>
      <c r="Z61" s="103">
        <f t="shared" si="121"/>
        <v>14.904679376083189</v>
      </c>
      <c r="AA61" s="101">
        <f t="shared" si="122"/>
        <v>-3.0953206239168107</v>
      </c>
      <c r="AB61" s="10">
        <f t="shared" si="114"/>
        <v>0</v>
      </c>
      <c r="AC61" s="107"/>
      <c r="AD61" s="103">
        <f>'ИТОГ и проверка'!K61</f>
        <v>0</v>
      </c>
      <c r="AE61" s="107"/>
      <c r="AF61" s="107"/>
      <c r="AG61" s="107"/>
      <c r="AH61" s="103">
        <f>'ИТОГ и проверка'!L61</f>
        <v>0</v>
      </c>
      <c r="AI61" s="121"/>
      <c r="AJ61" s="121">
        <f t="shared" si="123"/>
        <v>0</v>
      </c>
      <c r="AK61" s="119">
        <f t="shared" si="115"/>
        <v>-86</v>
      </c>
      <c r="AL61" s="101">
        <f t="shared" si="116"/>
        <v>0</v>
      </c>
    </row>
    <row r="62" ht="45">
      <c r="A62" s="96" t="s">
        <v>131</v>
      </c>
      <c r="B62" s="97" t="s">
        <v>132</v>
      </c>
      <c r="C62" s="265">
        <v>135.06299999999999</v>
      </c>
      <c r="D62" s="104">
        <v>592</v>
      </c>
      <c r="E62" s="230">
        <v>630</v>
      </c>
      <c r="F62" s="200">
        <f t="shared" si="117"/>
        <v>4.664489904711135</v>
      </c>
      <c r="G62" s="102">
        <v>71</v>
      </c>
      <c r="H62" s="105">
        <v>12</v>
      </c>
      <c r="I62" s="105"/>
      <c r="J62" s="105">
        <v>0</v>
      </c>
      <c r="K62" s="105"/>
      <c r="L62" s="105"/>
      <c r="M62" s="105"/>
      <c r="N62" s="105">
        <v>0</v>
      </c>
      <c r="O62" s="252">
        <v>26</v>
      </c>
      <c r="P62" s="107"/>
      <c r="Q62" s="107"/>
      <c r="R62" s="120"/>
      <c r="S62" s="252">
        <v>18</v>
      </c>
      <c r="T62" s="252">
        <v>8</v>
      </c>
      <c r="U62" s="101">
        <f t="shared" si="118"/>
        <v>36.619718309859159</v>
      </c>
      <c r="V62" s="101">
        <f t="shared" si="119"/>
        <v>75.599999999999994</v>
      </c>
      <c r="W62" s="336">
        <f t="shared" si="120"/>
        <v>75</v>
      </c>
      <c r="X62" s="71">
        <v>12</v>
      </c>
      <c r="Y62" s="103">
        <f>'ИТОГ и проверка'!J62</f>
        <v>75</v>
      </c>
      <c r="Z62" s="103">
        <f t="shared" si="121"/>
        <v>11.904761904761905</v>
      </c>
      <c r="AA62" s="101">
        <f t="shared" si="122"/>
        <v>-0.0952380952380949</v>
      </c>
      <c r="AB62" s="103">
        <f t="shared" si="114"/>
        <v>0</v>
      </c>
      <c r="AC62" s="107"/>
      <c r="AD62" s="103">
        <f>'ИТОГ и проверка'!K62</f>
        <v>0</v>
      </c>
      <c r="AE62" s="107"/>
      <c r="AF62" s="107"/>
      <c r="AG62" s="107"/>
      <c r="AH62" s="103">
        <f>'ИТОГ и проверка'!L62</f>
        <v>0</v>
      </c>
      <c r="AI62" s="121"/>
      <c r="AJ62" s="121">
        <f t="shared" si="123"/>
        <v>0</v>
      </c>
      <c r="AK62" s="119">
        <f t="shared" si="115"/>
        <v>-75</v>
      </c>
      <c r="AL62" s="101">
        <f t="shared" si="116"/>
        <v>0</v>
      </c>
    </row>
    <row r="63" ht="45">
      <c r="A63" s="96" t="s">
        <v>133</v>
      </c>
      <c r="B63" s="97" t="s">
        <v>134</v>
      </c>
      <c r="C63" s="238">
        <v>220.90799999999999</v>
      </c>
      <c r="D63" s="104">
        <v>2657</v>
      </c>
      <c r="E63" s="229">
        <v>2835</v>
      </c>
      <c r="F63" s="200">
        <f t="shared" si="117"/>
        <v>12.833396708131893</v>
      </c>
      <c r="G63" s="102">
        <v>300</v>
      </c>
      <c r="H63" s="105">
        <v>11</v>
      </c>
      <c r="I63" s="105"/>
      <c r="J63" s="105">
        <v>0</v>
      </c>
      <c r="K63" s="105"/>
      <c r="L63" s="105"/>
      <c r="M63" s="105"/>
      <c r="N63" s="201">
        <v>0</v>
      </c>
      <c r="O63" s="266">
        <v>253</v>
      </c>
      <c r="P63" s="203"/>
      <c r="Q63" s="107"/>
      <c r="R63" s="215"/>
      <c r="S63" s="213">
        <v>138</v>
      </c>
      <c r="T63" s="266">
        <v>115</v>
      </c>
      <c r="U63" s="205">
        <f t="shared" si="118"/>
        <v>84.333333333333329</v>
      </c>
      <c r="V63" s="101">
        <f t="shared" si="119"/>
        <v>708.75</v>
      </c>
      <c r="W63" s="336">
        <f t="shared" si="120"/>
        <v>708</v>
      </c>
      <c r="X63" s="71">
        <v>25</v>
      </c>
      <c r="Y63" s="103">
        <f>'ИТОГ и проверка'!J63</f>
        <v>300</v>
      </c>
      <c r="Z63" s="103">
        <f t="shared" si="121"/>
        <v>10.582010582010582</v>
      </c>
      <c r="AA63" s="101">
        <f t="shared" si="122"/>
        <v>-14.417989417989418</v>
      </c>
      <c r="AB63" s="10">
        <f t="shared" si="114"/>
        <v>0</v>
      </c>
      <c r="AC63" s="107"/>
      <c r="AD63" s="103">
        <f>'ИТОГ и проверка'!K63</f>
        <v>0</v>
      </c>
      <c r="AE63" s="107"/>
      <c r="AF63" s="107"/>
      <c r="AG63" s="107"/>
      <c r="AH63" s="103">
        <f>'ИТОГ и проверка'!L63</f>
        <v>0</v>
      </c>
      <c r="AI63" s="121"/>
      <c r="AJ63" s="121">
        <f t="shared" si="123"/>
        <v>0</v>
      </c>
      <c r="AK63" s="119">
        <f t="shared" si="115"/>
        <v>-300</v>
      </c>
      <c r="AL63" s="101">
        <f t="shared" si="116"/>
        <v>0</v>
      </c>
    </row>
    <row r="64" ht="30">
      <c r="A64" s="96" t="s">
        <v>135</v>
      </c>
      <c r="B64" s="97" t="s">
        <v>136</v>
      </c>
      <c r="C64" s="214">
        <v>9.9800000000000004</v>
      </c>
      <c r="D64" s="104">
        <v>46</v>
      </c>
      <c r="E64" s="230">
        <v>45</v>
      </c>
      <c r="F64" s="200">
        <f t="shared" si="117"/>
        <v>4.5090180360721437</v>
      </c>
      <c r="G64" s="102">
        <v>3</v>
      </c>
      <c r="H64" s="105">
        <v>7</v>
      </c>
      <c r="I64" s="105"/>
      <c r="J64" s="105">
        <v>0</v>
      </c>
      <c r="K64" s="105"/>
      <c r="L64" s="105"/>
      <c r="M64" s="105"/>
      <c r="N64" s="201">
        <v>0</v>
      </c>
      <c r="O64" s="266">
        <v>3</v>
      </c>
      <c r="P64" s="203"/>
      <c r="Q64" s="107"/>
      <c r="R64" s="215"/>
      <c r="S64" s="213">
        <v>2</v>
      </c>
      <c r="T64" s="266">
        <v>1</v>
      </c>
      <c r="U64" s="205">
        <f t="shared" si="118"/>
        <v>100</v>
      </c>
      <c r="V64" s="101">
        <f t="shared" si="119"/>
        <v>5.3999999999999995</v>
      </c>
      <c r="W64" s="336">
        <f t="shared" si="120"/>
        <v>5</v>
      </c>
      <c r="X64" s="71">
        <v>12</v>
      </c>
      <c r="Y64" s="103">
        <f>'ИТОГ и проверка'!J64</f>
        <v>5</v>
      </c>
      <c r="Z64" s="103">
        <f t="shared" si="121"/>
        <v>11.111111111111111</v>
      </c>
      <c r="AA64" s="101">
        <f t="shared" si="122"/>
        <v>-0.88888888888888928</v>
      </c>
      <c r="AB64" s="103">
        <f t="shared" si="114"/>
        <v>0</v>
      </c>
      <c r="AC64" s="107"/>
      <c r="AD64" s="103">
        <f>'ИТОГ и проверка'!K64</f>
        <v>0</v>
      </c>
      <c r="AE64" s="107"/>
      <c r="AF64" s="107"/>
      <c r="AG64" s="107"/>
      <c r="AH64" s="103">
        <f>'ИТОГ и проверка'!L64</f>
        <v>0</v>
      </c>
      <c r="AI64" s="121"/>
      <c r="AJ64" s="121">
        <f t="shared" si="123"/>
        <v>0</v>
      </c>
      <c r="AK64" s="119">
        <f t="shared" si="115"/>
        <v>-5</v>
      </c>
      <c r="AL64" s="101">
        <f t="shared" si="116"/>
        <v>0</v>
      </c>
    </row>
    <row r="65" ht="31.5">
      <c r="A65" s="96" t="s">
        <v>137</v>
      </c>
      <c r="B65" s="97" t="s">
        <v>138</v>
      </c>
      <c r="C65" s="211">
        <v>16.030000000000001</v>
      </c>
      <c r="D65" s="104">
        <v>132</v>
      </c>
      <c r="E65" s="246">
        <v>139</v>
      </c>
      <c r="F65" s="200">
        <f t="shared" si="117"/>
        <v>8.6712414223331251</v>
      </c>
      <c r="G65" s="102">
        <v>15</v>
      </c>
      <c r="H65" s="105">
        <v>11</v>
      </c>
      <c r="I65" s="105"/>
      <c r="J65" s="105">
        <v>0</v>
      </c>
      <c r="K65" s="105"/>
      <c r="L65" s="105"/>
      <c r="M65" s="105"/>
      <c r="N65" s="201">
        <v>0</v>
      </c>
      <c r="O65" s="213">
        <v>15</v>
      </c>
      <c r="P65" s="203"/>
      <c r="Q65" s="107"/>
      <c r="R65" s="215"/>
      <c r="S65" s="213">
        <v>9</v>
      </c>
      <c r="T65" s="213">
        <v>6</v>
      </c>
      <c r="U65" s="205">
        <f t="shared" si="118"/>
        <v>100</v>
      </c>
      <c r="V65" s="101">
        <f t="shared" si="119"/>
        <v>20.849999999999998</v>
      </c>
      <c r="W65" s="336">
        <f t="shared" si="120"/>
        <v>20</v>
      </c>
      <c r="X65" s="71">
        <v>15</v>
      </c>
      <c r="Y65" s="103">
        <f>'ИТОГ и проверка'!J65</f>
        <v>20</v>
      </c>
      <c r="Z65" s="103">
        <f t="shared" si="121"/>
        <v>14.388489208633095</v>
      </c>
      <c r="AA65" s="101">
        <f t="shared" si="122"/>
        <v>-0.61151079136690534</v>
      </c>
      <c r="AB65" s="10">
        <f t="shared" si="114"/>
        <v>0</v>
      </c>
      <c r="AC65" s="107"/>
      <c r="AD65" s="103">
        <f>'ИТОГ и проверка'!K65</f>
        <v>0</v>
      </c>
      <c r="AE65" s="107"/>
      <c r="AF65" s="107"/>
      <c r="AG65" s="107"/>
      <c r="AH65" s="103">
        <f>'ИТОГ и проверка'!L65</f>
        <v>0</v>
      </c>
      <c r="AI65" s="121"/>
      <c r="AJ65" s="121">
        <f t="shared" si="123"/>
        <v>0</v>
      </c>
      <c r="AK65" s="119">
        <f t="shared" si="115"/>
        <v>-20</v>
      </c>
      <c r="AL65" s="101">
        <f t="shared" si="116"/>
        <v>0</v>
      </c>
    </row>
    <row r="66" ht="31.5">
      <c r="A66" s="96" t="s">
        <v>139</v>
      </c>
      <c r="B66" s="97" t="s">
        <v>140</v>
      </c>
      <c r="C66" s="214">
        <v>11.130000000000001</v>
      </c>
      <c r="D66" s="104">
        <v>108</v>
      </c>
      <c r="E66" s="182">
        <v>111</v>
      </c>
      <c r="F66" s="200">
        <f t="shared" si="117"/>
        <v>9.9730458221024243</v>
      </c>
      <c r="G66" s="102">
        <v>12</v>
      </c>
      <c r="H66" s="105">
        <v>11</v>
      </c>
      <c r="I66" s="105"/>
      <c r="J66" s="105">
        <v>0</v>
      </c>
      <c r="K66" s="105"/>
      <c r="L66" s="105"/>
      <c r="M66" s="105"/>
      <c r="N66" s="201">
        <v>0</v>
      </c>
      <c r="O66" s="213">
        <v>8</v>
      </c>
      <c r="P66" s="203"/>
      <c r="Q66" s="107"/>
      <c r="R66" s="215"/>
      <c r="S66" s="213">
        <v>6</v>
      </c>
      <c r="T66" s="213">
        <v>2</v>
      </c>
      <c r="U66" s="205">
        <f t="shared" si="118"/>
        <v>66.666666666666671</v>
      </c>
      <c r="V66" s="101">
        <f t="shared" si="119"/>
        <v>19.98</v>
      </c>
      <c r="W66" s="336">
        <f t="shared" si="120"/>
        <v>19</v>
      </c>
      <c r="X66" s="71">
        <v>18</v>
      </c>
      <c r="Y66" s="103">
        <f>'ИТОГ и проверка'!J66</f>
        <v>13</v>
      </c>
      <c r="Z66" s="103">
        <f t="shared" si="121"/>
        <v>11.711711711711711</v>
      </c>
      <c r="AA66" s="101">
        <f t="shared" si="122"/>
        <v>-6.2882882882882889</v>
      </c>
      <c r="AB66" s="103">
        <f t="shared" si="114"/>
        <v>0</v>
      </c>
      <c r="AC66" s="107"/>
      <c r="AD66" s="103">
        <f>'ИТОГ и проверка'!K66</f>
        <v>0</v>
      </c>
      <c r="AE66" s="107"/>
      <c r="AF66" s="107"/>
      <c r="AG66" s="107"/>
      <c r="AH66" s="103">
        <f>'ИТОГ и проверка'!L66</f>
        <v>0</v>
      </c>
      <c r="AI66" s="121"/>
      <c r="AJ66" s="121">
        <f t="shared" si="123"/>
        <v>0</v>
      </c>
      <c r="AK66" s="119">
        <f t="shared" si="115"/>
        <v>-13</v>
      </c>
      <c r="AL66" s="101">
        <f t="shared" si="116"/>
        <v>0</v>
      </c>
    </row>
    <row r="67" ht="31.5">
      <c r="A67" s="96" t="s">
        <v>141</v>
      </c>
      <c r="B67" s="97" t="s">
        <v>142</v>
      </c>
      <c r="C67" s="232">
        <v>7.4029999999999996</v>
      </c>
      <c r="D67" s="104">
        <v>57</v>
      </c>
      <c r="E67" s="246">
        <v>58</v>
      </c>
      <c r="F67" s="200">
        <f t="shared" si="117"/>
        <v>7.834661623666082</v>
      </c>
      <c r="G67" s="102">
        <v>5</v>
      </c>
      <c r="H67" s="105">
        <v>9</v>
      </c>
      <c r="I67" s="105"/>
      <c r="J67" s="105">
        <v>0</v>
      </c>
      <c r="K67" s="105"/>
      <c r="L67" s="105"/>
      <c r="M67" s="105"/>
      <c r="N67" s="201">
        <v>0</v>
      </c>
      <c r="O67" s="213">
        <v>2</v>
      </c>
      <c r="P67" s="203"/>
      <c r="Q67" s="107"/>
      <c r="R67" s="215"/>
      <c r="S67" s="213">
        <v>1</v>
      </c>
      <c r="T67" s="213">
        <v>1</v>
      </c>
      <c r="U67" s="205">
        <f t="shared" si="118"/>
        <v>40</v>
      </c>
      <c r="V67" s="101">
        <f t="shared" si="119"/>
        <v>8.6999999999999993</v>
      </c>
      <c r="W67" s="336">
        <f t="shared" si="120"/>
        <v>8</v>
      </c>
      <c r="X67" s="71">
        <v>15</v>
      </c>
      <c r="Y67" s="103">
        <f>'ИТОГ и проверка'!J67</f>
        <v>6</v>
      </c>
      <c r="Z67" s="103">
        <f t="shared" si="121"/>
        <v>10.344827586206897</v>
      </c>
      <c r="AA67" s="101">
        <f t="shared" si="122"/>
        <v>-4.6551724137931032</v>
      </c>
      <c r="AB67" s="10">
        <f t="shared" si="114"/>
        <v>0</v>
      </c>
      <c r="AC67" s="107"/>
      <c r="AD67" s="103">
        <f>'ИТОГ и проверка'!K67</f>
        <v>0</v>
      </c>
      <c r="AE67" s="107"/>
      <c r="AF67" s="107"/>
      <c r="AG67" s="107"/>
      <c r="AH67" s="103">
        <f>'ИТОГ и проверка'!L67</f>
        <v>0</v>
      </c>
      <c r="AI67" s="121"/>
      <c r="AJ67" s="121">
        <f t="shared" si="123"/>
        <v>0</v>
      </c>
      <c r="AK67" s="119">
        <f t="shared" si="115"/>
        <v>-6</v>
      </c>
      <c r="AL67" s="101">
        <f t="shared" si="116"/>
        <v>0</v>
      </c>
    </row>
    <row r="68" ht="31.5">
      <c r="A68" s="96" t="s">
        <v>143</v>
      </c>
      <c r="B68" s="97" t="s">
        <v>144</v>
      </c>
      <c r="C68" s="239">
        <v>8</v>
      </c>
      <c r="D68" s="104">
        <v>62</v>
      </c>
      <c r="E68" s="269">
        <v>59</v>
      </c>
      <c r="F68" s="200">
        <f t="shared" si="117"/>
        <v>7.375</v>
      </c>
      <c r="G68" s="102">
        <v>9</v>
      </c>
      <c r="H68" s="105">
        <v>15</v>
      </c>
      <c r="I68" s="105"/>
      <c r="J68" s="105">
        <v>0</v>
      </c>
      <c r="K68" s="105"/>
      <c r="L68" s="105"/>
      <c r="M68" s="105">
        <v>6</v>
      </c>
      <c r="N68" s="105">
        <v>3</v>
      </c>
      <c r="O68" s="230">
        <v>8</v>
      </c>
      <c r="P68" s="107"/>
      <c r="Q68" s="107"/>
      <c r="R68" s="120"/>
      <c r="S68" s="248">
        <v>5</v>
      </c>
      <c r="T68" s="231">
        <v>3</v>
      </c>
      <c r="U68" s="101">
        <f t="shared" si="118"/>
        <v>88.888888888888886</v>
      </c>
      <c r="V68" s="101">
        <f t="shared" si="119"/>
        <v>8.8499999999999996</v>
      </c>
      <c r="W68" s="336">
        <f t="shared" si="120"/>
        <v>8</v>
      </c>
      <c r="X68" s="71">
        <v>15</v>
      </c>
      <c r="Y68" s="103">
        <f>'ИТОГ и проверка'!J68</f>
        <v>8</v>
      </c>
      <c r="Z68" s="103">
        <f t="shared" si="121"/>
        <v>13.559322033898306</v>
      </c>
      <c r="AA68" s="101">
        <f t="shared" si="122"/>
        <v>-1.4406779661016937</v>
      </c>
      <c r="AB68" s="103">
        <f t="shared" si="114"/>
        <v>0</v>
      </c>
      <c r="AC68" s="107"/>
      <c r="AD68" s="103">
        <f>'ИТОГ и проверка'!K68</f>
        <v>0</v>
      </c>
      <c r="AE68" s="107"/>
      <c r="AF68" s="107"/>
      <c r="AG68" s="103">
        <f t="shared" si="124"/>
        <v>5</v>
      </c>
      <c r="AH68" s="103">
        <f>'ИТОГ и проверка'!L68</f>
        <v>3</v>
      </c>
      <c r="AI68" s="121"/>
      <c r="AJ68" s="121">
        <f t="shared" si="123"/>
        <v>8</v>
      </c>
      <c r="AK68" s="119">
        <f t="shared" si="115"/>
        <v>0</v>
      </c>
      <c r="AL68" s="101">
        <f t="shared" si="116"/>
        <v>0</v>
      </c>
    </row>
    <row r="69" ht="31.5">
      <c r="A69" s="96" t="s">
        <v>145</v>
      </c>
      <c r="B69" s="97" t="s">
        <v>146</v>
      </c>
      <c r="C69" s="211">
        <v>28.376999999999999</v>
      </c>
      <c r="D69" s="104">
        <v>175</v>
      </c>
      <c r="E69" s="271">
        <v>171</v>
      </c>
      <c r="F69" s="200">
        <f t="shared" si="117"/>
        <v>6.0260069774817637</v>
      </c>
      <c r="G69" s="102">
        <v>26</v>
      </c>
      <c r="H69" s="105">
        <v>15</v>
      </c>
      <c r="I69" s="105"/>
      <c r="J69" s="105">
        <v>3</v>
      </c>
      <c r="K69" s="105"/>
      <c r="L69" s="105"/>
      <c r="M69" s="105">
        <v>13</v>
      </c>
      <c r="N69" s="105">
        <v>10</v>
      </c>
      <c r="O69" s="229">
        <v>19</v>
      </c>
      <c r="P69" s="107"/>
      <c r="Q69" s="107"/>
      <c r="R69" s="120"/>
      <c r="S69" s="229">
        <v>10</v>
      </c>
      <c r="T69" s="230">
        <v>9</v>
      </c>
      <c r="U69" s="101">
        <f t="shared" si="118"/>
        <v>73.07692307692308</v>
      </c>
      <c r="V69" s="101">
        <f t="shared" si="119"/>
        <v>25.649999999999999</v>
      </c>
      <c r="W69" s="336">
        <f t="shared" si="120"/>
        <v>25</v>
      </c>
      <c r="X69" s="71">
        <v>15</v>
      </c>
      <c r="Y69" s="103">
        <f>'ИТОГ и проверка'!J69</f>
        <v>25</v>
      </c>
      <c r="Z69" s="103">
        <f t="shared" si="121"/>
        <v>14.619883040935672</v>
      </c>
      <c r="AA69" s="101">
        <f t="shared" si="122"/>
        <v>-0.38011695906432763</v>
      </c>
      <c r="AB69" s="10">
        <f t="shared" si="114"/>
        <v>0</v>
      </c>
      <c r="AC69" s="107"/>
      <c r="AD69" s="103">
        <f>'ИТОГ и проверка'!K69</f>
        <v>1</v>
      </c>
      <c r="AE69" s="107"/>
      <c r="AF69" s="107"/>
      <c r="AG69" s="103">
        <f t="shared" si="124"/>
        <v>16</v>
      </c>
      <c r="AH69" s="103">
        <f>'ИТОГ и проверка'!L69</f>
        <v>8</v>
      </c>
      <c r="AI69" s="121"/>
      <c r="AJ69" s="121">
        <f t="shared" si="123"/>
        <v>25</v>
      </c>
      <c r="AK69" s="119">
        <f t="shared" si="115"/>
        <v>0</v>
      </c>
      <c r="AL69" s="101">
        <f t="shared" si="116"/>
        <v>0</v>
      </c>
    </row>
    <row r="70" ht="31.5">
      <c r="A70" s="96" t="s">
        <v>147</v>
      </c>
      <c r="B70" s="97" t="s">
        <v>148</v>
      </c>
      <c r="C70" s="214">
        <v>36.741999999999997</v>
      </c>
      <c r="D70" s="337">
        <v>21</v>
      </c>
      <c r="E70" s="251">
        <v>73</v>
      </c>
      <c r="F70" s="217">
        <f t="shared" si="117"/>
        <v>1.9868270643949706</v>
      </c>
      <c r="G70" s="102">
        <v>1</v>
      </c>
      <c r="H70" s="105">
        <v>5</v>
      </c>
      <c r="I70" s="105"/>
      <c r="J70" s="105">
        <v>0</v>
      </c>
      <c r="K70" s="105"/>
      <c r="L70" s="105"/>
      <c r="M70" s="105">
        <v>0</v>
      </c>
      <c r="N70" s="105">
        <v>1</v>
      </c>
      <c r="O70" s="249">
        <v>1</v>
      </c>
      <c r="P70" s="107"/>
      <c r="Q70" s="107"/>
      <c r="R70" s="120"/>
      <c r="S70" s="249">
        <v>0</v>
      </c>
      <c r="T70" s="212">
        <v>1</v>
      </c>
      <c r="U70" s="101">
        <f t="shared" si="118"/>
        <v>100</v>
      </c>
      <c r="V70" s="101">
        <f t="shared" si="119"/>
        <v>5.8399999999999999</v>
      </c>
      <c r="W70" s="336">
        <f t="shared" si="120"/>
        <v>5</v>
      </c>
      <c r="X70" s="71">
        <v>8</v>
      </c>
      <c r="Y70" s="103">
        <f>'ИТОГ и проверка'!J70</f>
        <v>5</v>
      </c>
      <c r="Z70" s="103">
        <f t="shared" si="121"/>
        <v>6.8493150684931505</v>
      </c>
      <c r="AA70" s="101">
        <f t="shared" si="122"/>
        <v>-1.1506849315068495</v>
      </c>
      <c r="AB70" s="103">
        <f t="shared" si="114"/>
        <v>0</v>
      </c>
      <c r="AC70" s="107"/>
      <c r="AD70" s="103">
        <f>'ИТОГ и проверка'!K70</f>
        <v>0</v>
      </c>
      <c r="AE70" s="107"/>
      <c r="AF70" s="107"/>
      <c r="AG70" s="103">
        <f t="shared" si="124"/>
        <v>3</v>
      </c>
      <c r="AH70" s="103">
        <f>'ИТОГ и проверка'!L70</f>
        <v>2</v>
      </c>
      <c r="AI70" s="121"/>
      <c r="AJ70" s="121">
        <f t="shared" si="123"/>
        <v>5</v>
      </c>
      <c r="AK70" s="119">
        <f t="shared" si="115"/>
        <v>0</v>
      </c>
      <c r="AL70" s="101">
        <f t="shared" si="116"/>
        <v>0</v>
      </c>
    </row>
    <row r="71" ht="110.25">
      <c r="A71" s="96" t="s">
        <v>149</v>
      </c>
      <c r="B71" s="97" t="s">
        <v>150</v>
      </c>
      <c r="C71" s="238">
        <v>120.44</v>
      </c>
      <c r="D71" s="337">
        <v>877</v>
      </c>
      <c r="E71" s="213">
        <v>953</v>
      </c>
      <c r="F71" s="217">
        <f t="shared" si="117"/>
        <v>7.912653603454002</v>
      </c>
      <c r="G71" s="102">
        <v>105</v>
      </c>
      <c r="H71" s="105">
        <v>12</v>
      </c>
      <c r="I71" s="105"/>
      <c r="J71" s="105">
        <v>0</v>
      </c>
      <c r="K71" s="105"/>
      <c r="L71" s="105"/>
      <c r="M71" s="105"/>
      <c r="N71" s="201">
        <v>0</v>
      </c>
      <c r="O71" s="213">
        <v>94</v>
      </c>
      <c r="P71" s="203"/>
      <c r="Q71" s="107"/>
      <c r="R71" s="215"/>
      <c r="S71" s="213">
        <v>59</v>
      </c>
      <c r="T71" s="213">
        <v>35</v>
      </c>
      <c r="U71" s="205">
        <f t="shared" si="118"/>
        <v>89.523809523809518</v>
      </c>
      <c r="V71" s="101">
        <f t="shared" si="119"/>
        <v>142.94999999999999</v>
      </c>
      <c r="W71" s="336">
        <f t="shared" si="120"/>
        <v>142</v>
      </c>
      <c r="X71" s="71">
        <v>15</v>
      </c>
      <c r="Y71" s="103">
        <f>'ИТОГ и проверка'!J71</f>
        <v>133</v>
      </c>
      <c r="Z71" s="103">
        <f t="shared" si="121"/>
        <v>13.955928646379855</v>
      </c>
      <c r="AA71" s="101">
        <f t="shared" si="122"/>
        <v>-1.0440713536201454</v>
      </c>
      <c r="AB71" s="10">
        <f t="shared" si="114"/>
        <v>0</v>
      </c>
      <c r="AC71" s="107"/>
      <c r="AD71" s="103">
        <f>'ИТОГ и проверка'!K71</f>
        <v>0</v>
      </c>
      <c r="AE71" s="107"/>
      <c r="AF71" s="107"/>
      <c r="AG71" s="107"/>
      <c r="AH71" s="103">
        <f>'ИТОГ и проверка'!L71</f>
        <v>0</v>
      </c>
      <c r="AI71" s="121"/>
      <c r="AJ71" s="121">
        <f t="shared" si="123"/>
        <v>0</v>
      </c>
      <c r="AK71" s="119">
        <f t="shared" si="115"/>
        <v>-133</v>
      </c>
      <c r="AL71" s="101">
        <f t="shared" si="116"/>
        <v>0</v>
      </c>
    </row>
    <row r="72" ht="31.5">
      <c r="A72" s="96" t="s">
        <v>151</v>
      </c>
      <c r="B72" s="97" t="s">
        <v>152</v>
      </c>
      <c r="C72" s="214">
        <v>10.984999999999999</v>
      </c>
      <c r="D72" s="337">
        <v>73</v>
      </c>
      <c r="E72" s="251">
        <v>69</v>
      </c>
      <c r="F72" s="217">
        <f t="shared" si="117"/>
        <v>6.2812926718252164</v>
      </c>
      <c r="G72" s="102">
        <v>10</v>
      </c>
      <c r="H72" s="105">
        <v>14</v>
      </c>
      <c r="I72" s="105"/>
      <c r="J72" s="105">
        <v>0</v>
      </c>
      <c r="K72" s="105"/>
      <c r="L72" s="105"/>
      <c r="M72" s="105"/>
      <c r="N72" s="201">
        <v>0</v>
      </c>
      <c r="O72" s="213">
        <v>6</v>
      </c>
      <c r="P72" s="203"/>
      <c r="Q72" s="107"/>
      <c r="R72" s="215"/>
      <c r="S72" s="213">
        <v>5</v>
      </c>
      <c r="T72" s="213">
        <v>1</v>
      </c>
      <c r="U72" s="205">
        <f t="shared" si="118"/>
        <v>60</v>
      </c>
      <c r="V72" s="101">
        <f t="shared" si="119"/>
        <v>10.35</v>
      </c>
      <c r="W72" s="336">
        <f t="shared" si="120"/>
        <v>10</v>
      </c>
      <c r="X72" s="71">
        <v>15</v>
      </c>
      <c r="Y72" s="103">
        <f>'ИТОГ и проверка'!J72</f>
        <v>10</v>
      </c>
      <c r="Z72" s="103">
        <f t="shared" si="121"/>
        <v>14.492753623188406</v>
      </c>
      <c r="AA72" s="101">
        <f t="shared" si="122"/>
        <v>-0.50724637681159379</v>
      </c>
      <c r="AB72" s="103">
        <f t="shared" si="114"/>
        <v>0</v>
      </c>
      <c r="AC72" s="107"/>
      <c r="AD72" s="103">
        <f>'ИТОГ и проверка'!K72</f>
        <v>0</v>
      </c>
      <c r="AE72" s="107"/>
      <c r="AF72" s="107"/>
      <c r="AG72" s="107"/>
      <c r="AH72" s="103">
        <f>'ИТОГ и проверка'!L72</f>
        <v>0</v>
      </c>
      <c r="AI72" s="121"/>
      <c r="AJ72" s="121">
        <f t="shared" si="123"/>
        <v>0</v>
      </c>
      <c r="AK72" s="119">
        <f t="shared" si="115"/>
        <v>-10</v>
      </c>
      <c r="AL72" s="101">
        <f t="shared" si="116"/>
        <v>0</v>
      </c>
    </row>
    <row r="73">
      <c r="A73" s="123" t="s">
        <v>153</v>
      </c>
      <c r="B73" s="87" t="s">
        <v>154</v>
      </c>
      <c r="C73" s="218"/>
      <c r="D73" s="208"/>
      <c r="E73" s="272"/>
      <c r="F73" s="256"/>
      <c r="G73" s="149"/>
      <c r="H73" s="91"/>
      <c r="I73" s="91"/>
      <c r="J73" s="91"/>
      <c r="K73" s="91"/>
      <c r="L73" s="91"/>
      <c r="M73" s="91"/>
      <c r="N73" s="91"/>
      <c r="O73" s="209"/>
      <c r="P73" s="88"/>
      <c r="Q73" s="88"/>
      <c r="R73" s="88"/>
      <c r="S73" s="209"/>
      <c r="T73" s="210"/>
      <c r="U73" s="88"/>
      <c r="V73" s="90"/>
      <c r="W73" s="92"/>
      <c r="X73" s="92"/>
      <c r="Y73" s="90"/>
      <c r="Z73" s="150"/>
      <c r="AA73" s="90"/>
      <c r="AB73" s="10">
        <f t="shared" si="114"/>
        <v>0</v>
      </c>
      <c r="AC73" s="90"/>
      <c r="AD73" s="90"/>
      <c r="AE73" s="90"/>
      <c r="AF73" s="90"/>
      <c r="AG73" s="90"/>
      <c r="AH73" s="90"/>
      <c r="AI73" s="127"/>
      <c r="AJ73" s="121">
        <f t="shared" si="123"/>
        <v>0</v>
      </c>
      <c r="AK73" s="119">
        <f t="shared" si="115"/>
        <v>0</v>
      </c>
      <c r="AL73" s="101">
        <f t="shared" si="116"/>
        <v>0</v>
      </c>
    </row>
    <row r="74" ht="63">
      <c r="A74" s="96" t="s">
        <v>155</v>
      </c>
      <c r="B74" s="97" t="s">
        <v>156</v>
      </c>
      <c r="C74" s="214">
        <v>589.99000000000001</v>
      </c>
      <c r="D74" s="104">
        <v>591</v>
      </c>
      <c r="E74" s="182">
        <v>528</v>
      </c>
      <c r="F74" s="200">
        <f t="shared" si="117"/>
        <v>0.8949304225495347</v>
      </c>
      <c r="G74" s="102">
        <v>29</v>
      </c>
      <c r="H74" s="105">
        <v>5</v>
      </c>
      <c r="I74" s="105"/>
      <c r="J74" s="105">
        <v>0</v>
      </c>
      <c r="K74" s="105"/>
      <c r="L74" s="105"/>
      <c r="M74" s="105"/>
      <c r="N74" s="201">
        <v>0</v>
      </c>
      <c r="O74" s="213">
        <v>10</v>
      </c>
      <c r="P74" s="203"/>
      <c r="Q74" s="107"/>
      <c r="R74" s="342"/>
      <c r="S74" s="213">
        <v>10</v>
      </c>
      <c r="T74" s="213">
        <v>0</v>
      </c>
      <c r="U74" s="205">
        <f t="shared" si="118"/>
        <v>34.482758620689658</v>
      </c>
      <c r="V74" s="101">
        <f t="shared" si="119"/>
        <v>42.240000000000002</v>
      </c>
      <c r="W74" s="336">
        <f t="shared" si="120"/>
        <v>42</v>
      </c>
      <c r="X74" s="71">
        <v>8</v>
      </c>
      <c r="Y74" s="103">
        <f>'ИТОГ и проверка'!J74</f>
        <v>26</v>
      </c>
      <c r="Z74" s="103">
        <f t="shared" si="121"/>
        <v>4.9242424242424239</v>
      </c>
      <c r="AA74" s="101">
        <f t="shared" si="122"/>
        <v>-3.0757575757575761</v>
      </c>
      <c r="AB74" s="103">
        <f t="shared" si="114"/>
        <v>0</v>
      </c>
      <c r="AC74" s="107"/>
      <c r="AD74" s="103">
        <f>'ИТОГ и проверка'!K74</f>
        <v>0</v>
      </c>
      <c r="AE74" s="107"/>
      <c r="AF74" s="107"/>
      <c r="AG74" s="107"/>
      <c r="AH74" s="103">
        <f>'ИТОГ и проверка'!L74</f>
        <v>0</v>
      </c>
      <c r="AI74" s="121"/>
      <c r="AJ74" s="121">
        <f t="shared" si="123"/>
        <v>0</v>
      </c>
      <c r="AK74" s="119">
        <f t="shared" si="115"/>
        <v>-26</v>
      </c>
      <c r="AL74" s="101">
        <f t="shared" si="116"/>
        <v>0</v>
      </c>
    </row>
    <row r="75" ht="47.25" customHeight="1">
      <c r="A75" s="96" t="s">
        <v>157</v>
      </c>
      <c r="B75" s="97" t="s">
        <v>158</v>
      </c>
      <c r="C75" s="211">
        <v>299.06700000000001</v>
      </c>
      <c r="D75" s="104">
        <v>223</v>
      </c>
      <c r="E75" s="246">
        <v>211</v>
      </c>
      <c r="F75" s="200">
        <f t="shared" si="117"/>
        <v>0.70552752393276419</v>
      </c>
      <c r="G75" s="102">
        <v>11</v>
      </c>
      <c r="H75" s="105">
        <v>5</v>
      </c>
      <c r="I75" s="105"/>
      <c r="J75" s="105">
        <v>0</v>
      </c>
      <c r="K75" s="105"/>
      <c r="L75" s="105"/>
      <c r="M75" s="105"/>
      <c r="N75" s="105">
        <v>0</v>
      </c>
      <c r="O75" s="343"/>
      <c r="P75" s="107"/>
      <c r="Q75" s="107"/>
      <c r="R75" s="120"/>
      <c r="S75" s="343"/>
      <c r="T75" s="344"/>
      <c r="U75" s="101">
        <f t="shared" si="118"/>
        <v>0</v>
      </c>
      <c r="V75" s="101">
        <f t="shared" si="119"/>
        <v>10.550000000000001</v>
      </c>
      <c r="W75" s="336">
        <f t="shared" si="120"/>
        <v>10</v>
      </c>
      <c r="X75" s="71">
        <v>5</v>
      </c>
      <c r="Y75" s="103">
        <f>'ИТОГ и проверка'!J75</f>
        <v>10</v>
      </c>
      <c r="Z75" s="103">
        <f t="shared" si="121"/>
        <v>4.7393364928909953</v>
      </c>
      <c r="AA75" s="101">
        <f t="shared" si="122"/>
        <v>-0.26066350710900466</v>
      </c>
      <c r="AB75" s="10">
        <f t="shared" si="114"/>
        <v>0</v>
      </c>
      <c r="AC75" s="107"/>
      <c r="AD75" s="103">
        <f>'ИТОГ и проверка'!K75</f>
        <v>0</v>
      </c>
      <c r="AE75" s="107"/>
      <c r="AF75" s="107"/>
      <c r="AG75" s="107"/>
      <c r="AH75" s="103">
        <f>'ИТОГ и проверка'!L75</f>
        <v>0</v>
      </c>
      <c r="AI75" s="121"/>
      <c r="AJ75" s="121">
        <f t="shared" si="123"/>
        <v>0</v>
      </c>
      <c r="AK75" s="119">
        <f t="shared" si="115"/>
        <v>-10</v>
      </c>
      <c r="AL75" s="101">
        <f t="shared" si="116"/>
        <v>0</v>
      </c>
    </row>
    <row r="76" ht="31.5">
      <c r="A76" s="96" t="s">
        <v>159</v>
      </c>
      <c r="B76" s="97" t="s">
        <v>160</v>
      </c>
      <c r="C76" s="214">
        <v>398.97000000000003</v>
      </c>
      <c r="D76" s="104">
        <v>291</v>
      </c>
      <c r="E76" s="182">
        <v>285</v>
      </c>
      <c r="F76" s="200">
        <f t="shared" si="117"/>
        <v>0.71433942401684336</v>
      </c>
      <c r="G76" s="102">
        <v>14</v>
      </c>
      <c r="H76" s="105">
        <v>5</v>
      </c>
      <c r="I76" s="105"/>
      <c r="J76" s="105">
        <v>0</v>
      </c>
      <c r="K76" s="105"/>
      <c r="L76" s="105"/>
      <c r="M76" s="105"/>
      <c r="N76" s="201">
        <v>0</v>
      </c>
      <c r="O76" s="345">
        <v>8</v>
      </c>
      <c r="P76" s="203"/>
      <c r="Q76" s="107"/>
      <c r="R76" s="215"/>
      <c r="S76" s="202">
        <v>6</v>
      </c>
      <c r="T76" s="345">
        <v>2</v>
      </c>
      <c r="U76" s="205">
        <f t="shared" si="118"/>
        <v>57.142857142857139</v>
      </c>
      <c r="V76" s="101">
        <f t="shared" si="119"/>
        <v>14.25</v>
      </c>
      <c r="W76" s="336">
        <f t="shared" si="120"/>
        <v>14</v>
      </c>
      <c r="X76" s="71">
        <v>5</v>
      </c>
      <c r="Y76" s="103">
        <f>'ИТОГ и проверка'!J76</f>
        <v>14</v>
      </c>
      <c r="Z76" s="103">
        <f t="shared" si="121"/>
        <v>4.9122807017543861</v>
      </c>
      <c r="AA76" s="101">
        <f t="shared" si="122"/>
        <v>-0.087719298245613864</v>
      </c>
      <c r="AB76" s="103">
        <f t="shared" si="114"/>
        <v>0</v>
      </c>
      <c r="AC76" s="107"/>
      <c r="AD76" s="103">
        <f>'ИТОГ и проверка'!K76</f>
        <v>0</v>
      </c>
      <c r="AE76" s="107"/>
      <c r="AF76" s="107"/>
      <c r="AG76" s="107"/>
      <c r="AH76" s="103">
        <f>'ИТОГ и проверка'!L76</f>
        <v>0</v>
      </c>
      <c r="AI76" s="121"/>
      <c r="AJ76" s="121">
        <f t="shared" si="123"/>
        <v>0</v>
      </c>
      <c r="AK76" s="119">
        <f t="shared" si="115"/>
        <v>-14</v>
      </c>
      <c r="AL76" s="101">
        <f t="shared" si="116"/>
        <v>0</v>
      </c>
    </row>
    <row r="77" ht="31.5">
      <c r="A77" s="96" t="s">
        <v>161</v>
      </c>
      <c r="B77" s="97" t="s">
        <v>162</v>
      </c>
      <c r="C77" s="232">
        <v>1577</v>
      </c>
      <c r="D77" s="104">
        <v>203</v>
      </c>
      <c r="E77" s="246">
        <v>269</v>
      </c>
      <c r="F77" s="200">
        <f t="shared" si="117"/>
        <v>0.17057704502219403</v>
      </c>
      <c r="G77" s="102">
        <v>10</v>
      </c>
      <c r="H77" s="105">
        <v>5</v>
      </c>
      <c r="I77" s="105">
        <v>0</v>
      </c>
      <c r="J77" s="105">
        <v>1</v>
      </c>
      <c r="K77" s="105"/>
      <c r="L77" s="105"/>
      <c r="M77" s="105">
        <v>5</v>
      </c>
      <c r="N77" s="201">
        <v>4</v>
      </c>
      <c r="O77" s="213">
        <v>0</v>
      </c>
      <c r="P77" s="203"/>
      <c r="Q77" s="107"/>
      <c r="R77" s="215"/>
      <c r="S77" s="213">
        <v>0</v>
      </c>
      <c r="T77" s="213">
        <v>0</v>
      </c>
      <c r="U77" s="205">
        <f t="shared" si="118"/>
        <v>0</v>
      </c>
      <c r="V77" s="101">
        <f t="shared" si="119"/>
        <v>13.450000000000001</v>
      </c>
      <c r="W77" s="336">
        <f t="shared" si="120"/>
        <v>13</v>
      </c>
      <c r="X77" s="71">
        <v>5</v>
      </c>
      <c r="Y77" s="10">
        <f>'ИТОГ и проверка'!J77+AC77</f>
        <v>13</v>
      </c>
      <c r="Z77" s="103">
        <f t="shared" si="121"/>
        <v>4.8327137546468402</v>
      </c>
      <c r="AA77" s="101">
        <f t="shared" si="122"/>
        <v>-0.16728624535315983</v>
      </c>
      <c r="AB77" s="10">
        <f t="shared" ref="AB77:AB99" si="125">IF(AA77&gt;0.01,AA77*1000000,0)</f>
        <v>0</v>
      </c>
      <c r="AC77" s="133">
        <v>4</v>
      </c>
      <c r="AD77" s="103">
        <f>'ИТОГ и проверка'!K77</f>
        <v>1</v>
      </c>
      <c r="AE77" s="107"/>
      <c r="AF77" s="107"/>
      <c r="AG77" s="103">
        <f t="shared" si="124"/>
        <v>7</v>
      </c>
      <c r="AH77" s="103">
        <f>'ИТОГ и проверка'!L77</f>
        <v>5</v>
      </c>
      <c r="AI77" s="121"/>
      <c r="AJ77" s="121">
        <f t="shared" si="123"/>
        <v>13</v>
      </c>
      <c r="AK77" s="119">
        <f t="shared" ref="AK77:AK140" si="126">AJ77-Y77</f>
        <v>0</v>
      </c>
      <c r="AL77" s="101">
        <f t="shared" ref="AL77:AL140" si="127">IF(AK77&gt;1,AK77*1000,0)</f>
        <v>0</v>
      </c>
    </row>
    <row r="78">
      <c r="A78" s="123" t="s">
        <v>163</v>
      </c>
      <c r="B78" s="87" t="s">
        <v>164</v>
      </c>
      <c r="C78" s="206"/>
      <c r="D78" s="88"/>
      <c r="E78" s="207"/>
      <c r="F78" s="235"/>
      <c r="G78" s="149"/>
      <c r="H78" s="91"/>
      <c r="I78" s="91"/>
      <c r="J78" s="91"/>
      <c r="K78" s="91"/>
      <c r="L78" s="91"/>
      <c r="M78" s="91"/>
      <c r="N78" s="91"/>
      <c r="O78" s="210"/>
      <c r="P78" s="88"/>
      <c r="Q78" s="88"/>
      <c r="R78" s="88"/>
      <c r="S78" s="210"/>
      <c r="T78" s="209"/>
      <c r="U78" s="88"/>
      <c r="V78" s="90"/>
      <c r="W78" s="92"/>
      <c r="X78" s="92"/>
      <c r="Y78" s="90"/>
      <c r="Z78" s="150"/>
      <c r="AA78" s="90"/>
      <c r="AB78" s="103">
        <f t="shared" si="125"/>
        <v>0</v>
      </c>
      <c r="AC78" s="90"/>
      <c r="AD78" s="90"/>
      <c r="AE78" s="90"/>
      <c r="AF78" s="90"/>
      <c r="AG78" s="90"/>
      <c r="AH78" s="90"/>
      <c r="AI78" s="127"/>
      <c r="AJ78" s="121">
        <f t="shared" si="123"/>
        <v>0</v>
      </c>
      <c r="AK78" s="119">
        <f t="shared" si="126"/>
        <v>0</v>
      </c>
      <c r="AL78" s="101">
        <f t="shared" si="127"/>
        <v>0</v>
      </c>
    </row>
    <row r="79" ht="47.25">
      <c r="A79" s="96" t="s">
        <v>165</v>
      </c>
      <c r="B79" s="97" t="s">
        <v>166</v>
      </c>
      <c r="C79" s="211">
        <v>644</v>
      </c>
      <c r="D79" s="104">
        <v>0</v>
      </c>
      <c r="E79" s="277">
        <v>0</v>
      </c>
      <c r="F79" s="200">
        <f t="shared" ref="F79:F99" si="128">E79/C79</f>
        <v>0</v>
      </c>
      <c r="G79" s="102">
        <v>0</v>
      </c>
      <c r="H79" s="105">
        <v>0</v>
      </c>
      <c r="I79" s="105"/>
      <c r="J79" s="105">
        <v>0</v>
      </c>
      <c r="K79" s="105"/>
      <c r="L79" s="105"/>
      <c r="M79" s="105"/>
      <c r="N79" s="201">
        <v>0</v>
      </c>
      <c r="O79" s="270">
        <v>0</v>
      </c>
      <c r="P79" s="203"/>
      <c r="Q79" s="107"/>
      <c r="R79" s="215"/>
      <c r="S79" s="270">
        <v>0</v>
      </c>
      <c r="T79" s="270">
        <v>0</v>
      </c>
      <c r="U79" s="205">
        <v>0</v>
      </c>
      <c r="V79" s="101">
        <f t="shared" ref="V79:V108" si="129">E79*X79%</f>
        <v>0</v>
      </c>
      <c r="W79" s="336">
        <f t="shared" ref="W79:W108" si="130">ROUNDDOWN(V79,0)</f>
        <v>0</v>
      </c>
      <c r="X79" s="71">
        <v>0</v>
      </c>
      <c r="Y79" s="103">
        <f>'ИТОГ и проверка'!J79</f>
        <v>0</v>
      </c>
      <c r="Z79" s="103">
        <v>0</v>
      </c>
      <c r="AA79" s="101">
        <f t="shared" ref="AA79:AA108" si="131">Z79-X79</f>
        <v>0</v>
      </c>
      <c r="AB79" s="10">
        <f t="shared" si="125"/>
        <v>0</v>
      </c>
      <c r="AC79" s="107"/>
      <c r="AD79" s="103">
        <f>'ИТОГ и проверка'!K79</f>
        <v>0</v>
      </c>
      <c r="AE79" s="107"/>
      <c r="AF79" s="107"/>
      <c r="AG79" s="107"/>
      <c r="AH79" s="103">
        <f>'ИТОГ и проверка'!L79</f>
        <v>0</v>
      </c>
      <c r="AI79" s="121"/>
      <c r="AJ79" s="121">
        <f t="shared" ref="AJ79:AJ142" si="132">SUM(AD79:AI79)</f>
        <v>0</v>
      </c>
      <c r="AK79" s="119">
        <f t="shared" si="126"/>
        <v>0</v>
      </c>
      <c r="AL79" s="101">
        <f t="shared" si="127"/>
        <v>0</v>
      </c>
    </row>
    <row r="80" ht="63">
      <c r="A80" s="96" t="s">
        <v>167</v>
      </c>
      <c r="B80" s="97" t="s">
        <v>168</v>
      </c>
      <c r="C80" s="239">
        <v>1406</v>
      </c>
      <c r="D80" s="104">
        <v>0</v>
      </c>
      <c r="E80" s="269">
        <v>0</v>
      </c>
      <c r="F80" s="200">
        <f t="shared" si="128"/>
        <v>0</v>
      </c>
      <c r="G80" s="102">
        <v>0</v>
      </c>
      <c r="H80" s="105">
        <v>0</v>
      </c>
      <c r="I80" s="105"/>
      <c r="J80" s="105">
        <v>0</v>
      </c>
      <c r="K80" s="105"/>
      <c r="L80" s="105"/>
      <c r="M80" s="105"/>
      <c r="N80" s="201">
        <v>0</v>
      </c>
      <c r="O80" s="270">
        <v>0</v>
      </c>
      <c r="P80" s="203"/>
      <c r="Q80" s="107"/>
      <c r="R80" s="215"/>
      <c r="S80" s="270">
        <v>0</v>
      </c>
      <c r="T80" s="270">
        <v>0</v>
      </c>
      <c r="U80" s="205">
        <v>0</v>
      </c>
      <c r="V80" s="101">
        <f t="shared" si="129"/>
        <v>0</v>
      </c>
      <c r="W80" s="336">
        <f t="shared" si="130"/>
        <v>0</v>
      </c>
      <c r="X80" s="71">
        <v>0</v>
      </c>
      <c r="Y80" s="103">
        <f>'ИТОГ и проверка'!J80</f>
        <v>0</v>
      </c>
      <c r="Z80" s="103">
        <v>0</v>
      </c>
      <c r="AA80" s="101">
        <f t="shared" si="131"/>
        <v>0</v>
      </c>
      <c r="AB80" s="103">
        <f t="shared" si="125"/>
        <v>0</v>
      </c>
      <c r="AC80" s="107"/>
      <c r="AD80" s="103">
        <f>'ИТОГ и проверка'!K80</f>
        <v>0</v>
      </c>
      <c r="AE80" s="107"/>
      <c r="AF80" s="107"/>
      <c r="AG80" s="107"/>
      <c r="AH80" s="103">
        <f>'ИТОГ и проверка'!L80</f>
        <v>0</v>
      </c>
      <c r="AI80" s="121"/>
      <c r="AJ80" s="121">
        <f t="shared" si="132"/>
        <v>0</v>
      </c>
      <c r="AK80" s="119">
        <f t="shared" si="126"/>
        <v>0</v>
      </c>
      <c r="AL80" s="101">
        <f t="shared" si="127"/>
        <v>0</v>
      </c>
    </row>
    <row r="81" ht="47.25">
      <c r="A81" s="96" t="s">
        <v>169</v>
      </c>
      <c r="B81" s="97" t="s">
        <v>170</v>
      </c>
      <c r="C81" s="238">
        <v>31</v>
      </c>
      <c r="D81" s="104">
        <v>0</v>
      </c>
      <c r="E81" s="246">
        <v>0</v>
      </c>
      <c r="F81" s="200">
        <f t="shared" si="128"/>
        <v>0</v>
      </c>
      <c r="G81" s="102">
        <v>0</v>
      </c>
      <c r="H81" s="105">
        <v>0</v>
      </c>
      <c r="I81" s="105"/>
      <c r="J81" s="105">
        <v>0</v>
      </c>
      <c r="K81" s="105"/>
      <c r="L81" s="105"/>
      <c r="M81" s="105"/>
      <c r="N81" s="201">
        <v>0</v>
      </c>
      <c r="O81" s="270">
        <v>0</v>
      </c>
      <c r="P81" s="203"/>
      <c r="Q81" s="107"/>
      <c r="R81" s="342"/>
      <c r="S81" s="270">
        <v>0</v>
      </c>
      <c r="T81" s="270">
        <v>0</v>
      </c>
      <c r="U81" s="205">
        <v>0</v>
      </c>
      <c r="V81" s="101">
        <f t="shared" si="129"/>
        <v>0</v>
      </c>
      <c r="W81" s="336">
        <f t="shared" si="130"/>
        <v>0</v>
      </c>
      <c r="X81" s="71">
        <v>0</v>
      </c>
      <c r="Y81" s="103">
        <f>'ИТОГ и проверка'!J81</f>
        <v>0</v>
      </c>
      <c r="Z81" s="103">
        <v>0</v>
      </c>
      <c r="AA81" s="101">
        <f t="shared" si="131"/>
        <v>0</v>
      </c>
      <c r="AB81" s="10">
        <f t="shared" si="125"/>
        <v>0</v>
      </c>
      <c r="AC81" s="107"/>
      <c r="AD81" s="103">
        <f>'ИТОГ и проверка'!K81</f>
        <v>0</v>
      </c>
      <c r="AE81" s="107"/>
      <c r="AF81" s="107"/>
      <c r="AG81" s="107"/>
      <c r="AH81" s="103">
        <f>'ИТОГ и проверка'!L81</f>
        <v>0</v>
      </c>
      <c r="AI81" s="121"/>
      <c r="AJ81" s="121">
        <f t="shared" si="132"/>
        <v>0</v>
      </c>
      <c r="AK81" s="119">
        <f t="shared" si="126"/>
        <v>0</v>
      </c>
      <c r="AL81" s="101">
        <f t="shared" si="127"/>
        <v>0</v>
      </c>
    </row>
    <row r="82" ht="47.25">
      <c r="A82" s="96" t="s">
        <v>171</v>
      </c>
      <c r="B82" s="97" t="s">
        <v>172</v>
      </c>
      <c r="C82" s="265">
        <v>58</v>
      </c>
      <c r="D82" s="104">
        <v>0</v>
      </c>
      <c r="E82" s="182">
        <v>0</v>
      </c>
      <c r="F82" s="200">
        <f t="shared" si="128"/>
        <v>0</v>
      </c>
      <c r="G82" s="102">
        <v>0</v>
      </c>
      <c r="H82" s="105">
        <v>0</v>
      </c>
      <c r="I82" s="105"/>
      <c r="J82" s="105">
        <v>0</v>
      </c>
      <c r="K82" s="105"/>
      <c r="L82" s="105"/>
      <c r="M82" s="105"/>
      <c r="N82" s="201">
        <v>0</v>
      </c>
      <c r="O82" s="270">
        <v>0</v>
      </c>
      <c r="P82" s="203"/>
      <c r="Q82" s="107"/>
      <c r="R82" s="215"/>
      <c r="S82" s="270">
        <v>0</v>
      </c>
      <c r="T82" s="270">
        <v>0</v>
      </c>
      <c r="U82" s="205">
        <v>0</v>
      </c>
      <c r="V82" s="101">
        <f t="shared" si="129"/>
        <v>0</v>
      </c>
      <c r="W82" s="336">
        <f t="shared" si="130"/>
        <v>0</v>
      </c>
      <c r="X82" s="71">
        <v>0</v>
      </c>
      <c r="Y82" s="103">
        <f>'ИТОГ и проверка'!J82</f>
        <v>0</v>
      </c>
      <c r="Z82" s="103">
        <v>0</v>
      </c>
      <c r="AA82" s="101">
        <f t="shared" si="131"/>
        <v>0</v>
      </c>
      <c r="AB82" s="103">
        <f t="shared" si="125"/>
        <v>0</v>
      </c>
      <c r="AC82" s="107"/>
      <c r="AD82" s="103">
        <f>'ИТОГ и проверка'!K82</f>
        <v>0</v>
      </c>
      <c r="AE82" s="107"/>
      <c r="AF82" s="107"/>
      <c r="AG82" s="107"/>
      <c r="AH82" s="103">
        <f>'ИТОГ и проверка'!L82</f>
        <v>0</v>
      </c>
      <c r="AI82" s="121"/>
      <c r="AJ82" s="121">
        <f t="shared" si="132"/>
        <v>0</v>
      </c>
      <c r="AK82" s="119">
        <f t="shared" si="126"/>
        <v>0</v>
      </c>
      <c r="AL82" s="101">
        <f t="shared" si="127"/>
        <v>0</v>
      </c>
    </row>
    <row r="83" ht="47.25">
      <c r="A83" s="96" t="s">
        <v>173</v>
      </c>
      <c r="B83" s="97" t="s">
        <v>174</v>
      </c>
      <c r="C83" s="238">
        <v>166.59999999999999</v>
      </c>
      <c r="D83" s="104">
        <v>0</v>
      </c>
      <c r="E83" s="280">
        <v>0</v>
      </c>
      <c r="F83" s="200">
        <f t="shared" si="128"/>
        <v>0</v>
      </c>
      <c r="G83" s="102">
        <v>0</v>
      </c>
      <c r="H83" s="105">
        <v>0</v>
      </c>
      <c r="I83" s="105"/>
      <c r="J83" s="105">
        <v>0</v>
      </c>
      <c r="K83" s="105"/>
      <c r="L83" s="105"/>
      <c r="M83" s="105"/>
      <c r="N83" s="201">
        <v>0</v>
      </c>
      <c r="O83" s="216">
        <v>0</v>
      </c>
      <c r="P83" s="203"/>
      <c r="Q83" s="107"/>
      <c r="R83" s="215"/>
      <c r="S83" s="216">
        <v>0</v>
      </c>
      <c r="T83" s="216">
        <v>0</v>
      </c>
      <c r="U83" s="205">
        <v>0</v>
      </c>
      <c r="V83" s="101">
        <f t="shared" si="129"/>
        <v>0</v>
      </c>
      <c r="W83" s="336">
        <f t="shared" si="130"/>
        <v>0</v>
      </c>
      <c r="X83" s="71">
        <v>0</v>
      </c>
      <c r="Y83" s="103">
        <f>'ИТОГ и проверка'!J83</f>
        <v>0</v>
      </c>
      <c r="Z83" s="103">
        <v>0</v>
      </c>
      <c r="AA83" s="101">
        <f t="shared" si="131"/>
        <v>0</v>
      </c>
      <c r="AB83" s="10">
        <f t="shared" si="125"/>
        <v>0</v>
      </c>
      <c r="AC83" s="107"/>
      <c r="AD83" s="103">
        <f>'ИТОГ и проверка'!K83</f>
        <v>0</v>
      </c>
      <c r="AE83" s="107"/>
      <c r="AF83" s="107"/>
      <c r="AG83" s="107"/>
      <c r="AH83" s="103">
        <f>'ИТОГ и проверка'!L83</f>
        <v>0</v>
      </c>
      <c r="AI83" s="121"/>
      <c r="AJ83" s="121">
        <f t="shared" si="132"/>
        <v>0</v>
      </c>
      <c r="AK83" s="119">
        <f t="shared" si="126"/>
        <v>0</v>
      </c>
      <c r="AL83" s="101">
        <f t="shared" si="127"/>
        <v>0</v>
      </c>
    </row>
    <row r="84" ht="47.25">
      <c r="A84" s="96" t="s">
        <v>175</v>
      </c>
      <c r="B84" s="97" t="s">
        <v>176</v>
      </c>
      <c r="C84" s="265">
        <v>21.199999999999999</v>
      </c>
      <c r="D84" s="104">
        <v>0</v>
      </c>
      <c r="E84" s="182">
        <v>0</v>
      </c>
      <c r="F84" s="200">
        <f t="shared" si="128"/>
        <v>0</v>
      </c>
      <c r="G84" s="102">
        <v>0</v>
      </c>
      <c r="H84" s="105">
        <v>0</v>
      </c>
      <c r="I84" s="105"/>
      <c r="J84" s="105">
        <v>0</v>
      </c>
      <c r="K84" s="105"/>
      <c r="L84" s="105"/>
      <c r="M84" s="105"/>
      <c r="N84" s="201">
        <v>0</v>
      </c>
      <c r="O84" s="270">
        <v>0</v>
      </c>
      <c r="P84" s="203"/>
      <c r="Q84" s="107"/>
      <c r="R84" s="215"/>
      <c r="S84" s="270">
        <v>0</v>
      </c>
      <c r="T84" s="270">
        <v>0</v>
      </c>
      <c r="U84" s="205">
        <v>0</v>
      </c>
      <c r="V84" s="101">
        <f t="shared" si="129"/>
        <v>0</v>
      </c>
      <c r="W84" s="336">
        <f t="shared" si="130"/>
        <v>0</v>
      </c>
      <c r="X84" s="71">
        <v>0</v>
      </c>
      <c r="Y84" s="103">
        <f>'ИТОГ и проверка'!J84</f>
        <v>0</v>
      </c>
      <c r="Z84" s="103">
        <v>0</v>
      </c>
      <c r="AA84" s="101">
        <f t="shared" si="131"/>
        <v>0</v>
      </c>
      <c r="AB84" s="103">
        <f t="shared" si="125"/>
        <v>0</v>
      </c>
      <c r="AC84" s="107"/>
      <c r="AD84" s="103">
        <f>'ИТОГ и проверка'!K84</f>
        <v>0</v>
      </c>
      <c r="AE84" s="107"/>
      <c r="AF84" s="107"/>
      <c r="AG84" s="107"/>
      <c r="AH84" s="103">
        <f>'ИТОГ и проверка'!L84</f>
        <v>0</v>
      </c>
      <c r="AI84" s="121"/>
      <c r="AJ84" s="121">
        <f t="shared" si="132"/>
        <v>0</v>
      </c>
      <c r="AK84" s="119">
        <f t="shared" si="126"/>
        <v>0</v>
      </c>
      <c r="AL84" s="101">
        <f t="shared" si="127"/>
        <v>0</v>
      </c>
    </row>
    <row r="85" ht="47.25">
      <c r="A85" s="96" t="s">
        <v>177</v>
      </c>
      <c r="B85" s="97" t="s">
        <v>178</v>
      </c>
      <c r="C85" s="238">
        <v>70.200000000000003</v>
      </c>
      <c r="D85" s="104">
        <v>0</v>
      </c>
      <c r="E85" s="246">
        <v>0</v>
      </c>
      <c r="F85" s="200">
        <f t="shared" si="128"/>
        <v>0</v>
      </c>
      <c r="G85" s="102">
        <v>0</v>
      </c>
      <c r="H85" s="105">
        <v>0</v>
      </c>
      <c r="I85" s="105"/>
      <c r="J85" s="105">
        <v>0</v>
      </c>
      <c r="K85" s="105"/>
      <c r="L85" s="105"/>
      <c r="M85" s="105"/>
      <c r="N85" s="201">
        <v>0</v>
      </c>
      <c r="O85" s="270">
        <v>0</v>
      </c>
      <c r="P85" s="203"/>
      <c r="Q85" s="107"/>
      <c r="R85" s="215"/>
      <c r="S85" s="270">
        <v>0</v>
      </c>
      <c r="T85" s="270">
        <v>0</v>
      </c>
      <c r="U85" s="205">
        <v>0</v>
      </c>
      <c r="V85" s="101">
        <f t="shared" si="129"/>
        <v>0</v>
      </c>
      <c r="W85" s="336">
        <f t="shared" si="130"/>
        <v>0</v>
      </c>
      <c r="X85" s="71">
        <v>0</v>
      </c>
      <c r="Y85" s="103">
        <f>'ИТОГ и проверка'!J85</f>
        <v>0</v>
      </c>
      <c r="Z85" s="103">
        <v>0</v>
      </c>
      <c r="AA85" s="101">
        <f t="shared" si="131"/>
        <v>0</v>
      </c>
      <c r="AB85" s="10">
        <f t="shared" si="125"/>
        <v>0</v>
      </c>
      <c r="AC85" s="107"/>
      <c r="AD85" s="103">
        <f>'ИТОГ и проверка'!K85</f>
        <v>0</v>
      </c>
      <c r="AE85" s="107"/>
      <c r="AF85" s="107"/>
      <c r="AG85" s="107"/>
      <c r="AH85" s="103">
        <f>'ИТОГ и проверка'!L85</f>
        <v>0</v>
      </c>
      <c r="AI85" s="121"/>
      <c r="AJ85" s="121">
        <f t="shared" si="132"/>
        <v>0</v>
      </c>
      <c r="AK85" s="119">
        <f t="shared" si="126"/>
        <v>0</v>
      </c>
      <c r="AL85" s="101">
        <f t="shared" si="127"/>
        <v>0</v>
      </c>
    </row>
    <row r="86" ht="47.25">
      <c r="A86" s="96" t="s">
        <v>179</v>
      </c>
      <c r="B86" s="97" t="s">
        <v>180</v>
      </c>
      <c r="C86" s="265">
        <v>31</v>
      </c>
      <c r="D86" s="104">
        <v>0</v>
      </c>
      <c r="E86" s="7">
        <v>0</v>
      </c>
      <c r="F86" s="200">
        <f t="shared" si="128"/>
        <v>0</v>
      </c>
      <c r="G86" s="102">
        <v>0</v>
      </c>
      <c r="H86" s="105">
        <v>0</v>
      </c>
      <c r="I86" s="105"/>
      <c r="J86" s="105">
        <v>0</v>
      </c>
      <c r="K86" s="105"/>
      <c r="L86" s="105"/>
      <c r="M86" s="105"/>
      <c r="N86" s="201">
        <v>0</v>
      </c>
      <c r="O86" s="270">
        <v>0</v>
      </c>
      <c r="P86" s="203"/>
      <c r="Q86" s="107"/>
      <c r="R86" s="215"/>
      <c r="S86" s="270">
        <v>0</v>
      </c>
      <c r="T86" s="270">
        <v>0</v>
      </c>
      <c r="U86" s="205">
        <v>0</v>
      </c>
      <c r="V86" s="101">
        <f t="shared" si="129"/>
        <v>0</v>
      </c>
      <c r="W86" s="336">
        <f t="shared" si="130"/>
        <v>0</v>
      </c>
      <c r="X86" s="71">
        <v>0</v>
      </c>
      <c r="Y86" s="103">
        <f>'ИТОГ и проверка'!J86</f>
        <v>0</v>
      </c>
      <c r="Z86" s="103">
        <v>0</v>
      </c>
      <c r="AA86" s="101">
        <f t="shared" si="131"/>
        <v>0</v>
      </c>
      <c r="AB86" s="103">
        <f t="shared" si="125"/>
        <v>0</v>
      </c>
      <c r="AC86" s="107"/>
      <c r="AD86" s="103">
        <f>'ИТОГ и проверка'!K86</f>
        <v>0</v>
      </c>
      <c r="AE86" s="107"/>
      <c r="AF86" s="107"/>
      <c r="AG86" s="107"/>
      <c r="AH86" s="103">
        <f>'ИТОГ и проверка'!L86</f>
        <v>0</v>
      </c>
      <c r="AI86" s="121"/>
      <c r="AJ86" s="121">
        <f t="shared" si="132"/>
        <v>0</v>
      </c>
      <c r="AK86" s="119">
        <f t="shared" si="126"/>
        <v>0</v>
      </c>
      <c r="AL86" s="101">
        <f t="shared" si="127"/>
        <v>0</v>
      </c>
    </row>
    <row r="87" ht="47.25">
      <c r="A87" s="96" t="s">
        <v>181</v>
      </c>
      <c r="B87" s="97" t="s">
        <v>182</v>
      </c>
      <c r="C87" s="238">
        <v>72</v>
      </c>
      <c r="D87" s="104">
        <v>0</v>
      </c>
      <c r="E87" s="246">
        <v>0</v>
      </c>
      <c r="F87" s="200">
        <f t="shared" si="128"/>
        <v>0</v>
      </c>
      <c r="G87" s="102">
        <v>0</v>
      </c>
      <c r="H87" s="105">
        <v>0</v>
      </c>
      <c r="I87" s="105"/>
      <c r="J87" s="105">
        <v>0</v>
      </c>
      <c r="K87" s="105"/>
      <c r="L87" s="105"/>
      <c r="M87" s="105"/>
      <c r="N87" s="201">
        <v>0</v>
      </c>
      <c r="O87" s="270">
        <v>0</v>
      </c>
      <c r="P87" s="203"/>
      <c r="Q87" s="107"/>
      <c r="R87" s="215"/>
      <c r="S87" s="270">
        <v>0</v>
      </c>
      <c r="T87" s="270">
        <v>0</v>
      </c>
      <c r="U87" s="205">
        <v>0</v>
      </c>
      <c r="V87" s="101">
        <f t="shared" si="129"/>
        <v>0</v>
      </c>
      <c r="W87" s="336">
        <f t="shared" si="130"/>
        <v>0</v>
      </c>
      <c r="X87" s="71">
        <v>0</v>
      </c>
      <c r="Y87" s="103">
        <f>'ИТОГ и проверка'!J87</f>
        <v>0</v>
      </c>
      <c r="Z87" s="103">
        <v>0</v>
      </c>
      <c r="AA87" s="101">
        <f t="shared" si="131"/>
        <v>0</v>
      </c>
      <c r="AB87" s="10">
        <f t="shared" si="125"/>
        <v>0</v>
      </c>
      <c r="AC87" s="107"/>
      <c r="AD87" s="103">
        <f>'ИТОГ и проверка'!K87</f>
        <v>0</v>
      </c>
      <c r="AE87" s="107"/>
      <c r="AF87" s="107"/>
      <c r="AG87" s="107"/>
      <c r="AH87" s="103">
        <f>'ИТОГ и проверка'!L87</f>
        <v>0</v>
      </c>
      <c r="AI87" s="121"/>
      <c r="AJ87" s="121">
        <f t="shared" si="132"/>
        <v>0</v>
      </c>
      <c r="AK87" s="119">
        <f t="shared" si="126"/>
        <v>0</v>
      </c>
      <c r="AL87" s="101">
        <f t="shared" si="127"/>
        <v>0</v>
      </c>
    </row>
    <row r="88" ht="47.25">
      <c r="A88" s="96" t="s">
        <v>183</v>
      </c>
      <c r="B88" s="97" t="s">
        <v>184</v>
      </c>
      <c r="C88" s="265">
        <v>117.59999999999999</v>
      </c>
      <c r="D88" s="104">
        <v>0</v>
      </c>
      <c r="E88" s="182">
        <v>0</v>
      </c>
      <c r="F88" s="200">
        <f t="shared" si="128"/>
        <v>0</v>
      </c>
      <c r="G88" s="102">
        <v>0</v>
      </c>
      <c r="H88" s="105">
        <v>0</v>
      </c>
      <c r="I88" s="105"/>
      <c r="J88" s="105">
        <v>0</v>
      </c>
      <c r="K88" s="105"/>
      <c r="L88" s="105"/>
      <c r="M88" s="105"/>
      <c r="N88" s="201">
        <v>0</v>
      </c>
      <c r="O88" s="270">
        <v>0</v>
      </c>
      <c r="P88" s="203"/>
      <c r="Q88" s="107"/>
      <c r="R88" s="215"/>
      <c r="S88" s="270">
        <v>0</v>
      </c>
      <c r="T88" s="270">
        <v>0</v>
      </c>
      <c r="U88" s="205">
        <v>0</v>
      </c>
      <c r="V88" s="101">
        <f t="shared" si="129"/>
        <v>0</v>
      </c>
      <c r="W88" s="336">
        <f t="shared" si="130"/>
        <v>0</v>
      </c>
      <c r="X88" s="71">
        <v>0</v>
      </c>
      <c r="Y88" s="103">
        <f>'ИТОГ и проверка'!J88</f>
        <v>0</v>
      </c>
      <c r="Z88" s="103">
        <v>0</v>
      </c>
      <c r="AA88" s="101">
        <f t="shared" si="131"/>
        <v>0</v>
      </c>
      <c r="AB88" s="103">
        <f t="shared" si="125"/>
        <v>0</v>
      </c>
      <c r="AC88" s="107"/>
      <c r="AD88" s="103">
        <f>'ИТОГ и проверка'!K88</f>
        <v>0</v>
      </c>
      <c r="AE88" s="107"/>
      <c r="AF88" s="107"/>
      <c r="AG88" s="107"/>
      <c r="AH88" s="103">
        <f>'ИТОГ и проверка'!L88</f>
        <v>0</v>
      </c>
      <c r="AI88" s="121"/>
      <c r="AJ88" s="121">
        <f t="shared" si="132"/>
        <v>0</v>
      </c>
      <c r="AK88" s="119">
        <f t="shared" si="126"/>
        <v>0</v>
      </c>
      <c r="AL88" s="101">
        <f t="shared" si="127"/>
        <v>0</v>
      </c>
    </row>
    <row r="89" ht="47.25">
      <c r="A89" s="96" t="s">
        <v>185</v>
      </c>
      <c r="B89" s="97" t="s">
        <v>186</v>
      </c>
      <c r="C89" s="238">
        <v>161.69999999999999</v>
      </c>
      <c r="D89" s="104">
        <v>0</v>
      </c>
      <c r="E89" s="280">
        <v>0</v>
      </c>
      <c r="F89" s="200">
        <f t="shared" si="128"/>
        <v>0</v>
      </c>
      <c r="G89" s="102">
        <v>0</v>
      </c>
      <c r="H89" s="105">
        <v>0</v>
      </c>
      <c r="I89" s="105"/>
      <c r="J89" s="105">
        <v>0</v>
      </c>
      <c r="K89" s="105"/>
      <c r="L89" s="105"/>
      <c r="M89" s="105"/>
      <c r="N89" s="201">
        <v>0</v>
      </c>
      <c r="O89" s="270">
        <v>0</v>
      </c>
      <c r="P89" s="203"/>
      <c r="Q89" s="107"/>
      <c r="R89" s="215"/>
      <c r="S89" s="270">
        <v>0</v>
      </c>
      <c r="T89" s="270">
        <v>0</v>
      </c>
      <c r="U89" s="205">
        <v>0</v>
      </c>
      <c r="V89" s="101">
        <f t="shared" si="129"/>
        <v>0</v>
      </c>
      <c r="W89" s="336">
        <f t="shared" si="130"/>
        <v>0</v>
      </c>
      <c r="X89" s="71">
        <v>0</v>
      </c>
      <c r="Y89" s="103">
        <f>'ИТОГ и проверка'!J89</f>
        <v>0</v>
      </c>
      <c r="Z89" s="103">
        <v>0</v>
      </c>
      <c r="AA89" s="101">
        <f t="shared" si="131"/>
        <v>0</v>
      </c>
      <c r="AB89" s="10">
        <f t="shared" si="125"/>
        <v>0</v>
      </c>
      <c r="AC89" s="107"/>
      <c r="AD89" s="103">
        <f>'ИТОГ и проверка'!K89</f>
        <v>0</v>
      </c>
      <c r="AE89" s="107"/>
      <c r="AF89" s="107"/>
      <c r="AG89" s="107"/>
      <c r="AH89" s="103">
        <f>'ИТОГ и проверка'!L89</f>
        <v>0</v>
      </c>
      <c r="AI89" s="121"/>
      <c r="AJ89" s="121">
        <f t="shared" si="132"/>
        <v>0</v>
      </c>
      <c r="AK89" s="119">
        <f t="shared" si="126"/>
        <v>0</v>
      </c>
      <c r="AL89" s="101">
        <f t="shared" si="127"/>
        <v>0</v>
      </c>
    </row>
    <row r="90" ht="47.25">
      <c r="A90" s="96" t="s">
        <v>187</v>
      </c>
      <c r="B90" s="97" t="s">
        <v>188</v>
      </c>
      <c r="C90" s="265">
        <v>155.09999999999999</v>
      </c>
      <c r="D90" s="104">
        <v>0</v>
      </c>
      <c r="E90" s="182">
        <v>0</v>
      </c>
      <c r="F90" s="200">
        <f t="shared" si="128"/>
        <v>0</v>
      </c>
      <c r="G90" s="102">
        <v>0</v>
      </c>
      <c r="H90" s="105">
        <v>0</v>
      </c>
      <c r="I90" s="105"/>
      <c r="J90" s="105">
        <v>0</v>
      </c>
      <c r="K90" s="105"/>
      <c r="L90" s="105"/>
      <c r="M90" s="105"/>
      <c r="N90" s="201">
        <v>0</v>
      </c>
      <c r="O90" s="270">
        <v>0</v>
      </c>
      <c r="P90" s="203"/>
      <c r="Q90" s="107"/>
      <c r="R90" s="215"/>
      <c r="S90" s="270">
        <v>0</v>
      </c>
      <c r="T90" s="270">
        <v>0</v>
      </c>
      <c r="U90" s="205">
        <v>0</v>
      </c>
      <c r="V90" s="101">
        <f t="shared" si="129"/>
        <v>0</v>
      </c>
      <c r="W90" s="336">
        <f t="shared" si="130"/>
        <v>0</v>
      </c>
      <c r="X90" s="71">
        <v>0</v>
      </c>
      <c r="Y90" s="103">
        <f>'ИТОГ и проверка'!J90</f>
        <v>0</v>
      </c>
      <c r="Z90" s="103">
        <v>0</v>
      </c>
      <c r="AA90" s="101">
        <f t="shared" si="131"/>
        <v>0</v>
      </c>
      <c r="AB90" s="103">
        <f t="shared" si="125"/>
        <v>0</v>
      </c>
      <c r="AC90" s="107"/>
      <c r="AD90" s="103">
        <f>'ИТОГ и проверка'!K90</f>
        <v>0</v>
      </c>
      <c r="AE90" s="107"/>
      <c r="AF90" s="107"/>
      <c r="AG90" s="107"/>
      <c r="AH90" s="103">
        <f>'ИТОГ и проверка'!L90</f>
        <v>0</v>
      </c>
      <c r="AI90" s="121"/>
      <c r="AJ90" s="121">
        <f t="shared" si="132"/>
        <v>0</v>
      </c>
      <c r="AK90" s="119">
        <f t="shared" si="126"/>
        <v>0</v>
      </c>
      <c r="AL90" s="101">
        <f t="shared" si="127"/>
        <v>0</v>
      </c>
    </row>
    <row r="91" ht="47.25">
      <c r="A91" s="96" t="s">
        <v>189</v>
      </c>
      <c r="B91" s="97" t="s">
        <v>190</v>
      </c>
      <c r="C91" s="238">
        <v>57.299999999999997</v>
      </c>
      <c r="D91" s="104">
        <v>0</v>
      </c>
      <c r="E91" s="246">
        <v>0</v>
      </c>
      <c r="F91" s="200">
        <f t="shared" si="128"/>
        <v>0</v>
      </c>
      <c r="G91" s="102">
        <v>0</v>
      </c>
      <c r="H91" s="105">
        <v>0</v>
      </c>
      <c r="I91" s="105"/>
      <c r="J91" s="105">
        <v>0</v>
      </c>
      <c r="K91" s="105"/>
      <c r="L91" s="105"/>
      <c r="M91" s="105"/>
      <c r="N91" s="201">
        <v>0</v>
      </c>
      <c r="O91" s="270">
        <v>0</v>
      </c>
      <c r="P91" s="203"/>
      <c r="Q91" s="107"/>
      <c r="R91" s="215"/>
      <c r="S91" s="270">
        <v>0</v>
      </c>
      <c r="T91" s="270">
        <v>0</v>
      </c>
      <c r="U91" s="205">
        <v>0</v>
      </c>
      <c r="V91" s="101">
        <f t="shared" si="129"/>
        <v>0</v>
      </c>
      <c r="W91" s="336">
        <f t="shared" si="130"/>
        <v>0</v>
      </c>
      <c r="X91" s="71">
        <v>0</v>
      </c>
      <c r="Y91" s="103">
        <f>'ИТОГ и проверка'!J91</f>
        <v>0</v>
      </c>
      <c r="Z91" s="103">
        <v>0</v>
      </c>
      <c r="AA91" s="101">
        <f t="shared" si="131"/>
        <v>0</v>
      </c>
      <c r="AB91" s="10">
        <f t="shared" si="125"/>
        <v>0</v>
      </c>
      <c r="AC91" s="107"/>
      <c r="AD91" s="103">
        <f>'ИТОГ и проверка'!K91</f>
        <v>0</v>
      </c>
      <c r="AE91" s="107"/>
      <c r="AF91" s="107"/>
      <c r="AG91" s="107"/>
      <c r="AH91" s="103">
        <f>'ИТОГ и проверка'!L91</f>
        <v>0</v>
      </c>
      <c r="AI91" s="121"/>
      <c r="AJ91" s="121">
        <f t="shared" si="132"/>
        <v>0</v>
      </c>
      <c r="AK91" s="119">
        <f t="shared" si="126"/>
        <v>0</v>
      </c>
      <c r="AL91" s="101">
        <f t="shared" si="127"/>
        <v>0</v>
      </c>
    </row>
    <row r="92" ht="47.25">
      <c r="A92" s="96" t="s">
        <v>191</v>
      </c>
      <c r="B92" s="97" t="s">
        <v>192</v>
      </c>
      <c r="C92" s="265">
        <v>31</v>
      </c>
      <c r="D92" s="104">
        <v>0</v>
      </c>
      <c r="E92" s="7">
        <v>0</v>
      </c>
      <c r="F92" s="200">
        <f t="shared" si="128"/>
        <v>0</v>
      </c>
      <c r="G92" s="102">
        <v>0</v>
      </c>
      <c r="H92" s="105">
        <v>0</v>
      </c>
      <c r="I92" s="105"/>
      <c r="J92" s="105">
        <v>0</v>
      </c>
      <c r="K92" s="105"/>
      <c r="L92" s="105"/>
      <c r="M92" s="105"/>
      <c r="N92" s="201">
        <v>0</v>
      </c>
      <c r="O92" s="270">
        <v>0</v>
      </c>
      <c r="P92" s="203"/>
      <c r="Q92" s="107"/>
      <c r="R92" s="215"/>
      <c r="S92" s="270">
        <v>0</v>
      </c>
      <c r="T92" s="270">
        <v>0</v>
      </c>
      <c r="U92" s="205">
        <v>0</v>
      </c>
      <c r="V92" s="101">
        <f t="shared" si="129"/>
        <v>0</v>
      </c>
      <c r="W92" s="336">
        <f t="shared" si="130"/>
        <v>0</v>
      </c>
      <c r="X92" s="71">
        <v>0</v>
      </c>
      <c r="Y92" s="103">
        <f>'ИТОГ и проверка'!J92</f>
        <v>0</v>
      </c>
      <c r="Z92" s="103">
        <v>0</v>
      </c>
      <c r="AA92" s="101">
        <f t="shared" si="131"/>
        <v>0</v>
      </c>
      <c r="AB92" s="103">
        <f t="shared" si="125"/>
        <v>0</v>
      </c>
      <c r="AC92" s="107"/>
      <c r="AD92" s="103">
        <f>'ИТОГ и проверка'!K92</f>
        <v>0</v>
      </c>
      <c r="AE92" s="107"/>
      <c r="AF92" s="107"/>
      <c r="AG92" s="107"/>
      <c r="AH92" s="103">
        <f>'ИТОГ и проверка'!L92</f>
        <v>0</v>
      </c>
      <c r="AI92" s="121"/>
      <c r="AJ92" s="121">
        <f t="shared" si="132"/>
        <v>0</v>
      </c>
      <c r="AK92" s="119">
        <f t="shared" si="126"/>
        <v>0</v>
      </c>
      <c r="AL92" s="101">
        <f t="shared" si="127"/>
        <v>0</v>
      </c>
    </row>
    <row r="93" ht="47.25">
      <c r="A93" s="96" t="s">
        <v>193</v>
      </c>
      <c r="B93" s="97" t="s">
        <v>194</v>
      </c>
      <c r="C93" s="238">
        <v>55.5</v>
      </c>
      <c r="D93" s="104">
        <v>0</v>
      </c>
      <c r="E93" s="280">
        <v>0</v>
      </c>
      <c r="F93" s="200">
        <f t="shared" si="128"/>
        <v>0</v>
      </c>
      <c r="G93" s="102">
        <v>0</v>
      </c>
      <c r="H93" s="105">
        <v>0</v>
      </c>
      <c r="I93" s="105"/>
      <c r="J93" s="105">
        <v>0</v>
      </c>
      <c r="K93" s="105"/>
      <c r="L93" s="105"/>
      <c r="M93" s="105"/>
      <c r="N93" s="201">
        <v>0</v>
      </c>
      <c r="O93" s="270">
        <v>0</v>
      </c>
      <c r="P93" s="203"/>
      <c r="Q93" s="107"/>
      <c r="R93" s="215"/>
      <c r="S93" s="270">
        <v>0</v>
      </c>
      <c r="T93" s="270">
        <v>0</v>
      </c>
      <c r="U93" s="205">
        <v>0</v>
      </c>
      <c r="V93" s="101">
        <f t="shared" si="129"/>
        <v>0</v>
      </c>
      <c r="W93" s="336">
        <f t="shared" si="130"/>
        <v>0</v>
      </c>
      <c r="X93" s="71">
        <v>0</v>
      </c>
      <c r="Y93" s="103">
        <f>'ИТОГ и проверка'!J93</f>
        <v>0</v>
      </c>
      <c r="Z93" s="103">
        <v>0</v>
      </c>
      <c r="AA93" s="101">
        <f t="shared" si="131"/>
        <v>0</v>
      </c>
      <c r="AB93" s="10">
        <f t="shared" si="125"/>
        <v>0</v>
      </c>
      <c r="AC93" s="107"/>
      <c r="AD93" s="103">
        <f>'ИТОГ и проверка'!K93</f>
        <v>0</v>
      </c>
      <c r="AE93" s="107"/>
      <c r="AF93" s="107"/>
      <c r="AG93" s="107"/>
      <c r="AH93" s="103">
        <f>'ИТОГ и проверка'!L93</f>
        <v>0</v>
      </c>
      <c r="AI93" s="121"/>
      <c r="AJ93" s="121">
        <f t="shared" si="132"/>
        <v>0</v>
      </c>
      <c r="AK93" s="119">
        <f t="shared" si="126"/>
        <v>0</v>
      </c>
      <c r="AL93" s="101">
        <f t="shared" si="127"/>
        <v>0</v>
      </c>
    </row>
    <row r="94" ht="47.25">
      <c r="A94" s="96" t="s">
        <v>195</v>
      </c>
      <c r="B94" s="97" t="s">
        <v>196</v>
      </c>
      <c r="C94" s="265">
        <v>450.80000000000001</v>
      </c>
      <c r="D94" s="104">
        <v>0</v>
      </c>
      <c r="E94" s="7">
        <v>0</v>
      </c>
      <c r="F94" s="200">
        <f t="shared" si="128"/>
        <v>0</v>
      </c>
      <c r="G94" s="102">
        <v>0</v>
      </c>
      <c r="H94" s="105">
        <v>0</v>
      </c>
      <c r="I94" s="105"/>
      <c r="J94" s="105">
        <v>0</v>
      </c>
      <c r="K94" s="105"/>
      <c r="L94" s="105"/>
      <c r="M94" s="105"/>
      <c r="N94" s="201">
        <v>0</v>
      </c>
      <c r="O94" s="270">
        <v>0</v>
      </c>
      <c r="P94" s="203"/>
      <c r="Q94" s="107"/>
      <c r="R94" s="215"/>
      <c r="S94" s="270">
        <v>0</v>
      </c>
      <c r="T94" s="270">
        <v>0</v>
      </c>
      <c r="U94" s="205">
        <v>0</v>
      </c>
      <c r="V94" s="101">
        <f t="shared" si="129"/>
        <v>0</v>
      </c>
      <c r="W94" s="336">
        <f t="shared" si="130"/>
        <v>0</v>
      </c>
      <c r="X94" s="71">
        <v>0</v>
      </c>
      <c r="Y94" s="103">
        <f>'ИТОГ и проверка'!J94</f>
        <v>0</v>
      </c>
      <c r="Z94" s="103">
        <v>0</v>
      </c>
      <c r="AA94" s="101">
        <f t="shared" si="131"/>
        <v>0</v>
      </c>
      <c r="AB94" s="103">
        <f t="shared" si="125"/>
        <v>0</v>
      </c>
      <c r="AC94" s="107"/>
      <c r="AD94" s="103">
        <f>'ИТОГ и проверка'!K94</f>
        <v>0</v>
      </c>
      <c r="AE94" s="107"/>
      <c r="AF94" s="107"/>
      <c r="AG94" s="107"/>
      <c r="AH94" s="103">
        <f>'ИТОГ и проверка'!L94</f>
        <v>0</v>
      </c>
      <c r="AI94" s="121"/>
      <c r="AJ94" s="121">
        <f t="shared" si="132"/>
        <v>0</v>
      </c>
      <c r="AK94" s="119">
        <f t="shared" si="126"/>
        <v>0</v>
      </c>
      <c r="AL94" s="101">
        <f t="shared" si="127"/>
        <v>0</v>
      </c>
    </row>
    <row r="95" ht="31.5">
      <c r="A95" s="96" t="s">
        <v>197</v>
      </c>
      <c r="B95" s="97" t="s">
        <v>198</v>
      </c>
      <c r="C95" s="232">
        <v>1064.22</v>
      </c>
      <c r="D95" s="104">
        <v>0</v>
      </c>
      <c r="E95" s="246">
        <v>0</v>
      </c>
      <c r="F95" s="200">
        <f t="shared" si="128"/>
        <v>0</v>
      </c>
      <c r="G95" s="102">
        <v>0</v>
      </c>
      <c r="H95" s="105">
        <v>0</v>
      </c>
      <c r="I95" s="105">
        <v>0</v>
      </c>
      <c r="J95" s="105">
        <v>0</v>
      </c>
      <c r="K95" s="105"/>
      <c r="L95" s="105"/>
      <c r="M95" s="105">
        <v>0</v>
      </c>
      <c r="N95" s="201">
        <v>0</v>
      </c>
      <c r="O95" s="213">
        <v>0</v>
      </c>
      <c r="P95" s="203"/>
      <c r="Q95" s="107"/>
      <c r="R95" s="215"/>
      <c r="S95" s="213">
        <v>0</v>
      </c>
      <c r="T95" s="213">
        <v>0</v>
      </c>
      <c r="U95" s="205">
        <v>0</v>
      </c>
      <c r="V95" s="101">
        <f t="shared" si="129"/>
        <v>0</v>
      </c>
      <c r="W95" s="336">
        <f t="shared" si="130"/>
        <v>0</v>
      </c>
      <c r="X95" s="71">
        <v>0</v>
      </c>
      <c r="Y95" s="103">
        <f>'ИТОГ и проверка'!J95</f>
        <v>0</v>
      </c>
      <c r="Z95" s="103">
        <v>0</v>
      </c>
      <c r="AA95" s="101">
        <f t="shared" si="131"/>
        <v>0</v>
      </c>
      <c r="AB95" s="10">
        <f t="shared" si="125"/>
        <v>0</v>
      </c>
      <c r="AC95" s="133">
        <v>0</v>
      </c>
      <c r="AD95" s="103">
        <f>'ИТОГ и проверка'!K95</f>
        <v>0</v>
      </c>
      <c r="AE95" s="107"/>
      <c r="AF95" s="107"/>
      <c r="AG95" s="103">
        <f t="shared" si="124"/>
        <v>0</v>
      </c>
      <c r="AH95" s="103">
        <f>'ИТОГ и проверка'!L95</f>
        <v>0</v>
      </c>
      <c r="AI95" s="121"/>
      <c r="AJ95" s="121">
        <f t="shared" si="132"/>
        <v>0</v>
      </c>
      <c r="AK95" s="119">
        <f t="shared" si="126"/>
        <v>0</v>
      </c>
      <c r="AL95" s="101">
        <f t="shared" si="127"/>
        <v>0</v>
      </c>
    </row>
    <row r="96" ht="31.5">
      <c r="A96" s="96" t="s">
        <v>199</v>
      </c>
      <c r="B96" s="97" t="s">
        <v>200</v>
      </c>
      <c r="C96" s="214">
        <v>2277.5900000000001</v>
      </c>
      <c r="D96" s="104">
        <v>0</v>
      </c>
      <c r="E96" s="182">
        <v>0</v>
      </c>
      <c r="F96" s="200">
        <f t="shared" si="128"/>
        <v>0</v>
      </c>
      <c r="G96" s="102">
        <v>0</v>
      </c>
      <c r="H96" s="105">
        <v>0</v>
      </c>
      <c r="I96" s="105">
        <v>0</v>
      </c>
      <c r="J96" s="105">
        <v>0</v>
      </c>
      <c r="K96" s="105"/>
      <c r="L96" s="105"/>
      <c r="M96" s="105">
        <v>0</v>
      </c>
      <c r="N96" s="201">
        <v>0</v>
      </c>
      <c r="O96" s="213">
        <v>0</v>
      </c>
      <c r="P96" s="203"/>
      <c r="Q96" s="107"/>
      <c r="R96" s="215"/>
      <c r="S96" s="213">
        <v>0</v>
      </c>
      <c r="T96" s="213">
        <v>0</v>
      </c>
      <c r="U96" s="205">
        <v>0</v>
      </c>
      <c r="V96" s="101">
        <f t="shared" si="129"/>
        <v>0</v>
      </c>
      <c r="W96" s="336">
        <f t="shared" si="130"/>
        <v>0</v>
      </c>
      <c r="X96" s="71">
        <v>0</v>
      </c>
      <c r="Y96" s="103">
        <f>'ИТОГ и проверка'!J96</f>
        <v>0</v>
      </c>
      <c r="Z96" s="103">
        <v>0</v>
      </c>
      <c r="AA96" s="101">
        <f t="shared" si="131"/>
        <v>0</v>
      </c>
      <c r="AB96" s="103">
        <f t="shared" si="125"/>
        <v>0</v>
      </c>
      <c r="AC96" s="133">
        <v>0</v>
      </c>
      <c r="AD96" s="103">
        <f>'ИТОГ и проверка'!K96</f>
        <v>0</v>
      </c>
      <c r="AE96" s="107"/>
      <c r="AF96" s="107"/>
      <c r="AG96" s="103">
        <f t="shared" si="124"/>
        <v>0</v>
      </c>
      <c r="AH96" s="103">
        <f>'ИТОГ и проверка'!L96</f>
        <v>0</v>
      </c>
      <c r="AI96" s="121"/>
      <c r="AJ96" s="121">
        <f t="shared" si="132"/>
        <v>0</v>
      </c>
      <c r="AK96" s="119">
        <f t="shared" si="126"/>
        <v>0</v>
      </c>
      <c r="AL96" s="101">
        <f t="shared" si="127"/>
        <v>0</v>
      </c>
    </row>
    <row r="97" ht="31.5">
      <c r="A97" s="96" t="s">
        <v>201</v>
      </c>
      <c r="B97" s="97" t="s">
        <v>202</v>
      </c>
      <c r="C97" s="211">
        <v>6270.6800000000003</v>
      </c>
      <c r="D97" s="104">
        <v>0</v>
      </c>
      <c r="E97" s="280">
        <v>0</v>
      </c>
      <c r="F97" s="200">
        <f t="shared" si="128"/>
        <v>0</v>
      </c>
      <c r="G97" s="102">
        <v>0</v>
      </c>
      <c r="H97" s="105">
        <v>0</v>
      </c>
      <c r="I97" s="105">
        <v>0</v>
      </c>
      <c r="J97" s="105">
        <v>0</v>
      </c>
      <c r="K97" s="105"/>
      <c r="L97" s="105"/>
      <c r="M97" s="105">
        <v>0</v>
      </c>
      <c r="N97" s="201">
        <v>0</v>
      </c>
      <c r="O97" s="213">
        <v>0</v>
      </c>
      <c r="P97" s="203"/>
      <c r="Q97" s="107"/>
      <c r="R97" s="215"/>
      <c r="S97" s="213">
        <v>0</v>
      </c>
      <c r="T97" s="213">
        <v>0</v>
      </c>
      <c r="U97" s="205">
        <v>0</v>
      </c>
      <c r="V97" s="101">
        <f t="shared" si="129"/>
        <v>0</v>
      </c>
      <c r="W97" s="336">
        <f t="shared" si="130"/>
        <v>0</v>
      </c>
      <c r="X97" s="71">
        <v>0</v>
      </c>
      <c r="Y97" s="103">
        <f>'ИТОГ и проверка'!J97</f>
        <v>0</v>
      </c>
      <c r="Z97" s="103">
        <v>0</v>
      </c>
      <c r="AA97" s="101">
        <f t="shared" si="131"/>
        <v>0</v>
      </c>
      <c r="AB97" s="10">
        <f t="shared" si="125"/>
        <v>0</v>
      </c>
      <c r="AC97" s="133">
        <v>0</v>
      </c>
      <c r="AD97" s="103">
        <f>'ИТОГ и проверка'!K97</f>
        <v>0</v>
      </c>
      <c r="AE97" s="107"/>
      <c r="AF97" s="107"/>
      <c r="AG97" s="103">
        <f t="shared" si="124"/>
        <v>0</v>
      </c>
      <c r="AH97" s="103">
        <f>'ИТОГ и проверка'!L97</f>
        <v>0</v>
      </c>
      <c r="AI97" s="121"/>
      <c r="AJ97" s="121">
        <f t="shared" si="132"/>
        <v>0</v>
      </c>
      <c r="AK97" s="119">
        <f t="shared" si="126"/>
        <v>0</v>
      </c>
      <c r="AL97" s="101">
        <f t="shared" si="127"/>
        <v>0</v>
      </c>
    </row>
    <row r="98">
      <c r="A98" s="123" t="s">
        <v>203</v>
      </c>
      <c r="B98" s="87" t="s">
        <v>204</v>
      </c>
      <c r="C98" s="206"/>
      <c r="D98" s="88"/>
      <c r="E98" s="207"/>
      <c r="F98" s="235"/>
      <c r="G98" s="149"/>
      <c r="H98" s="91"/>
      <c r="I98" s="91"/>
      <c r="J98" s="91"/>
      <c r="K98" s="91"/>
      <c r="L98" s="91"/>
      <c r="M98" s="91"/>
      <c r="N98" s="91"/>
      <c r="O98" s="209"/>
      <c r="P98" s="88"/>
      <c r="Q98" s="88"/>
      <c r="R98" s="88"/>
      <c r="S98" s="209"/>
      <c r="T98" s="210"/>
      <c r="U98" s="88"/>
      <c r="V98" s="90"/>
      <c r="W98" s="92"/>
      <c r="X98" s="92"/>
      <c r="Y98" s="90"/>
      <c r="Z98" s="150"/>
      <c r="AA98" s="90"/>
      <c r="AB98" s="103">
        <f t="shared" si="125"/>
        <v>0</v>
      </c>
      <c r="AC98" s="90"/>
      <c r="AD98" s="90"/>
      <c r="AE98" s="90"/>
      <c r="AF98" s="90"/>
      <c r="AG98" s="90"/>
      <c r="AH98" s="90"/>
      <c r="AI98" s="127"/>
      <c r="AJ98" s="121">
        <f t="shared" si="132"/>
        <v>0</v>
      </c>
      <c r="AK98" s="119">
        <f t="shared" si="126"/>
        <v>0</v>
      </c>
      <c r="AL98" s="101">
        <f t="shared" si="127"/>
        <v>0</v>
      </c>
    </row>
    <row r="99" ht="47.25">
      <c r="A99" s="96" t="s">
        <v>205</v>
      </c>
      <c r="B99" s="97" t="s">
        <v>206</v>
      </c>
      <c r="C99" s="232">
        <v>559.529</v>
      </c>
      <c r="D99" s="104">
        <v>10450</v>
      </c>
      <c r="E99" s="246">
        <v>7387</v>
      </c>
      <c r="F99" s="200">
        <f t="shared" si="128"/>
        <v>13.202175401096278</v>
      </c>
      <c r="G99" s="102">
        <v>700</v>
      </c>
      <c r="H99" s="105">
        <v>7</v>
      </c>
      <c r="I99" s="105"/>
      <c r="J99" s="105">
        <v>0</v>
      </c>
      <c r="K99" s="105"/>
      <c r="L99" s="105"/>
      <c r="M99" s="105"/>
      <c r="N99" s="201">
        <v>0</v>
      </c>
      <c r="O99" s="213">
        <v>599</v>
      </c>
      <c r="P99" s="203"/>
      <c r="Q99" s="107"/>
      <c r="R99" s="215"/>
      <c r="S99" s="213">
        <v>309</v>
      </c>
      <c r="T99" s="213">
        <v>290</v>
      </c>
      <c r="U99" s="205">
        <f t="shared" ref="U79:U142" si="133">O99/G99%</f>
        <v>85.571428571428569</v>
      </c>
      <c r="V99" s="101">
        <f t="shared" si="129"/>
        <v>1846.75</v>
      </c>
      <c r="W99" s="336">
        <f t="shared" si="130"/>
        <v>1846</v>
      </c>
      <c r="X99" s="71">
        <v>25</v>
      </c>
      <c r="Y99" s="103">
        <f>'ИТОГ и проверка'!J99</f>
        <v>700</v>
      </c>
      <c r="Z99" s="103">
        <f t="shared" ref="Z79:Z108" si="134">Y99/E99%</f>
        <v>9.4761066738865569</v>
      </c>
      <c r="AA99" s="101">
        <f t="shared" si="131"/>
        <v>-15.523893326113443</v>
      </c>
      <c r="AB99" s="10">
        <f t="shared" si="125"/>
        <v>0</v>
      </c>
      <c r="AC99" s="107"/>
      <c r="AD99" s="103">
        <f>'ИТОГ и проверка'!K99</f>
        <v>0</v>
      </c>
      <c r="AE99" s="107"/>
      <c r="AF99" s="107"/>
      <c r="AG99" s="107"/>
      <c r="AH99" s="103">
        <f>'ИТОГ и проверка'!L99</f>
        <v>0</v>
      </c>
      <c r="AI99" s="121"/>
      <c r="AJ99" s="121">
        <f t="shared" si="132"/>
        <v>0</v>
      </c>
      <c r="AK99" s="119">
        <f t="shared" si="126"/>
        <v>-700</v>
      </c>
      <c r="AL99" s="101">
        <f t="shared" si="127"/>
        <v>0</v>
      </c>
    </row>
    <row r="100" ht="31.5">
      <c r="A100" s="96" t="s">
        <v>207</v>
      </c>
      <c r="B100" s="97" t="s">
        <v>208</v>
      </c>
      <c r="C100" s="239">
        <v>84.480000000000004</v>
      </c>
      <c r="D100" s="104">
        <v>673</v>
      </c>
      <c r="E100" s="182">
        <v>639</v>
      </c>
      <c r="F100" s="200">
        <f t="shared" ref="F100:F163" si="135">E100/C100</f>
        <v>7.5639204545454541</v>
      </c>
      <c r="G100" s="102">
        <v>30</v>
      </c>
      <c r="H100" s="105">
        <v>4</v>
      </c>
      <c r="I100" s="105"/>
      <c r="J100" s="105">
        <v>0</v>
      </c>
      <c r="K100" s="105"/>
      <c r="L100" s="105"/>
      <c r="M100" s="105"/>
      <c r="N100" s="201">
        <v>0</v>
      </c>
      <c r="O100" s="213">
        <v>8</v>
      </c>
      <c r="P100" s="203"/>
      <c r="Q100" s="107"/>
      <c r="R100" s="215"/>
      <c r="S100" s="213">
        <v>8</v>
      </c>
      <c r="T100" s="213"/>
      <c r="U100" s="205">
        <f t="shared" si="133"/>
        <v>26.666666666666668</v>
      </c>
      <c r="V100" s="101">
        <f t="shared" si="129"/>
        <v>95.849999999999994</v>
      </c>
      <c r="W100" s="336">
        <f t="shared" si="130"/>
        <v>95</v>
      </c>
      <c r="X100" s="71">
        <v>15</v>
      </c>
      <c r="Y100" s="103">
        <f>'ИТОГ и проверка'!J100</f>
        <v>63</v>
      </c>
      <c r="Z100" s="103">
        <f t="shared" si="134"/>
        <v>9.8591549295774659</v>
      </c>
      <c r="AA100" s="101">
        <f t="shared" si="131"/>
        <v>-5.1408450704225341</v>
      </c>
      <c r="AB100" s="103">
        <f t="shared" ref="AB100:AB163" si="136">IF(AA100&gt;0.01,AA100*1000000,0)</f>
        <v>0</v>
      </c>
      <c r="AC100" s="107"/>
      <c r="AD100" s="103">
        <f>'ИТОГ и проверка'!K100</f>
        <v>0</v>
      </c>
      <c r="AE100" s="107"/>
      <c r="AF100" s="107"/>
      <c r="AG100" s="107"/>
      <c r="AH100" s="103">
        <f>'ИТОГ и проверка'!L100</f>
        <v>0</v>
      </c>
      <c r="AI100" s="121"/>
      <c r="AJ100" s="121">
        <f t="shared" si="132"/>
        <v>0</v>
      </c>
      <c r="AK100" s="119">
        <f t="shared" si="126"/>
        <v>-63</v>
      </c>
      <c r="AL100" s="101">
        <f t="shared" si="127"/>
        <v>0</v>
      </c>
    </row>
    <row r="101" ht="63">
      <c r="A101" s="96" t="s">
        <v>209</v>
      </c>
      <c r="B101" s="97" t="s">
        <v>210</v>
      </c>
      <c r="C101" s="232">
        <v>118.67100000000001</v>
      </c>
      <c r="D101" s="104">
        <v>597</v>
      </c>
      <c r="E101" s="246">
        <v>574</v>
      </c>
      <c r="F101" s="200">
        <f t="shared" si="135"/>
        <v>4.8369020232407243</v>
      </c>
      <c r="G101" s="102">
        <v>71</v>
      </c>
      <c r="H101" s="105">
        <v>12</v>
      </c>
      <c r="I101" s="105"/>
      <c r="J101" s="105">
        <v>0</v>
      </c>
      <c r="K101" s="105"/>
      <c r="L101" s="105"/>
      <c r="M101" s="105"/>
      <c r="N101" s="201">
        <v>0</v>
      </c>
      <c r="O101" s="213">
        <v>67</v>
      </c>
      <c r="P101" s="203"/>
      <c r="Q101" s="107"/>
      <c r="R101" s="342"/>
      <c r="S101" s="213">
        <v>28</v>
      </c>
      <c r="T101" s="213">
        <v>39</v>
      </c>
      <c r="U101" s="205">
        <f t="shared" si="133"/>
        <v>94.366197183098592</v>
      </c>
      <c r="V101" s="101">
        <f t="shared" si="129"/>
        <v>68.879999999999995</v>
      </c>
      <c r="W101" s="336">
        <f t="shared" si="130"/>
        <v>68</v>
      </c>
      <c r="X101" s="71">
        <v>12</v>
      </c>
      <c r="Y101" s="103">
        <f>'ИТОГ и проверка'!J101</f>
        <v>68</v>
      </c>
      <c r="Z101" s="103">
        <f t="shared" si="134"/>
        <v>11.846689895470384</v>
      </c>
      <c r="AA101" s="101">
        <f t="shared" si="131"/>
        <v>-0.15331010452961635</v>
      </c>
      <c r="AB101" s="10">
        <f t="shared" si="136"/>
        <v>0</v>
      </c>
      <c r="AC101" s="107"/>
      <c r="AD101" s="103">
        <f>'ИТОГ и проверка'!K101</f>
        <v>0</v>
      </c>
      <c r="AE101" s="107"/>
      <c r="AF101" s="107"/>
      <c r="AG101" s="107"/>
      <c r="AH101" s="103">
        <f>'ИТОГ и проверка'!L101</f>
        <v>0</v>
      </c>
      <c r="AI101" s="121"/>
      <c r="AJ101" s="121">
        <f t="shared" si="132"/>
        <v>0</v>
      </c>
      <c r="AK101" s="119">
        <f t="shared" si="126"/>
        <v>-68</v>
      </c>
      <c r="AL101" s="101">
        <f t="shared" si="127"/>
        <v>0</v>
      </c>
    </row>
    <row r="102" ht="63">
      <c r="A102" s="96" t="s">
        <v>211</v>
      </c>
      <c r="B102" s="97" t="s">
        <v>212</v>
      </c>
      <c r="C102" s="239">
        <v>84.194999999999993</v>
      </c>
      <c r="D102" s="104">
        <v>343</v>
      </c>
      <c r="E102" s="182">
        <v>334</v>
      </c>
      <c r="F102" s="200">
        <f t="shared" si="135"/>
        <v>3.9669814121978741</v>
      </c>
      <c r="G102" s="102">
        <v>41</v>
      </c>
      <c r="H102" s="105">
        <v>12</v>
      </c>
      <c r="I102" s="105"/>
      <c r="J102" s="105">
        <v>0</v>
      </c>
      <c r="K102" s="105"/>
      <c r="L102" s="105"/>
      <c r="M102" s="105"/>
      <c r="N102" s="201">
        <v>0</v>
      </c>
      <c r="O102" s="213">
        <v>31</v>
      </c>
      <c r="P102" s="203"/>
      <c r="Q102" s="107"/>
      <c r="R102" s="215"/>
      <c r="S102" s="213">
        <v>16</v>
      </c>
      <c r="T102" s="213">
        <v>15</v>
      </c>
      <c r="U102" s="205">
        <f t="shared" si="133"/>
        <v>75.609756097560975</v>
      </c>
      <c r="V102" s="101">
        <f t="shared" si="129"/>
        <v>40.079999999999998</v>
      </c>
      <c r="W102" s="336">
        <f t="shared" si="130"/>
        <v>40</v>
      </c>
      <c r="X102" s="71">
        <v>12</v>
      </c>
      <c r="Y102" s="103">
        <f>'ИТОГ и проверка'!J102</f>
        <v>30</v>
      </c>
      <c r="Z102" s="103">
        <f t="shared" si="134"/>
        <v>8.9820359281437128</v>
      </c>
      <c r="AA102" s="101">
        <f t="shared" si="131"/>
        <v>-3.0179640718562872</v>
      </c>
      <c r="AB102" s="103">
        <f t="shared" si="136"/>
        <v>0</v>
      </c>
      <c r="AC102" s="107"/>
      <c r="AD102" s="103">
        <f>'ИТОГ и проверка'!K102</f>
        <v>0</v>
      </c>
      <c r="AE102" s="107"/>
      <c r="AF102" s="107"/>
      <c r="AG102" s="107"/>
      <c r="AH102" s="103">
        <f>'ИТОГ и проверка'!L102</f>
        <v>0</v>
      </c>
      <c r="AI102" s="121"/>
      <c r="AJ102" s="121">
        <f t="shared" si="132"/>
        <v>0</v>
      </c>
      <c r="AK102" s="119">
        <f t="shared" si="126"/>
        <v>-30</v>
      </c>
      <c r="AL102" s="101">
        <f t="shared" si="127"/>
        <v>0</v>
      </c>
    </row>
    <row r="103" ht="63">
      <c r="A103" s="96" t="s">
        <v>213</v>
      </c>
      <c r="B103" s="97" t="s">
        <v>214</v>
      </c>
      <c r="C103" s="232">
        <v>184.93000000000001</v>
      </c>
      <c r="D103" s="104">
        <v>712</v>
      </c>
      <c r="E103" s="246">
        <v>716</v>
      </c>
      <c r="F103" s="200">
        <f t="shared" si="135"/>
        <v>3.8717352511761205</v>
      </c>
      <c r="G103" s="102">
        <v>85</v>
      </c>
      <c r="H103" s="105">
        <v>12</v>
      </c>
      <c r="I103" s="105"/>
      <c r="J103" s="105">
        <v>0</v>
      </c>
      <c r="K103" s="105"/>
      <c r="L103" s="105"/>
      <c r="M103" s="105"/>
      <c r="N103" s="201">
        <v>0</v>
      </c>
      <c r="O103" s="202">
        <v>76</v>
      </c>
      <c r="P103" s="203"/>
      <c r="Q103" s="107"/>
      <c r="R103" s="215"/>
      <c r="S103" s="202">
        <v>26</v>
      </c>
      <c r="T103" s="202">
        <v>50</v>
      </c>
      <c r="U103" s="205">
        <f t="shared" si="133"/>
        <v>89.411764705882362</v>
      </c>
      <c r="V103" s="101">
        <f t="shared" si="129"/>
        <v>85.920000000000002</v>
      </c>
      <c r="W103" s="336">
        <f t="shared" si="130"/>
        <v>85</v>
      </c>
      <c r="X103" s="71">
        <v>12</v>
      </c>
      <c r="Y103" s="103">
        <f>'ИТОГ и проверка'!J103</f>
        <v>85</v>
      </c>
      <c r="Z103" s="103">
        <f t="shared" si="134"/>
        <v>11.871508379888269</v>
      </c>
      <c r="AA103" s="101">
        <f t="shared" si="131"/>
        <v>-0.12849162011173121</v>
      </c>
      <c r="AB103" s="10">
        <f t="shared" si="136"/>
        <v>0</v>
      </c>
      <c r="AC103" s="107"/>
      <c r="AD103" s="103">
        <f>'ИТОГ и проверка'!K103</f>
        <v>0</v>
      </c>
      <c r="AE103" s="107"/>
      <c r="AF103" s="107"/>
      <c r="AG103" s="107"/>
      <c r="AH103" s="103">
        <f>'ИТОГ и проверка'!L103</f>
        <v>0</v>
      </c>
      <c r="AI103" s="121"/>
      <c r="AJ103" s="121">
        <f t="shared" si="132"/>
        <v>0</v>
      </c>
      <c r="AK103" s="119">
        <f t="shared" si="126"/>
        <v>-85</v>
      </c>
      <c r="AL103" s="101">
        <f t="shared" si="127"/>
        <v>0</v>
      </c>
    </row>
    <row r="104" ht="31.5">
      <c r="A104" s="96" t="s">
        <v>215</v>
      </c>
      <c r="B104" s="97" t="s">
        <v>216</v>
      </c>
      <c r="C104" s="214">
        <v>37.735999999999997</v>
      </c>
      <c r="D104" s="104">
        <v>161</v>
      </c>
      <c r="E104" s="269">
        <v>152</v>
      </c>
      <c r="F104" s="200">
        <f t="shared" si="135"/>
        <v>4.0279838880644476</v>
      </c>
      <c r="G104" s="102">
        <v>19</v>
      </c>
      <c r="H104" s="105">
        <v>12</v>
      </c>
      <c r="I104" s="105"/>
      <c r="J104" s="105">
        <v>0</v>
      </c>
      <c r="K104" s="105"/>
      <c r="L104" s="105"/>
      <c r="M104" s="105"/>
      <c r="N104" s="201">
        <v>0</v>
      </c>
      <c r="O104" s="213">
        <v>17</v>
      </c>
      <c r="P104" s="203"/>
      <c r="Q104" s="107"/>
      <c r="R104" s="215"/>
      <c r="S104" s="213">
        <v>9</v>
      </c>
      <c r="T104" s="213">
        <v>8</v>
      </c>
      <c r="U104" s="205">
        <f t="shared" si="133"/>
        <v>89.473684210526315</v>
      </c>
      <c r="V104" s="101">
        <f t="shared" si="129"/>
        <v>18.239999999999998</v>
      </c>
      <c r="W104" s="336">
        <f t="shared" si="130"/>
        <v>18</v>
      </c>
      <c r="X104" s="71">
        <v>12</v>
      </c>
      <c r="Y104" s="103">
        <f>'ИТОГ и проверка'!J104</f>
        <v>18</v>
      </c>
      <c r="Z104" s="103">
        <f t="shared" si="134"/>
        <v>11.842105263157894</v>
      </c>
      <c r="AA104" s="101">
        <f t="shared" si="131"/>
        <v>-0.1578947368421062</v>
      </c>
      <c r="AB104" s="103">
        <f t="shared" si="136"/>
        <v>0</v>
      </c>
      <c r="AC104" s="107"/>
      <c r="AD104" s="103">
        <f>'ИТОГ и проверка'!K104</f>
        <v>0</v>
      </c>
      <c r="AE104" s="107"/>
      <c r="AF104" s="107"/>
      <c r="AG104" s="107"/>
      <c r="AH104" s="103">
        <f>'ИТОГ и проверка'!L104</f>
        <v>0</v>
      </c>
      <c r="AI104" s="121"/>
      <c r="AJ104" s="121">
        <f t="shared" si="132"/>
        <v>0</v>
      </c>
      <c r="AK104" s="119">
        <f t="shared" si="126"/>
        <v>-18</v>
      </c>
      <c r="AL104" s="101">
        <f t="shared" si="127"/>
        <v>0</v>
      </c>
    </row>
    <row r="105" ht="31.5">
      <c r="A105" s="96" t="s">
        <v>217</v>
      </c>
      <c r="B105" s="97" t="s">
        <v>218</v>
      </c>
      <c r="C105" s="211">
        <v>40.045999999999999</v>
      </c>
      <c r="D105" s="104">
        <v>327</v>
      </c>
      <c r="E105" s="277">
        <v>281</v>
      </c>
      <c r="F105" s="200">
        <f t="shared" si="135"/>
        <v>7.0169305298906259</v>
      </c>
      <c r="G105" s="102">
        <v>32</v>
      </c>
      <c r="H105" s="105">
        <v>10</v>
      </c>
      <c r="I105" s="105"/>
      <c r="J105" s="105">
        <v>0</v>
      </c>
      <c r="K105" s="105"/>
      <c r="L105" s="105"/>
      <c r="M105" s="105"/>
      <c r="N105" s="105">
        <v>0</v>
      </c>
      <c r="O105" s="267">
        <v>10</v>
      </c>
      <c r="P105" s="107"/>
      <c r="Q105" s="107"/>
      <c r="R105" s="120"/>
      <c r="S105" s="267">
        <v>7</v>
      </c>
      <c r="T105" s="268">
        <v>3</v>
      </c>
      <c r="U105" s="101">
        <f t="shared" si="133"/>
        <v>31.25</v>
      </c>
      <c r="V105" s="101">
        <f t="shared" si="129"/>
        <v>42.149999999999999</v>
      </c>
      <c r="W105" s="336">
        <f t="shared" si="130"/>
        <v>42</v>
      </c>
      <c r="X105" s="71">
        <v>15</v>
      </c>
      <c r="Y105" s="103">
        <f>'ИТОГ и проверка'!J105</f>
        <v>35</v>
      </c>
      <c r="Z105" s="103">
        <f t="shared" si="134"/>
        <v>12.455516014234876</v>
      </c>
      <c r="AA105" s="101">
        <f t="shared" si="131"/>
        <v>-2.5444839857651242</v>
      </c>
      <c r="AB105" s="10">
        <f t="shared" si="136"/>
        <v>0</v>
      </c>
      <c r="AC105" s="107"/>
      <c r="AD105" s="103">
        <f>'ИТОГ и проверка'!K105</f>
        <v>0</v>
      </c>
      <c r="AE105" s="107"/>
      <c r="AF105" s="107"/>
      <c r="AG105" s="107"/>
      <c r="AH105" s="103">
        <f>'ИТОГ и проверка'!L105</f>
        <v>0</v>
      </c>
      <c r="AI105" s="121"/>
      <c r="AJ105" s="121">
        <f t="shared" si="132"/>
        <v>0</v>
      </c>
      <c r="AK105" s="119">
        <f t="shared" si="126"/>
        <v>-35</v>
      </c>
      <c r="AL105" s="101">
        <f t="shared" si="127"/>
        <v>0</v>
      </c>
    </row>
    <row r="106" ht="31.5">
      <c r="A106" s="96" t="s">
        <v>219</v>
      </c>
      <c r="B106" s="97" t="s">
        <v>220</v>
      </c>
      <c r="C106" s="265">
        <v>41.890999999999998</v>
      </c>
      <c r="D106" s="104">
        <v>238</v>
      </c>
      <c r="E106" s="182">
        <v>245</v>
      </c>
      <c r="F106" s="200">
        <f t="shared" si="135"/>
        <v>5.848511613473061</v>
      </c>
      <c r="G106" s="102">
        <v>28</v>
      </c>
      <c r="H106" s="105">
        <v>12</v>
      </c>
      <c r="I106" s="105"/>
      <c r="J106" s="105">
        <v>0</v>
      </c>
      <c r="K106" s="105"/>
      <c r="L106" s="105"/>
      <c r="M106" s="105"/>
      <c r="N106" s="201">
        <v>0</v>
      </c>
      <c r="O106" s="213">
        <v>23</v>
      </c>
      <c r="P106" s="203"/>
      <c r="Q106" s="107"/>
      <c r="R106" s="215"/>
      <c r="S106" s="213">
        <v>9</v>
      </c>
      <c r="T106" s="213">
        <v>14</v>
      </c>
      <c r="U106" s="205">
        <f t="shared" si="133"/>
        <v>82.142857142857139</v>
      </c>
      <c r="V106" s="101">
        <f t="shared" si="129"/>
        <v>29.399999999999999</v>
      </c>
      <c r="W106" s="336">
        <f t="shared" si="130"/>
        <v>29</v>
      </c>
      <c r="X106" s="71">
        <v>12</v>
      </c>
      <c r="Y106" s="103">
        <f>'ИТОГ и проверка'!J106</f>
        <v>29</v>
      </c>
      <c r="Z106" s="103">
        <f t="shared" si="134"/>
        <v>11.836734693877551</v>
      </c>
      <c r="AA106" s="101">
        <f t="shared" si="131"/>
        <v>-0.16326530612244916</v>
      </c>
      <c r="AB106" s="103">
        <f t="shared" si="136"/>
        <v>0</v>
      </c>
      <c r="AC106" s="107"/>
      <c r="AD106" s="103">
        <f>'ИТОГ и проверка'!K106</f>
        <v>0</v>
      </c>
      <c r="AE106" s="107"/>
      <c r="AF106" s="107"/>
      <c r="AG106" s="107"/>
      <c r="AH106" s="103">
        <f>'ИТОГ и проверка'!L106</f>
        <v>0</v>
      </c>
      <c r="AI106" s="121"/>
      <c r="AJ106" s="121">
        <f t="shared" si="132"/>
        <v>0</v>
      </c>
      <c r="AK106" s="119">
        <f t="shared" si="126"/>
        <v>-29</v>
      </c>
      <c r="AL106" s="101">
        <f t="shared" si="127"/>
        <v>0</v>
      </c>
    </row>
    <row r="107" ht="63">
      <c r="A107" s="96" t="s">
        <v>221</v>
      </c>
      <c r="B107" s="97" t="s">
        <v>222</v>
      </c>
      <c r="C107" s="211">
        <v>26.699999999999999</v>
      </c>
      <c r="D107" s="104">
        <v>0</v>
      </c>
      <c r="E107" s="120">
        <v>0</v>
      </c>
      <c r="F107" s="200">
        <f t="shared" si="135"/>
        <v>0</v>
      </c>
      <c r="G107" s="102">
        <v>0</v>
      </c>
      <c r="H107" s="105">
        <v>0</v>
      </c>
      <c r="I107" s="105"/>
      <c r="J107" s="105">
        <v>0</v>
      </c>
      <c r="K107" s="105"/>
      <c r="L107" s="105"/>
      <c r="M107" s="105"/>
      <c r="N107" s="201">
        <v>0</v>
      </c>
      <c r="O107" s="270">
        <v>0</v>
      </c>
      <c r="P107" s="203"/>
      <c r="Q107" s="107"/>
      <c r="R107" s="215"/>
      <c r="S107" s="270">
        <v>0</v>
      </c>
      <c r="T107" s="270">
        <v>0</v>
      </c>
      <c r="U107" s="205">
        <v>0</v>
      </c>
      <c r="V107" s="101">
        <f t="shared" si="129"/>
        <v>0</v>
      </c>
      <c r="W107" s="336">
        <f t="shared" si="130"/>
        <v>0</v>
      </c>
      <c r="X107" s="71">
        <v>0</v>
      </c>
      <c r="Y107" s="103">
        <f>'ИТОГ и проверка'!J107</f>
        <v>0</v>
      </c>
      <c r="Z107" s="103">
        <v>0</v>
      </c>
      <c r="AA107" s="101">
        <f t="shared" si="131"/>
        <v>0</v>
      </c>
      <c r="AB107" s="10">
        <f t="shared" si="136"/>
        <v>0</v>
      </c>
      <c r="AC107" s="107"/>
      <c r="AD107" s="103">
        <f>'ИТОГ и проверка'!K107</f>
        <v>0</v>
      </c>
      <c r="AE107" s="107"/>
      <c r="AF107" s="107"/>
      <c r="AG107" s="107"/>
      <c r="AH107" s="103">
        <f>'ИТОГ и проверка'!L107</f>
        <v>0</v>
      </c>
      <c r="AI107" s="121"/>
      <c r="AJ107" s="121">
        <f t="shared" si="132"/>
        <v>0</v>
      </c>
      <c r="AK107" s="119">
        <f t="shared" si="126"/>
        <v>0</v>
      </c>
      <c r="AL107" s="101">
        <f t="shared" si="127"/>
        <v>0</v>
      </c>
    </row>
    <row r="108" ht="31.5">
      <c r="A108" s="96" t="s">
        <v>223</v>
      </c>
      <c r="B108" s="97" t="s">
        <v>224</v>
      </c>
      <c r="C108" s="214">
        <v>1113.73</v>
      </c>
      <c r="D108" s="104">
        <v>6234</v>
      </c>
      <c r="E108" s="346">
        <v>3024</v>
      </c>
      <c r="F108" s="200">
        <f t="shared" si="135"/>
        <v>2.7152002729566411</v>
      </c>
      <c r="G108" s="102">
        <v>718</v>
      </c>
      <c r="H108" s="105">
        <v>12</v>
      </c>
      <c r="I108" s="105">
        <v>30</v>
      </c>
      <c r="J108" s="105">
        <v>107</v>
      </c>
      <c r="K108" s="105"/>
      <c r="L108" s="105"/>
      <c r="M108" s="105">
        <v>346</v>
      </c>
      <c r="N108" s="105">
        <v>265</v>
      </c>
      <c r="O108" s="283"/>
      <c r="P108" s="107"/>
      <c r="Q108" s="107"/>
      <c r="R108" s="120"/>
      <c r="S108" s="283"/>
      <c r="T108" s="274"/>
      <c r="U108" s="101">
        <f t="shared" si="133"/>
        <v>0</v>
      </c>
      <c r="V108" s="101">
        <f t="shared" si="129"/>
        <v>453.59999999999997</v>
      </c>
      <c r="W108" s="336">
        <f t="shared" si="130"/>
        <v>453</v>
      </c>
      <c r="X108" s="71">
        <v>15</v>
      </c>
      <c r="Y108" s="103">
        <f>'ИТОГ и проверка'!J108+AC108</f>
        <v>284</v>
      </c>
      <c r="Z108" s="103">
        <f t="shared" si="134"/>
        <v>9.3915343915343925</v>
      </c>
      <c r="AA108" s="101">
        <f t="shared" si="131"/>
        <v>-5.6084656084656075</v>
      </c>
      <c r="AB108" s="103">
        <f t="shared" si="136"/>
        <v>0</v>
      </c>
      <c r="AC108" s="133">
        <v>43</v>
      </c>
      <c r="AD108" s="103">
        <f>'ИТОГ и проверка'!K108</f>
        <v>30</v>
      </c>
      <c r="AE108" s="107"/>
      <c r="AF108" s="107"/>
      <c r="AG108" s="103">
        <f>Y108-AD108-AH108-AC108</f>
        <v>109</v>
      </c>
      <c r="AH108" s="103">
        <f>'ИТОГ и проверка'!L108</f>
        <v>102</v>
      </c>
      <c r="AI108" s="121"/>
      <c r="AJ108" s="121">
        <f t="shared" si="132"/>
        <v>241</v>
      </c>
      <c r="AK108" s="119">
        <f t="shared" si="126"/>
        <v>-43</v>
      </c>
      <c r="AL108" s="101">
        <f t="shared" si="127"/>
        <v>0</v>
      </c>
    </row>
    <row r="109">
      <c r="A109" s="123" t="s">
        <v>225</v>
      </c>
      <c r="B109" s="87" t="s">
        <v>226</v>
      </c>
      <c r="C109" s="218"/>
      <c r="D109" s="208"/>
      <c r="E109" s="272"/>
      <c r="F109" s="256"/>
      <c r="G109" s="149"/>
      <c r="H109" s="91"/>
      <c r="I109" s="91"/>
      <c r="J109" s="91"/>
      <c r="K109" s="91"/>
      <c r="L109" s="91"/>
      <c r="M109" s="91"/>
      <c r="N109" s="91"/>
      <c r="O109" s="237"/>
      <c r="P109" s="88"/>
      <c r="Q109" s="88"/>
      <c r="R109" s="88"/>
      <c r="S109" s="237"/>
      <c r="T109" s="236"/>
      <c r="U109" s="88"/>
      <c r="V109" s="90"/>
      <c r="W109" s="92"/>
      <c r="X109" s="92"/>
      <c r="Y109" s="90"/>
      <c r="Z109" s="150"/>
      <c r="AA109" s="90"/>
      <c r="AB109" s="10">
        <f t="shared" si="136"/>
        <v>0</v>
      </c>
      <c r="AC109" s="90"/>
      <c r="AD109" s="90"/>
      <c r="AE109" s="90"/>
      <c r="AF109" s="90"/>
      <c r="AG109" s="90"/>
      <c r="AH109" s="90"/>
      <c r="AI109" s="127"/>
      <c r="AJ109" s="121">
        <f t="shared" si="132"/>
        <v>0</v>
      </c>
      <c r="AK109" s="119">
        <f t="shared" si="126"/>
        <v>0</v>
      </c>
      <c r="AL109" s="101">
        <f t="shared" si="127"/>
        <v>0</v>
      </c>
    </row>
    <row r="110" ht="31.5">
      <c r="A110" s="96" t="s">
        <v>227</v>
      </c>
      <c r="B110" s="97" t="s">
        <v>228</v>
      </c>
      <c r="C110" s="214">
        <v>438.69999999999999</v>
      </c>
      <c r="D110" s="104">
        <v>0</v>
      </c>
      <c r="E110" s="182">
        <v>0</v>
      </c>
      <c r="F110" s="200">
        <f t="shared" si="135"/>
        <v>0</v>
      </c>
      <c r="G110" s="102">
        <v>0</v>
      </c>
      <c r="H110" s="105">
        <v>0</v>
      </c>
      <c r="I110" s="105">
        <v>0</v>
      </c>
      <c r="J110" s="105">
        <v>0</v>
      </c>
      <c r="K110" s="105"/>
      <c r="L110" s="105"/>
      <c r="M110" s="105">
        <v>0</v>
      </c>
      <c r="N110" s="201">
        <v>0</v>
      </c>
      <c r="O110" s="270">
        <v>0</v>
      </c>
      <c r="P110" s="203"/>
      <c r="Q110" s="107"/>
      <c r="R110" s="215"/>
      <c r="S110" s="270">
        <v>0</v>
      </c>
      <c r="T110" s="270">
        <v>0</v>
      </c>
      <c r="U110" s="205">
        <v>0</v>
      </c>
      <c r="V110" s="101">
        <f t="shared" ref="V110:V173" si="137">E110*X110%</f>
        <v>0</v>
      </c>
      <c r="W110" s="336">
        <f t="shared" ref="W110:W173" si="138">ROUNDDOWN(V110,0)</f>
        <v>0</v>
      </c>
      <c r="X110" s="71">
        <v>0</v>
      </c>
      <c r="Y110" s="103">
        <f>'ИТОГ и проверка'!J110</f>
        <v>0</v>
      </c>
      <c r="Z110" s="103">
        <v>0</v>
      </c>
      <c r="AA110" s="101">
        <f t="shared" ref="AA110:AA173" si="139">Z110-X110</f>
        <v>0</v>
      </c>
      <c r="AB110" s="103">
        <f t="shared" si="136"/>
        <v>0</v>
      </c>
      <c r="AC110" s="133">
        <v>0</v>
      </c>
      <c r="AD110" s="103">
        <f>'ИТОГ и проверка'!K110</f>
        <v>0</v>
      </c>
      <c r="AE110" s="107"/>
      <c r="AF110" s="107"/>
      <c r="AG110" s="103">
        <f t="shared" ref="AG110:AG173" si="140">Y110-AD110-AH110</f>
        <v>0</v>
      </c>
      <c r="AH110" s="103">
        <f>'ИТОГ и проверка'!L110</f>
        <v>0</v>
      </c>
      <c r="AI110" s="121"/>
      <c r="AJ110" s="121">
        <f t="shared" si="132"/>
        <v>0</v>
      </c>
      <c r="AK110" s="119">
        <f t="shared" si="126"/>
        <v>0</v>
      </c>
      <c r="AL110" s="101">
        <f t="shared" si="127"/>
        <v>0</v>
      </c>
    </row>
    <row r="111" ht="31.5">
      <c r="A111" s="96" t="s">
        <v>229</v>
      </c>
      <c r="B111" s="97" t="s">
        <v>230</v>
      </c>
      <c r="C111" s="211">
        <v>537.20000000000005</v>
      </c>
      <c r="D111" s="104">
        <v>0</v>
      </c>
      <c r="E111" s="246">
        <v>0</v>
      </c>
      <c r="F111" s="200">
        <f t="shared" si="135"/>
        <v>0</v>
      </c>
      <c r="G111" s="102">
        <v>0</v>
      </c>
      <c r="H111" s="105">
        <v>0</v>
      </c>
      <c r="I111" s="105">
        <v>0</v>
      </c>
      <c r="J111" s="105">
        <v>0</v>
      </c>
      <c r="K111" s="105"/>
      <c r="L111" s="105"/>
      <c r="M111" s="105">
        <v>0</v>
      </c>
      <c r="N111" s="201">
        <v>0</v>
      </c>
      <c r="O111" s="270">
        <v>0</v>
      </c>
      <c r="P111" s="203"/>
      <c r="Q111" s="107"/>
      <c r="R111" s="215"/>
      <c r="S111" s="270">
        <v>0</v>
      </c>
      <c r="T111" s="270">
        <v>0</v>
      </c>
      <c r="U111" s="205">
        <v>0</v>
      </c>
      <c r="V111" s="101">
        <f t="shared" si="137"/>
        <v>0</v>
      </c>
      <c r="W111" s="336">
        <f t="shared" si="138"/>
        <v>0</v>
      </c>
      <c r="X111" s="71">
        <v>0</v>
      </c>
      <c r="Y111" s="103">
        <f>'ИТОГ и проверка'!J111</f>
        <v>0</v>
      </c>
      <c r="Z111" s="103">
        <v>0</v>
      </c>
      <c r="AA111" s="101">
        <f t="shared" si="139"/>
        <v>0</v>
      </c>
      <c r="AB111" s="10">
        <f t="shared" si="136"/>
        <v>0</v>
      </c>
      <c r="AC111" s="133">
        <v>0</v>
      </c>
      <c r="AD111" s="103">
        <f>'ИТОГ и проверка'!K111</f>
        <v>0</v>
      </c>
      <c r="AE111" s="107"/>
      <c r="AF111" s="107"/>
      <c r="AG111" s="103">
        <f t="shared" si="140"/>
        <v>0</v>
      </c>
      <c r="AH111" s="103">
        <f>'ИТОГ и проверка'!L111</f>
        <v>0</v>
      </c>
      <c r="AI111" s="121"/>
      <c r="AJ111" s="121">
        <f t="shared" si="132"/>
        <v>0</v>
      </c>
      <c r="AK111" s="119">
        <f t="shared" si="126"/>
        <v>0</v>
      </c>
      <c r="AL111" s="101">
        <f t="shared" si="127"/>
        <v>0</v>
      </c>
    </row>
    <row r="112" ht="31.5">
      <c r="A112" s="96" t="s">
        <v>231</v>
      </c>
      <c r="B112" s="97" t="s">
        <v>232</v>
      </c>
      <c r="C112" s="214">
        <v>140</v>
      </c>
      <c r="D112" s="104">
        <v>15</v>
      </c>
      <c r="E112" s="182">
        <v>12</v>
      </c>
      <c r="F112" s="200">
        <f t="shared" si="135"/>
        <v>0.085714285714285715</v>
      </c>
      <c r="G112" s="102">
        <v>0</v>
      </c>
      <c r="H112" s="105">
        <v>0</v>
      </c>
      <c r="I112" s="105">
        <v>0</v>
      </c>
      <c r="J112" s="105">
        <v>0</v>
      </c>
      <c r="K112" s="105"/>
      <c r="L112" s="105"/>
      <c r="M112" s="105">
        <v>0</v>
      </c>
      <c r="N112" s="201">
        <v>0</v>
      </c>
      <c r="O112" s="270">
        <v>0</v>
      </c>
      <c r="P112" s="203"/>
      <c r="Q112" s="107"/>
      <c r="R112" s="215"/>
      <c r="S112" s="270">
        <v>0</v>
      </c>
      <c r="T112" s="270">
        <v>0</v>
      </c>
      <c r="U112" s="205">
        <v>0</v>
      </c>
      <c r="V112" s="101">
        <f t="shared" si="137"/>
        <v>0</v>
      </c>
      <c r="W112" s="336">
        <f t="shared" si="138"/>
        <v>0</v>
      </c>
      <c r="X112" s="71">
        <v>0</v>
      </c>
      <c r="Y112" s="103">
        <f>'ИТОГ и проверка'!J112</f>
        <v>0</v>
      </c>
      <c r="Z112" s="103">
        <v>0</v>
      </c>
      <c r="AA112" s="101">
        <f t="shared" si="139"/>
        <v>0</v>
      </c>
      <c r="AB112" s="103">
        <f t="shared" si="136"/>
        <v>0</v>
      </c>
      <c r="AC112" s="133">
        <v>0</v>
      </c>
      <c r="AD112" s="103">
        <f>'ИТОГ и проверка'!K112</f>
        <v>0</v>
      </c>
      <c r="AE112" s="107"/>
      <c r="AF112" s="107"/>
      <c r="AG112" s="103">
        <f t="shared" si="140"/>
        <v>0</v>
      </c>
      <c r="AH112" s="103">
        <f>'ИТОГ и проверка'!L112</f>
        <v>0</v>
      </c>
      <c r="AI112" s="121"/>
      <c r="AJ112" s="121">
        <f t="shared" si="132"/>
        <v>0</v>
      </c>
      <c r="AK112" s="119">
        <f t="shared" si="126"/>
        <v>0</v>
      </c>
      <c r="AL112" s="101">
        <f t="shared" si="127"/>
        <v>0</v>
      </c>
    </row>
    <row r="113" ht="31.5">
      <c r="A113" s="96" t="s">
        <v>233</v>
      </c>
      <c r="B113" s="97" t="s">
        <v>234</v>
      </c>
      <c r="C113" s="211">
        <v>1100</v>
      </c>
      <c r="D113" s="104">
        <v>0</v>
      </c>
      <c r="E113" s="246">
        <v>0</v>
      </c>
      <c r="F113" s="200">
        <f t="shared" si="135"/>
        <v>0</v>
      </c>
      <c r="G113" s="102">
        <v>0</v>
      </c>
      <c r="H113" s="105">
        <v>0</v>
      </c>
      <c r="I113" s="105">
        <v>0</v>
      </c>
      <c r="J113" s="105">
        <v>0</v>
      </c>
      <c r="K113" s="105"/>
      <c r="L113" s="105"/>
      <c r="M113" s="105">
        <v>0</v>
      </c>
      <c r="N113" s="201">
        <v>0</v>
      </c>
      <c r="O113" s="270">
        <v>0</v>
      </c>
      <c r="P113" s="203"/>
      <c r="Q113" s="107"/>
      <c r="R113" s="342"/>
      <c r="S113" s="270">
        <v>0</v>
      </c>
      <c r="T113" s="270">
        <v>0</v>
      </c>
      <c r="U113" s="205">
        <v>0</v>
      </c>
      <c r="V113" s="101">
        <f t="shared" si="137"/>
        <v>0</v>
      </c>
      <c r="W113" s="336">
        <f t="shared" si="138"/>
        <v>0</v>
      </c>
      <c r="X113" s="71">
        <v>0</v>
      </c>
      <c r="Y113" s="103">
        <f>'ИТОГ и проверка'!J113</f>
        <v>0</v>
      </c>
      <c r="Z113" s="103">
        <v>0</v>
      </c>
      <c r="AA113" s="101">
        <f t="shared" si="139"/>
        <v>0</v>
      </c>
      <c r="AB113" s="10">
        <f t="shared" si="136"/>
        <v>0</v>
      </c>
      <c r="AC113" s="133">
        <v>0</v>
      </c>
      <c r="AD113" s="103">
        <f>'ИТОГ и проверка'!K113</f>
        <v>0</v>
      </c>
      <c r="AE113" s="107"/>
      <c r="AF113" s="107"/>
      <c r="AG113" s="103">
        <f t="shared" si="140"/>
        <v>0</v>
      </c>
      <c r="AH113" s="103">
        <f>'ИТОГ и проверка'!L113</f>
        <v>0</v>
      </c>
      <c r="AI113" s="121"/>
      <c r="AJ113" s="121">
        <f t="shared" si="132"/>
        <v>0</v>
      </c>
      <c r="AK113" s="119">
        <f t="shared" si="126"/>
        <v>0</v>
      </c>
      <c r="AL113" s="101">
        <f t="shared" si="127"/>
        <v>0</v>
      </c>
    </row>
    <row r="114" ht="31.5">
      <c r="A114" s="96" t="s">
        <v>235</v>
      </c>
      <c r="B114" s="97" t="s">
        <v>236</v>
      </c>
      <c r="C114" s="214">
        <v>310.89999999999998</v>
      </c>
      <c r="D114" s="104">
        <v>0</v>
      </c>
      <c r="E114" s="182">
        <v>0</v>
      </c>
      <c r="F114" s="200">
        <f t="shared" si="135"/>
        <v>0</v>
      </c>
      <c r="G114" s="102">
        <v>0</v>
      </c>
      <c r="H114" s="105">
        <v>0</v>
      </c>
      <c r="I114" s="105">
        <v>0</v>
      </c>
      <c r="J114" s="105">
        <v>0</v>
      </c>
      <c r="K114" s="105"/>
      <c r="L114" s="105"/>
      <c r="M114" s="105">
        <v>0</v>
      </c>
      <c r="N114" s="201">
        <v>0</v>
      </c>
      <c r="O114" s="270">
        <v>0</v>
      </c>
      <c r="P114" s="203"/>
      <c r="Q114" s="107"/>
      <c r="R114" s="215"/>
      <c r="S114" s="270">
        <v>0</v>
      </c>
      <c r="T114" s="270">
        <v>0</v>
      </c>
      <c r="U114" s="205">
        <v>0</v>
      </c>
      <c r="V114" s="101">
        <f t="shared" si="137"/>
        <v>0</v>
      </c>
      <c r="W114" s="336">
        <f t="shared" si="138"/>
        <v>0</v>
      </c>
      <c r="X114" s="71">
        <v>0</v>
      </c>
      <c r="Y114" s="103">
        <f>'ИТОГ и проверка'!J114</f>
        <v>0</v>
      </c>
      <c r="Z114" s="103">
        <v>0</v>
      </c>
      <c r="AA114" s="101">
        <f t="shared" si="139"/>
        <v>0</v>
      </c>
      <c r="AB114" s="103">
        <f t="shared" si="136"/>
        <v>0</v>
      </c>
      <c r="AC114" s="133">
        <v>0</v>
      </c>
      <c r="AD114" s="103">
        <f>'ИТОГ и проверка'!K114</f>
        <v>0</v>
      </c>
      <c r="AE114" s="107"/>
      <c r="AF114" s="107"/>
      <c r="AG114" s="103">
        <f t="shared" si="140"/>
        <v>0</v>
      </c>
      <c r="AH114" s="103">
        <f>'ИТОГ и проверка'!L114</f>
        <v>0</v>
      </c>
      <c r="AI114" s="121"/>
      <c r="AJ114" s="121">
        <f t="shared" si="132"/>
        <v>0</v>
      </c>
      <c r="AK114" s="119">
        <f t="shared" si="126"/>
        <v>0</v>
      </c>
      <c r="AL114" s="101">
        <f t="shared" si="127"/>
        <v>0</v>
      </c>
    </row>
    <row r="115" ht="31.5">
      <c r="A115" s="96" t="s">
        <v>237</v>
      </c>
      <c r="B115" s="97" t="s">
        <v>238</v>
      </c>
      <c r="C115" s="211">
        <v>75.200000000000003</v>
      </c>
      <c r="D115" s="104">
        <v>0</v>
      </c>
      <c r="E115" s="246">
        <v>0</v>
      </c>
      <c r="F115" s="200">
        <f t="shared" si="135"/>
        <v>0</v>
      </c>
      <c r="G115" s="102">
        <v>0</v>
      </c>
      <c r="H115" s="105">
        <v>0</v>
      </c>
      <c r="I115" s="105">
        <v>0</v>
      </c>
      <c r="J115" s="105">
        <v>0</v>
      </c>
      <c r="K115" s="105"/>
      <c r="L115" s="105"/>
      <c r="M115" s="105">
        <v>0</v>
      </c>
      <c r="N115" s="201">
        <v>0</v>
      </c>
      <c r="O115" s="216">
        <v>0</v>
      </c>
      <c r="P115" s="203"/>
      <c r="Q115" s="107"/>
      <c r="R115" s="215"/>
      <c r="S115" s="216">
        <v>0</v>
      </c>
      <c r="T115" s="216">
        <v>0</v>
      </c>
      <c r="U115" s="205">
        <v>0</v>
      </c>
      <c r="V115" s="101">
        <f t="shared" si="137"/>
        <v>0</v>
      </c>
      <c r="W115" s="336">
        <f t="shared" si="138"/>
        <v>0</v>
      </c>
      <c r="X115" s="71">
        <v>0</v>
      </c>
      <c r="Y115" s="103">
        <f>'ИТОГ и проверка'!J115</f>
        <v>0</v>
      </c>
      <c r="Z115" s="103">
        <v>0</v>
      </c>
      <c r="AA115" s="101">
        <f t="shared" si="139"/>
        <v>0</v>
      </c>
      <c r="AB115" s="10">
        <f t="shared" si="136"/>
        <v>0</v>
      </c>
      <c r="AC115" s="133">
        <v>0</v>
      </c>
      <c r="AD115" s="103">
        <f>'ИТОГ и проверка'!K115</f>
        <v>0</v>
      </c>
      <c r="AE115" s="107"/>
      <c r="AF115" s="107"/>
      <c r="AG115" s="103">
        <f t="shared" si="140"/>
        <v>0</v>
      </c>
      <c r="AH115" s="103">
        <f>'ИТОГ и проверка'!L115</f>
        <v>0</v>
      </c>
      <c r="AI115" s="121"/>
      <c r="AJ115" s="121">
        <f t="shared" si="132"/>
        <v>0</v>
      </c>
      <c r="AK115" s="119">
        <f t="shared" si="126"/>
        <v>0</v>
      </c>
      <c r="AL115" s="101">
        <f t="shared" si="127"/>
        <v>0</v>
      </c>
    </row>
    <row r="116" ht="31.5">
      <c r="A116" s="96" t="s">
        <v>239</v>
      </c>
      <c r="B116" s="97" t="s">
        <v>240</v>
      </c>
      <c r="C116" s="265">
        <v>1489.6130000000001</v>
      </c>
      <c r="D116" s="104">
        <v>22</v>
      </c>
      <c r="E116" s="182">
        <v>45</v>
      </c>
      <c r="F116" s="200">
        <f t="shared" si="135"/>
        <v>0.03020918856105579</v>
      </c>
      <c r="G116" s="102">
        <v>0</v>
      </c>
      <c r="H116" s="105">
        <v>0</v>
      </c>
      <c r="I116" s="278"/>
      <c r="J116" s="105">
        <v>0</v>
      </c>
      <c r="K116" s="105"/>
      <c r="L116" s="105"/>
      <c r="M116" s="105"/>
      <c r="N116" s="201">
        <v>0</v>
      </c>
      <c r="O116" s="270">
        <v>0</v>
      </c>
      <c r="P116" s="203"/>
      <c r="Q116" s="107"/>
      <c r="R116" s="215"/>
      <c r="S116" s="270">
        <v>0</v>
      </c>
      <c r="T116" s="270">
        <v>0</v>
      </c>
      <c r="U116" s="205">
        <v>0</v>
      </c>
      <c r="V116" s="101">
        <f t="shared" si="137"/>
        <v>2.25</v>
      </c>
      <c r="W116" s="336">
        <f t="shared" si="138"/>
        <v>2</v>
      </c>
      <c r="X116" s="71">
        <v>5</v>
      </c>
      <c r="Y116" s="103">
        <f>'ИТОГ и проверка'!J116</f>
        <v>0</v>
      </c>
      <c r="Z116" s="103">
        <v>0</v>
      </c>
      <c r="AA116" s="101">
        <f t="shared" si="139"/>
        <v>-5</v>
      </c>
      <c r="AB116" s="103">
        <f t="shared" si="136"/>
        <v>0</v>
      </c>
      <c r="AC116" s="279"/>
      <c r="AD116" s="103">
        <f>'ИТОГ и проверка'!K116</f>
        <v>0</v>
      </c>
      <c r="AE116" s="107"/>
      <c r="AF116" s="107"/>
      <c r="AG116" s="107"/>
      <c r="AH116" s="103">
        <f>'ИТОГ и проверка'!L116</f>
        <v>0</v>
      </c>
      <c r="AI116" s="121"/>
      <c r="AJ116" s="121">
        <f t="shared" si="132"/>
        <v>0</v>
      </c>
      <c r="AK116" s="119">
        <f t="shared" si="126"/>
        <v>0</v>
      </c>
      <c r="AL116" s="101">
        <f t="shared" si="127"/>
        <v>0</v>
      </c>
    </row>
    <row r="117">
      <c r="A117" s="123" t="s">
        <v>241</v>
      </c>
      <c r="B117" s="87" t="s">
        <v>242</v>
      </c>
      <c r="C117" s="218"/>
      <c r="D117" s="208"/>
      <c r="E117" s="284"/>
      <c r="F117" s="256"/>
      <c r="G117" s="149"/>
      <c r="H117" s="91"/>
      <c r="I117" s="91"/>
      <c r="J117" s="91"/>
      <c r="K117" s="91"/>
      <c r="L117" s="91"/>
      <c r="M117" s="91"/>
      <c r="N117" s="91"/>
      <c r="O117" s="210"/>
      <c r="P117" s="88"/>
      <c r="Q117" s="88"/>
      <c r="R117" s="88"/>
      <c r="S117" s="210"/>
      <c r="T117" s="209"/>
      <c r="U117" s="88"/>
      <c r="V117" s="90"/>
      <c r="W117" s="92"/>
      <c r="X117" s="92"/>
      <c r="Y117" s="90"/>
      <c r="Z117" s="150"/>
      <c r="AA117" s="90"/>
      <c r="AB117" s="10">
        <f t="shared" si="136"/>
        <v>0</v>
      </c>
      <c r="AC117" s="90"/>
      <c r="AD117" s="90"/>
      <c r="AE117" s="90"/>
      <c r="AF117" s="90"/>
      <c r="AG117" s="90"/>
      <c r="AH117" s="90"/>
      <c r="AI117" s="127"/>
      <c r="AJ117" s="121">
        <f t="shared" si="132"/>
        <v>0</v>
      </c>
      <c r="AK117" s="119">
        <f t="shared" si="126"/>
        <v>0</v>
      </c>
      <c r="AL117" s="101">
        <f t="shared" si="127"/>
        <v>0</v>
      </c>
    </row>
    <row r="118" ht="47.25">
      <c r="A118" s="96" t="s">
        <v>243</v>
      </c>
      <c r="B118" s="97" t="s">
        <v>244</v>
      </c>
      <c r="C118" s="265">
        <v>399.39999999999998</v>
      </c>
      <c r="D118" s="104">
        <v>1206</v>
      </c>
      <c r="E118" s="182">
        <v>1082</v>
      </c>
      <c r="F118" s="200">
        <f t="shared" si="135"/>
        <v>2.7090635953930899</v>
      </c>
      <c r="G118" s="102">
        <v>84</v>
      </c>
      <c r="H118" s="105">
        <v>7</v>
      </c>
      <c r="I118" s="105"/>
      <c r="J118" s="105">
        <v>0</v>
      </c>
      <c r="K118" s="105"/>
      <c r="L118" s="105"/>
      <c r="M118" s="105"/>
      <c r="N118" s="201">
        <v>0</v>
      </c>
      <c r="O118" s="213">
        <v>43</v>
      </c>
      <c r="P118" s="203"/>
      <c r="Q118" s="107"/>
      <c r="R118" s="215"/>
      <c r="S118" s="213">
        <v>24</v>
      </c>
      <c r="T118" s="213">
        <v>19</v>
      </c>
      <c r="U118" s="205">
        <f t="shared" si="133"/>
        <v>51.19047619047619</v>
      </c>
      <c r="V118" s="101">
        <f t="shared" si="137"/>
        <v>129.84</v>
      </c>
      <c r="W118" s="336">
        <f t="shared" si="138"/>
        <v>129</v>
      </c>
      <c r="X118" s="71">
        <v>12</v>
      </c>
      <c r="Y118" s="103">
        <f>'ИТОГ и проверка'!J118</f>
        <v>86</v>
      </c>
      <c r="Z118" s="103">
        <f t="shared" ref="Z118:Z181" si="141">Y118/E118%</f>
        <v>7.9482439926062849</v>
      </c>
      <c r="AA118" s="101">
        <f t="shared" si="139"/>
        <v>-4.0517560073937151</v>
      </c>
      <c r="AB118" s="103">
        <f t="shared" si="136"/>
        <v>0</v>
      </c>
      <c r="AC118" s="107"/>
      <c r="AD118" s="103">
        <f>'ИТОГ и проверка'!K118</f>
        <v>0</v>
      </c>
      <c r="AE118" s="107"/>
      <c r="AF118" s="107"/>
      <c r="AG118" s="107"/>
      <c r="AH118" s="103">
        <f>'ИТОГ и проверка'!L118</f>
        <v>0</v>
      </c>
      <c r="AI118" s="121"/>
      <c r="AJ118" s="121">
        <f t="shared" si="132"/>
        <v>0</v>
      </c>
      <c r="AK118" s="119">
        <f t="shared" si="126"/>
        <v>-86</v>
      </c>
      <c r="AL118" s="101">
        <f t="shared" si="127"/>
        <v>0</v>
      </c>
    </row>
    <row r="119" ht="31.5">
      <c r="A119" s="96" t="s">
        <v>245</v>
      </c>
      <c r="B119" s="97" t="s">
        <v>246</v>
      </c>
      <c r="C119" s="211">
        <v>384.80000000000001</v>
      </c>
      <c r="D119" s="104">
        <v>954</v>
      </c>
      <c r="E119" s="246">
        <v>1203</v>
      </c>
      <c r="F119" s="200">
        <f t="shared" si="135"/>
        <v>3.126299376299376</v>
      </c>
      <c r="G119" s="102">
        <v>76</v>
      </c>
      <c r="H119" s="105">
        <v>8</v>
      </c>
      <c r="I119" s="105"/>
      <c r="J119" s="105">
        <v>11</v>
      </c>
      <c r="K119" s="105"/>
      <c r="L119" s="105"/>
      <c r="M119" s="105">
        <v>39</v>
      </c>
      <c r="N119" s="105">
        <v>26</v>
      </c>
      <c r="O119" s="274"/>
      <c r="P119" s="107"/>
      <c r="Q119" s="107"/>
      <c r="R119" s="120"/>
      <c r="S119" s="285"/>
      <c r="T119" s="283"/>
      <c r="U119" s="101">
        <f t="shared" si="133"/>
        <v>0</v>
      </c>
      <c r="V119" s="101">
        <f t="shared" si="137"/>
        <v>96.240000000000009</v>
      </c>
      <c r="W119" s="336">
        <f t="shared" si="138"/>
        <v>96</v>
      </c>
      <c r="X119" s="71">
        <v>8</v>
      </c>
      <c r="Y119" s="103">
        <f>'ИТОГ и проверка'!J119</f>
        <v>96</v>
      </c>
      <c r="Z119" s="103">
        <f t="shared" si="141"/>
        <v>7.9800498753117211</v>
      </c>
      <c r="AA119" s="101">
        <f t="shared" si="139"/>
        <v>-0.019950124688278947</v>
      </c>
      <c r="AB119" s="10">
        <f t="shared" si="136"/>
        <v>0</v>
      </c>
      <c r="AC119" s="107"/>
      <c r="AD119" s="103">
        <f>'ИТОГ и проверка'!K119</f>
        <v>10</v>
      </c>
      <c r="AE119" s="107"/>
      <c r="AF119" s="107"/>
      <c r="AG119" s="103">
        <f t="shared" si="140"/>
        <v>53</v>
      </c>
      <c r="AH119" s="103">
        <f>'ИТОГ и проверка'!L119</f>
        <v>33</v>
      </c>
      <c r="AI119" s="121"/>
      <c r="AJ119" s="121">
        <f t="shared" si="132"/>
        <v>96</v>
      </c>
      <c r="AK119" s="119">
        <f t="shared" si="126"/>
        <v>0</v>
      </c>
      <c r="AL119" s="101">
        <f t="shared" si="127"/>
        <v>0</v>
      </c>
    </row>
    <row r="120">
      <c r="A120" s="123" t="s">
        <v>247</v>
      </c>
      <c r="B120" s="87" t="s">
        <v>248</v>
      </c>
      <c r="C120" s="206"/>
      <c r="D120" s="88"/>
      <c r="E120" s="207"/>
      <c r="F120" s="235"/>
      <c r="G120" s="149"/>
      <c r="H120" s="91"/>
      <c r="I120" s="91"/>
      <c r="J120" s="91"/>
      <c r="K120" s="91"/>
      <c r="L120" s="91"/>
      <c r="M120" s="91"/>
      <c r="N120" s="91"/>
      <c r="O120" s="236"/>
      <c r="P120" s="88"/>
      <c r="Q120" s="88"/>
      <c r="R120" s="88"/>
      <c r="S120" s="236"/>
      <c r="T120" s="237"/>
      <c r="U120" s="88"/>
      <c r="V120" s="90"/>
      <c r="W120" s="92"/>
      <c r="X120" s="92"/>
      <c r="Y120" s="90"/>
      <c r="Z120" s="150"/>
      <c r="AA120" s="90"/>
      <c r="AB120" s="103">
        <f t="shared" si="136"/>
        <v>0</v>
      </c>
      <c r="AC120" s="90"/>
      <c r="AD120" s="90"/>
      <c r="AE120" s="90"/>
      <c r="AF120" s="90"/>
      <c r="AG120" s="90"/>
      <c r="AH120" s="90"/>
      <c r="AI120" s="127"/>
      <c r="AJ120" s="121">
        <f t="shared" si="132"/>
        <v>0</v>
      </c>
      <c r="AK120" s="119">
        <f t="shared" si="126"/>
        <v>0</v>
      </c>
      <c r="AL120" s="101">
        <f t="shared" si="127"/>
        <v>0</v>
      </c>
    </row>
    <row r="121" ht="63">
      <c r="A121" s="96" t="s">
        <v>249</v>
      </c>
      <c r="B121" s="97" t="s">
        <v>250</v>
      </c>
      <c r="C121" s="211">
        <v>84.5</v>
      </c>
      <c r="D121" s="104">
        <v>0</v>
      </c>
      <c r="E121" s="286">
        <v>0</v>
      </c>
      <c r="F121" s="200">
        <f t="shared" si="135"/>
        <v>0</v>
      </c>
      <c r="G121" s="102">
        <v>0</v>
      </c>
      <c r="H121" s="105">
        <v>0</v>
      </c>
      <c r="I121" s="105"/>
      <c r="J121" s="105">
        <v>0</v>
      </c>
      <c r="K121" s="105"/>
      <c r="L121" s="105"/>
      <c r="M121" s="105"/>
      <c r="N121" s="201">
        <v>0</v>
      </c>
      <c r="O121" s="270">
        <v>0</v>
      </c>
      <c r="P121" s="203"/>
      <c r="Q121" s="107"/>
      <c r="R121" s="215"/>
      <c r="S121" s="270">
        <v>0</v>
      </c>
      <c r="T121" s="270">
        <v>0</v>
      </c>
      <c r="U121" s="205">
        <v>0</v>
      </c>
      <c r="V121" s="101">
        <f t="shared" si="137"/>
        <v>0</v>
      </c>
      <c r="W121" s="336">
        <f t="shared" si="138"/>
        <v>0</v>
      </c>
      <c r="X121" s="71">
        <v>0</v>
      </c>
      <c r="Y121" s="103">
        <f>'ИТОГ и проверка'!J121</f>
        <v>0</v>
      </c>
      <c r="Z121" s="103">
        <v>0</v>
      </c>
      <c r="AA121" s="101">
        <f t="shared" si="139"/>
        <v>0</v>
      </c>
      <c r="AB121" s="10">
        <f t="shared" si="136"/>
        <v>0</v>
      </c>
      <c r="AC121" s="107"/>
      <c r="AD121" s="103">
        <f>'ИТОГ и проверка'!K121</f>
        <v>0</v>
      </c>
      <c r="AE121" s="107"/>
      <c r="AF121" s="107"/>
      <c r="AG121" s="107"/>
      <c r="AH121" s="103">
        <f>'ИТОГ и проверка'!L121</f>
        <v>0</v>
      </c>
      <c r="AI121" s="121"/>
      <c r="AJ121" s="121">
        <f t="shared" si="132"/>
        <v>0</v>
      </c>
      <c r="AK121" s="119">
        <f t="shared" si="126"/>
        <v>0</v>
      </c>
      <c r="AL121" s="101">
        <f t="shared" si="127"/>
        <v>0</v>
      </c>
    </row>
    <row r="122" ht="63">
      <c r="A122" s="96" t="s">
        <v>251</v>
      </c>
      <c r="B122" s="97" t="s">
        <v>252</v>
      </c>
      <c r="C122" s="214">
        <v>70</v>
      </c>
      <c r="D122" s="104">
        <v>0</v>
      </c>
      <c r="E122" s="7">
        <v>0</v>
      </c>
      <c r="F122" s="200">
        <f t="shared" si="135"/>
        <v>0</v>
      </c>
      <c r="G122" s="102">
        <v>0</v>
      </c>
      <c r="H122" s="105">
        <v>0</v>
      </c>
      <c r="I122" s="105"/>
      <c r="J122" s="105">
        <v>0</v>
      </c>
      <c r="K122" s="105"/>
      <c r="L122" s="105"/>
      <c r="M122" s="105"/>
      <c r="N122" s="201">
        <v>0</v>
      </c>
      <c r="O122" s="270">
        <v>0</v>
      </c>
      <c r="P122" s="203"/>
      <c r="Q122" s="107"/>
      <c r="R122" s="342"/>
      <c r="S122" s="270">
        <v>0</v>
      </c>
      <c r="T122" s="270">
        <v>0</v>
      </c>
      <c r="U122" s="205">
        <v>0</v>
      </c>
      <c r="V122" s="101">
        <f t="shared" si="137"/>
        <v>0</v>
      </c>
      <c r="W122" s="336">
        <f t="shared" si="138"/>
        <v>0</v>
      </c>
      <c r="X122" s="71">
        <v>0</v>
      </c>
      <c r="Y122" s="103">
        <f>'ИТОГ и проверка'!J122</f>
        <v>0</v>
      </c>
      <c r="Z122" s="103">
        <v>0</v>
      </c>
      <c r="AA122" s="101">
        <f t="shared" si="139"/>
        <v>0</v>
      </c>
      <c r="AB122" s="103">
        <f t="shared" si="136"/>
        <v>0</v>
      </c>
      <c r="AC122" s="107"/>
      <c r="AD122" s="103">
        <f>'ИТОГ и проверка'!K122</f>
        <v>0</v>
      </c>
      <c r="AE122" s="107"/>
      <c r="AF122" s="107"/>
      <c r="AG122" s="107"/>
      <c r="AH122" s="103">
        <f>'ИТОГ и проверка'!L122</f>
        <v>0</v>
      </c>
      <c r="AI122" s="121"/>
      <c r="AJ122" s="121">
        <f t="shared" si="132"/>
        <v>0</v>
      </c>
      <c r="AK122" s="119">
        <f t="shared" si="126"/>
        <v>0</v>
      </c>
      <c r="AL122" s="101">
        <f t="shared" si="127"/>
        <v>0</v>
      </c>
    </row>
    <row r="123" ht="63">
      <c r="A123" s="96" t="s">
        <v>253</v>
      </c>
      <c r="B123" s="97" t="s">
        <v>254</v>
      </c>
      <c r="C123" s="211">
        <v>247.5</v>
      </c>
      <c r="D123" s="104">
        <v>0</v>
      </c>
      <c r="E123" s="288">
        <v>0</v>
      </c>
      <c r="F123" s="200">
        <f t="shared" si="135"/>
        <v>0</v>
      </c>
      <c r="G123" s="102">
        <v>0</v>
      </c>
      <c r="H123" s="105">
        <v>0</v>
      </c>
      <c r="I123" s="105"/>
      <c r="J123" s="105">
        <v>0</v>
      </c>
      <c r="K123" s="105"/>
      <c r="L123" s="105"/>
      <c r="M123" s="105"/>
      <c r="N123" s="201">
        <v>0</v>
      </c>
      <c r="O123" s="270">
        <v>0</v>
      </c>
      <c r="P123" s="203"/>
      <c r="Q123" s="107"/>
      <c r="R123" s="215"/>
      <c r="S123" s="270">
        <v>0</v>
      </c>
      <c r="T123" s="270">
        <v>0</v>
      </c>
      <c r="U123" s="205">
        <v>0</v>
      </c>
      <c r="V123" s="101">
        <f t="shared" si="137"/>
        <v>0</v>
      </c>
      <c r="W123" s="336">
        <f t="shared" si="138"/>
        <v>0</v>
      </c>
      <c r="X123" s="71">
        <v>0</v>
      </c>
      <c r="Y123" s="103">
        <f>'ИТОГ и проверка'!J123</f>
        <v>0</v>
      </c>
      <c r="Z123" s="103">
        <v>0</v>
      </c>
      <c r="AA123" s="101">
        <f t="shared" si="139"/>
        <v>0</v>
      </c>
      <c r="AB123" s="10">
        <f t="shared" si="136"/>
        <v>0</v>
      </c>
      <c r="AC123" s="107"/>
      <c r="AD123" s="103">
        <f>'ИТОГ и проверка'!K123</f>
        <v>0</v>
      </c>
      <c r="AE123" s="107"/>
      <c r="AF123" s="107"/>
      <c r="AG123" s="107"/>
      <c r="AH123" s="103">
        <f>'ИТОГ и проверка'!L123</f>
        <v>0</v>
      </c>
      <c r="AI123" s="121"/>
      <c r="AJ123" s="121">
        <f t="shared" si="132"/>
        <v>0</v>
      </c>
      <c r="AK123" s="119">
        <f t="shared" si="126"/>
        <v>0</v>
      </c>
      <c r="AL123" s="101">
        <f t="shared" si="127"/>
        <v>0</v>
      </c>
    </row>
    <row r="124" ht="47.25">
      <c r="A124" s="96" t="s">
        <v>255</v>
      </c>
      <c r="B124" s="97" t="s">
        <v>256</v>
      </c>
      <c r="C124" s="265">
        <v>600.66700000000003</v>
      </c>
      <c r="D124" s="337">
        <v>0</v>
      </c>
      <c r="E124" s="261">
        <v>0</v>
      </c>
      <c r="F124" s="217">
        <f t="shared" si="135"/>
        <v>0</v>
      </c>
      <c r="G124" s="102">
        <v>0</v>
      </c>
      <c r="H124" s="105">
        <v>0</v>
      </c>
      <c r="I124" s="105"/>
      <c r="J124" s="105">
        <v>0</v>
      </c>
      <c r="K124" s="105"/>
      <c r="L124" s="105"/>
      <c r="M124" s="105"/>
      <c r="N124" s="201">
        <v>0</v>
      </c>
      <c r="O124" s="216">
        <v>0</v>
      </c>
      <c r="P124" s="203"/>
      <c r="Q124" s="107"/>
      <c r="R124" s="215"/>
      <c r="S124" s="216">
        <v>0</v>
      </c>
      <c r="T124" s="216">
        <v>0</v>
      </c>
      <c r="U124" s="205">
        <v>0</v>
      </c>
      <c r="V124" s="101">
        <f t="shared" si="137"/>
        <v>0</v>
      </c>
      <c r="W124" s="336">
        <f t="shared" si="138"/>
        <v>0</v>
      </c>
      <c r="X124" s="71">
        <v>0</v>
      </c>
      <c r="Y124" s="103">
        <f>'ИТОГ и проверка'!J124</f>
        <v>0</v>
      </c>
      <c r="Z124" s="103">
        <v>0</v>
      </c>
      <c r="AA124" s="101">
        <f t="shared" si="139"/>
        <v>0</v>
      </c>
      <c r="AB124" s="103">
        <f t="shared" si="136"/>
        <v>0</v>
      </c>
      <c r="AC124" s="107"/>
      <c r="AD124" s="103">
        <f>'ИТОГ и проверка'!K124</f>
        <v>0</v>
      </c>
      <c r="AE124" s="107"/>
      <c r="AF124" s="107"/>
      <c r="AG124" s="107"/>
      <c r="AH124" s="103">
        <f>'ИТОГ и проверка'!L124</f>
        <v>0</v>
      </c>
      <c r="AI124" s="121"/>
      <c r="AJ124" s="121">
        <f t="shared" si="132"/>
        <v>0</v>
      </c>
      <c r="AK124" s="119">
        <f t="shared" si="126"/>
        <v>0</v>
      </c>
      <c r="AL124" s="101">
        <f t="shared" si="127"/>
        <v>0</v>
      </c>
    </row>
    <row r="125" ht="31.5">
      <c r="A125" s="96" t="s">
        <v>257</v>
      </c>
      <c r="B125" s="97" t="s">
        <v>258</v>
      </c>
      <c r="C125" s="211">
        <v>1010.05</v>
      </c>
      <c r="D125" s="104">
        <v>0</v>
      </c>
      <c r="E125" s="347">
        <v>0</v>
      </c>
      <c r="F125" s="200">
        <f t="shared" si="135"/>
        <v>0</v>
      </c>
      <c r="G125" s="102">
        <v>0</v>
      </c>
      <c r="H125" s="105">
        <v>0</v>
      </c>
      <c r="I125" s="105"/>
      <c r="J125" s="105">
        <v>0</v>
      </c>
      <c r="K125" s="105"/>
      <c r="L125" s="105"/>
      <c r="M125" s="105">
        <v>0</v>
      </c>
      <c r="N125" s="201">
        <v>0</v>
      </c>
      <c r="O125" s="216">
        <v>0</v>
      </c>
      <c r="P125" s="203"/>
      <c r="Q125" s="107"/>
      <c r="R125" s="215"/>
      <c r="S125" s="216">
        <v>0</v>
      </c>
      <c r="T125" s="216">
        <v>0</v>
      </c>
      <c r="U125" s="205">
        <v>0</v>
      </c>
      <c r="V125" s="101">
        <f t="shared" si="137"/>
        <v>0</v>
      </c>
      <c r="W125" s="336">
        <f t="shared" si="138"/>
        <v>0</v>
      </c>
      <c r="X125" s="71">
        <v>0</v>
      </c>
      <c r="Y125" s="103">
        <f>'ИТОГ и проверка'!J125</f>
        <v>0</v>
      </c>
      <c r="Z125" s="103">
        <v>0</v>
      </c>
      <c r="AA125" s="101">
        <f t="shared" si="139"/>
        <v>0</v>
      </c>
      <c r="AB125" s="10">
        <f t="shared" si="136"/>
        <v>0</v>
      </c>
      <c r="AC125" s="107"/>
      <c r="AD125" s="103">
        <f>'ИТОГ и проверка'!K125</f>
        <v>0</v>
      </c>
      <c r="AE125" s="107"/>
      <c r="AF125" s="107"/>
      <c r="AG125" s="103">
        <f t="shared" si="140"/>
        <v>0</v>
      </c>
      <c r="AH125" s="103">
        <f>'ИТОГ и проверка'!L125</f>
        <v>0</v>
      </c>
      <c r="AI125" s="121"/>
      <c r="AJ125" s="121">
        <f t="shared" si="132"/>
        <v>0</v>
      </c>
      <c r="AK125" s="119">
        <f t="shared" si="126"/>
        <v>0</v>
      </c>
      <c r="AL125" s="101">
        <f t="shared" si="127"/>
        <v>0</v>
      </c>
    </row>
    <row r="126" ht="31.5">
      <c r="A126" s="96" t="s">
        <v>259</v>
      </c>
      <c r="B126" s="97" t="s">
        <v>260</v>
      </c>
      <c r="C126" s="214">
        <v>2437.1999999999998</v>
      </c>
      <c r="D126" s="104">
        <v>0</v>
      </c>
      <c r="E126" s="348">
        <v>0</v>
      </c>
      <c r="F126" s="200">
        <f t="shared" si="135"/>
        <v>0</v>
      </c>
      <c r="G126" s="102">
        <v>0</v>
      </c>
      <c r="H126" s="105">
        <v>0</v>
      </c>
      <c r="I126" s="105"/>
      <c r="J126" s="105">
        <v>0</v>
      </c>
      <c r="K126" s="105"/>
      <c r="L126" s="105"/>
      <c r="M126" s="105">
        <v>0</v>
      </c>
      <c r="N126" s="201">
        <v>0</v>
      </c>
      <c r="O126" s="349">
        <v>0</v>
      </c>
      <c r="P126" s="203"/>
      <c r="Q126" s="107"/>
      <c r="R126" s="342"/>
      <c r="S126" s="349">
        <v>0</v>
      </c>
      <c r="T126" s="349">
        <v>0</v>
      </c>
      <c r="U126" s="205">
        <v>0</v>
      </c>
      <c r="V126" s="101">
        <f t="shared" si="137"/>
        <v>0</v>
      </c>
      <c r="W126" s="336">
        <f t="shared" si="138"/>
        <v>0</v>
      </c>
      <c r="X126" s="71">
        <v>0</v>
      </c>
      <c r="Y126" s="103">
        <f>'ИТОГ и проверка'!J126</f>
        <v>0</v>
      </c>
      <c r="Z126" s="103">
        <v>0</v>
      </c>
      <c r="AA126" s="101">
        <f t="shared" si="139"/>
        <v>0</v>
      </c>
      <c r="AB126" s="103">
        <f t="shared" si="136"/>
        <v>0</v>
      </c>
      <c r="AC126" s="107"/>
      <c r="AD126" s="103">
        <f>'ИТОГ и проверка'!K126</f>
        <v>0</v>
      </c>
      <c r="AE126" s="107"/>
      <c r="AF126" s="107"/>
      <c r="AG126" s="103">
        <f t="shared" si="140"/>
        <v>0</v>
      </c>
      <c r="AH126" s="103">
        <f>'ИТОГ и проверка'!L126</f>
        <v>0</v>
      </c>
      <c r="AI126" s="121"/>
      <c r="AJ126" s="121">
        <f t="shared" si="132"/>
        <v>0</v>
      </c>
      <c r="AK126" s="119">
        <f t="shared" si="126"/>
        <v>0</v>
      </c>
      <c r="AL126" s="101">
        <f t="shared" si="127"/>
        <v>0</v>
      </c>
    </row>
    <row r="127">
      <c r="A127" s="123" t="s">
        <v>261</v>
      </c>
      <c r="B127" s="87" t="s">
        <v>262</v>
      </c>
      <c r="C127" s="218"/>
      <c r="D127" s="208"/>
      <c r="E127" s="284"/>
      <c r="F127" s="256"/>
      <c r="G127" s="149"/>
      <c r="H127" s="91"/>
      <c r="I127" s="91"/>
      <c r="J127" s="91"/>
      <c r="K127" s="91"/>
      <c r="L127" s="91"/>
      <c r="M127" s="91"/>
      <c r="N127" s="91"/>
      <c r="O127" s="89"/>
      <c r="P127" s="88"/>
      <c r="Q127" s="88"/>
      <c r="R127" s="88"/>
      <c r="S127" s="89"/>
      <c r="T127" s="89"/>
      <c r="U127" s="88"/>
      <c r="V127" s="90"/>
      <c r="W127" s="92"/>
      <c r="X127" s="92"/>
      <c r="Y127" s="90"/>
      <c r="Z127" s="150"/>
      <c r="AA127" s="90"/>
      <c r="AB127" s="10">
        <f t="shared" si="136"/>
        <v>0</v>
      </c>
      <c r="AC127" s="90"/>
      <c r="AD127" s="90"/>
      <c r="AE127" s="90"/>
      <c r="AF127" s="90"/>
      <c r="AG127" s="90"/>
      <c r="AH127" s="90"/>
      <c r="AI127" s="127"/>
      <c r="AJ127" s="121">
        <f t="shared" si="132"/>
        <v>0</v>
      </c>
      <c r="AK127" s="119">
        <f t="shared" si="126"/>
        <v>0</v>
      </c>
      <c r="AL127" s="101">
        <f t="shared" si="127"/>
        <v>0</v>
      </c>
    </row>
    <row r="128" ht="47.25">
      <c r="A128" s="96" t="s">
        <v>263</v>
      </c>
      <c r="B128" s="97" t="s">
        <v>264</v>
      </c>
      <c r="C128" s="214">
        <v>1562.3679999999999</v>
      </c>
      <c r="D128" s="104">
        <v>446</v>
      </c>
      <c r="E128" s="182">
        <v>444</v>
      </c>
      <c r="F128" s="200">
        <f t="shared" si="135"/>
        <v>0.28418400786498443</v>
      </c>
      <c r="G128" s="102">
        <v>0</v>
      </c>
      <c r="H128" s="105">
        <v>0</v>
      </c>
      <c r="I128" s="105"/>
      <c r="J128" s="105">
        <v>0</v>
      </c>
      <c r="K128" s="105"/>
      <c r="L128" s="105"/>
      <c r="M128" s="105"/>
      <c r="N128" s="105">
        <v>0</v>
      </c>
      <c r="O128" s="350">
        <v>0</v>
      </c>
      <c r="P128" s="107"/>
      <c r="Q128" s="107"/>
      <c r="R128" s="120"/>
      <c r="S128" s="142">
        <v>0</v>
      </c>
      <c r="T128" s="350">
        <v>0</v>
      </c>
      <c r="U128" s="101">
        <v>0</v>
      </c>
      <c r="V128" s="101">
        <f t="shared" si="137"/>
        <v>22.200000000000003</v>
      </c>
      <c r="W128" s="336">
        <f t="shared" si="138"/>
        <v>22</v>
      </c>
      <c r="X128" s="71">
        <v>5</v>
      </c>
      <c r="Y128" s="103">
        <f>'ИТОГ и проверка'!J128</f>
        <v>0</v>
      </c>
      <c r="Z128" s="103">
        <f t="shared" si="141"/>
        <v>0</v>
      </c>
      <c r="AA128" s="101">
        <f t="shared" si="139"/>
        <v>-5</v>
      </c>
      <c r="AB128" s="103">
        <f t="shared" si="136"/>
        <v>0</v>
      </c>
      <c r="AC128" s="107"/>
      <c r="AD128" s="103">
        <f>'ИТОГ и проверка'!K128</f>
        <v>0</v>
      </c>
      <c r="AE128" s="107"/>
      <c r="AF128" s="107"/>
      <c r="AG128" s="107"/>
      <c r="AH128" s="103">
        <f>'ИТОГ и проверка'!L128</f>
        <v>0</v>
      </c>
      <c r="AI128" s="121"/>
      <c r="AJ128" s="121">
        <f t="shared" si="132"/>
        <v>0</v>
      </c>
      <c r="AK128" s="119">
        <f t="shared" si="126"/>
        <v>0</v>
      </c>
      <c r="AL128" s="101">
        <f t="shared" si="127"/>
        <v>0</v>
      </c>
    </row>
    <row r="129" ht="47.25">
      <c r="A129" s="96" t="s">
        <v>265</v>
      </c>
      <c r="B129" s="97" t="s">
        <v>266</v>
      </c>
      <c r="C129" s="211">
        <v>166.57499999999999</v>
      </c>
      <c r="D129" s="104">
        <v>22</v>
      </c>
      <c r="E129" s="105">
        <v>0</v>
      </c>
      <c r="F129" s="200">
        <f t="shared" si="135"/>
        <v>0</v>
      </c>
      <c r="G129" s="102">
        <v>1</v>
      </c>
      <c r="H129" s="105">
        <v>5</v>
      </c>
      <c r="I129" s="105"/>
      <c r="J129" s="105">
        <v>0</v>
      </c>
      <c r="K129" s="105"/>
      <c r="L129" s="105"/>
      <c r="M129" s="105">
        <v>0</v>
      </c>
      <c r="N129" s="105">
        <v>1</v>
      </c>
      <c r="O129" s="306">
        <v>0</v>
      </c>
      <c r="P129" s="107"/>
      <c r="Q129" s="107"/>
      <c r="R129" s="120"/>
      <c r="S129" s="289"/>
      <c r="T129" s="306"/>
      <c r="U129" s="101">
        <f t="shared" si="133"/>
        <v>0</v>
      </c>
      <c r="V129" s="101">
        <f t="shared" si="137"/>
        <v>0</v>
      </c>
      <c r="W129" s="336">
        <f t="shared" si="138"/>
        <v>0</v>
      </c>
      <c r="X129" s="71">
        <v>5</v>
      </c>
      <c r="Y129" s="103">
        <f>'ИТОГ и проверка'!J129</f>
        <v>0</v>
      </c>
      <c r="Z129" s="103">
        <v>0</v>
      </c>
      <c r="AA129" s="101">
        <f t="shared" si="139"/>
        <v>-5</v>
      </c>
      <c r="AB129" s="10">
        <f t="shared" si="136"/>
        <v>0</v>
      </c>
      <c r="AC129" s="107"/>
      <c r="AD129" s="103">
        <f>'ИТОГ и проверка'!K129</f>
        <v>0</v>
      </c>
      <c r="AE129" s="107"/>
      <c r="AF129" s="107"/>
      <c r="AG129" s="103">
        <f t="shared" si="140"/>
        <v>0</v>
      </c>
      <c r="AH129" s="103">
        <f>'ИТОГ и проверка'!L129</f>
        <v>0</v>
      </c>
      <c r="AI129" s="121"/>
      <c r="AJ129" s="121">
        <f t="shared" si="132"/>
        <v>0</v>
      </c>
      <c r="AK129" s="119">
        <f t="shared" si="126"/>
        <v>0</v>
      </c>
      <c r="AL129" s="101">
        <f t="shared" si="127"/>
        <v>0</v>
      </c>
    </row>
    <row r="130" ht="47.25">
      <c r="A130" s="96" t="s">
        <v>267</v>
      </c>
      <c r="B130" s="97" t="s">
        <v>268</v>
      </c>
      <c r="C130" s="214">
        <v>6.7999999999999998</v>
      </c>
      <c r="D130" s="337">
        <v>0</v>
      </c>
      <c r="E130" s="291">
        <v>0</v>
      </c>
      <c r="F130" s="217">
        <f t="shared" si="135"/>
        <v>0</v>
      </c>
      <c r="G130" s="102">
        <v>0</v>
      </c>
      <c r="H130" s="105">
        <v>0</v>
      </c>
      <c r="I130" s="105"/>
      <c r="J130" s="105">
        <v>0</v>
      </c>
      <c r="K130" s="105"/>
      <c r="L130" s="105"/>
      <c r="M130" s="105">
        <v>0</v>
      </c>
      <c r="N130" s="201">
        <v>0</v>
      </c>
      <c r="O130" s="216">
        <v>0</v>
      </c>
      <c r="P130" s="203"/>
      <c r="Q130" s="107"/>
      <c r="R130" s="215"/>
      <c r="S130" s="216">
        <v>0</v>
      </c>
      <c r="T130" s="216">
        <v>0</v>
      </c>
      <c r="U130" s="205">
        <v>0</v>
      </c>
      <c r="V130" s="101">
        <f t="shared" si="137"/>
        <v>0</v>
      </c>
      <c r="W130" s="336">
        <f t="shared" si="138"/>
        <v>0</v>
      </c>
      <c r="X130" s="71">
        <v>0</v>
      </c>
      <c r="Y130" s="103">
        <f>'ИТОГ и проверка'!J130</f>
        <v>0</v>
      </c>
      <c r="Z130" s="103">
        <v>0</v>
      </c>
      <c r="AA130" s="101">
        <f t="shared" si="139"/>
        <v>0</v>
      </c>
      <c r="AB130" s="103">
        <f t="shared" si="136"/>
        <v>0</v>
      </c>
      <c r="AC130" s="107"/>
      <c r="AD130" s="103">
        <f>'ИТОГ и проверка'!K130</f>
        <v>0</v>
      </c>
      <c r="AE130" s="107"/>
      <c r="AF130" s="107"/>
      <c r="AG130" s="103">
        <f t="shared" si="140"/>
        <v>0</v>
      </c>
      <c r="AH130" s="103">
        <f>'ИТОГ и проверка'!L130</f>
        <v>0</v>
      </c>
      <c r="AI130" s="121"/>
      <c r="AJ130" s="121">
        <f t="shared" si="132"/>
        <v>0</v>
      </c>
      <c r="AK130" s="119">
        <f t="shared" si="126"/>
        <v>0</v>
      </c>
      <c r="AL130" s="101">
        <f t="shared" si="127"/>
        <v>0</v>
      </c>
    </row>
    <row r="131">
      <c r="A131" s="123" t="s">
        <v>269</v>
      </c>
      <c r="B131" s="87" t="s">
        <v>270</v>
      </c>
      <c r="C131" s="218"/>
      <c r="D131" s="208"/>
      <c r="E131" s="272"/>
      <c r="F131" s="256"/>
      <c r="G131" s="149"/>
      <c r="H131" s="91"/>
      <c r="I131" s="91"/>
      <c r="J131" s="91"/>
      <c r="K131" s="91"/>
      <c r="L131" s="91"/>
      <c r="M131" s="91"/>
      <c r="N131" s="91"/>
      <c r="O131" s="209"/>
      <c r="P131" s="88"/>
      <c r="Q131" s="88"/>
      <c r="R131" s="88"/>
      <c r="S131" s="209"/>
      <c r="T131" s="210"/>
      <c r="U131" s="88"/>
      <c r="V131" s="90"/>
      <c r="W131" s="92"/>
      <c r="X131" s="92"/>
      <c r="Y131" s="90"/>
      <c r="Z131" s="150"/>
      <c r="AA131" s="90"/>
      <c r="AB131" s="10">
        <f t="shared" si="136"/>
        <v>0</v>
      </c>
      <c r="AC131" s="90"/>
      <c r="AD131" s="90"/>
      <c r="AE131" s="90"/>
      <c r="AF131" s="90"/>
      <c r="AG131" s="90"/>
      <c r="AH131" s="90"/>
      <c r="AI131" s="127"/>
      <c r="AJ131" s="121">
        <f t="shared" si="132"/>
        <v>0</v>
      </c>
      <c r="AK131" s="119">
        <f t="shared" si="126"/>
        <v>0</v>
      </c>
      <c r="AL131" s="101">
        <f t="shared" si="127"/>
        <v>0</v>
      </c>
    </row>
    <row r="132" ht="47.25">
      <c r="A132" s="96" t="s">
        <v>271</v>
      </c>
      <c r="B132" s="97" t="s">
        <v>272</v>
      </c>
      <c r="C132" s="265">
        <v>1015</v>
      </c>
      <c r="D132" s="120">
        <v>2826</v>
      </c>
      <c r="E132" s="182">
        <v>2717</v>
      </c>
      <c r="F132" s="200">
        <f t="shared" si="135"/>
        <v>2.676847290640394</v>
      </c>
      <c r="G132" s="102">
        <v>141</v>
      </c>
      <c r="H132" s="105">
        <v>5</v>
      </c>
      <c r="I132" s="105">
        <v>0</v>
      </c>
      <c r="J132" s="105">
        <v>0</v>
      </c>
      <c r="K132" s="105"/>
      <c r="L132" s="105"/>
      <c r="M132" s="105"/>
      <c r="N132" s="201">
        <v>0</v>
      </c>
      <c r="O132" s="213">
        <v>132</v>
      </c>
      <c r="P132" s="203"/>
      <c r="Q132" s="107"/>
      <c r="R132" s="215"/>
      <c r="S132" s="213">
        <v>71</v>
      </c>
      <c r="T132" s="213">
        <v>67</v>
      </c>
      <c r="U132" s="205">
        <f t="shared" si="133"/>
        <v>93.61702127659575</v>
      </c>
      <c r="V132" s="101">
        <f t="shared" si="137"/>
        <v>217.36000000000001</v>
      </c>
      <c r="W132" s="336">
        <f t="shared" si="138"/>
        <v>217</v>
      </c>
      <c r="X132" s="71">
        <v>8</v>
      </c>
      <c r="Y132" s="103">
        <f>'ИТОГ и проверка'!J132</f>
        <v>135</v>
      </c>
      <c r="Z132" s="103">
        <f t="shared" si="141"/>
        <v>4.968715495031284</v>
      </c>
      <c r="AA132" s="101">
        <f t="shared" si="139"/>
        <v>-3.031284504968716</v>
      </c>
      <c r="AB132" s="103">
        <f t="shared" si="136"/>
        <v>0</v>
      </c>
      <c r="AC132" s="107">
        <v>0</v>
      </c>
      <c r="AD132" s="103">
        <f>'ИТОГ и проверка'!K132</f>
        <v>0</v>
      </c>
      <c r="AE132" s="107"/>
      <c r="AF132" s="107"/>
      <c r="AG132" s="107"/>
      <c r="AH132" s="103">
        <f>'ИТОГ и проверка'!L132</f>
        <v>0</v>
      </c>
      <c r="AI132" s="121"/>
      <c r="AJ132" s="121">
        <f t="shared" si="132"/>
        <v>0</v>
      </c>
      <c r="AK132" s="119">
        <f t="shared" si="126"/>
        <v>-135</v>
      </c>
      <c r="AL132" s="101">
        <f t="shared" si="127"/>
        <v>0</v>
      </c>
    </row>
    <row r="133" ht="31.5">
      <c r="A133" s="96" t="s">
        <v>273</v>
      </c>
      <c r="B133" s="97" t="s">
        <v>274</v>
      </c>
      <c r="C133" s="211">
        <v>163.09700000000001</v>
      </c>
      <c r="D133" s="104">
        <v>900</v>
      </c>
      <c r="E133" s="246">
        <v>842</v>
      </c>
      <c r="F133" s="200">
        <f t="shared" si="135"/>
        <v>5.1625719663758378</v>
      </c>
      <c r="G133" s="102">
        <v>72</v>
      </c>
      <c r="H133" s="105">
        <v>8</v>
      </c>
      <c r="I133" s="278"/>
      <c r="J133" s="105">
        <v>0</v>
      </c>
      <c r="K133" s="105"/>
      <c r="L133" s="105"/>
      <c r="M133" s="105"/>
      <c r="N133" s="201">
        <v>0</v>
      </c>
      <c r="O133" s="213">
        <v>32</v>
      </c>
      <c r="P133" s="203"/>
      <c r="Q133" s="107"/>
      <c r="R133" s="342"/>
      <c r="S133" s="213">
        <v>14</v>
      </c>
      <c r="T133" s="213">
        <v>18</v>
      </c>
      <c r="U133" s="205">
        <f t="shared" si="133"/>
        <v>44.444444444444443</v>
      </c>
      <c r="V133" s="101">
        <f t="shared" si="137"/>
        <v>101.03999999999999</v>
      </c>
      <c r="W133" s="336">
        <f t="shared" si="138"/>
        <v>101</v>
      </c>
      <c r="X133" s="71">
        <v>12</v>
      </c>
      <c r="Y133" s="103">
        <f>'ИТОГ и проверка'!J133</f>
        <v>66</v>
      </c>
      <c r="Z133" s="103">
        <f t="shared" si="141"/>
        <v>7.8384798099762474</v>
      </c>
      <c r="AA133" s="101">
        <f t="shared" si="139"/>
        <v>-4.1615201900237526</v>
      </c>
      <c r="AB133" s="10">
        <f t="shared" si="136"/>
        <v>0</v>
      </c>
      <c r="AC133" s="279"/>
      <c r="AD133" s="103">
        <f>'ИТОГ и проверка'!K133</f>
        <v>0</v>
      </c>
      <c r="AE133" s="107"/>
      <c r="AF133" s="107"/>
      <c r="AG133" s="107"/>
      <c r="AH133" s="103">
        <f>'ИТОГ и проверка'!L133</f>
        <v>0</v>
      </c>
      <c r="AI133" s="121"/>
      <c r="AJ133" s="121">
        <f t="shared" si="132"/>
        <v>0</v>
      </c>
      <c r="AK133" s="119">
        <f t="shared" si="126"/>
        <v>-66</v>
      </c>
      <c r="AL133" s="101">
        <f t="shared" si="127"/>
        <v>0</v>
      </c>
    </row>
    <row r="134" ht="31.5">
      <c r="A134" s="96" t="s">
        <v>275</v>
      </c>
      <c r="B134" s="97" t="s">
        <v>276</v>
      </c>
      <c r="C134" s="214">
        <v>385.19600000000003</v>
      </c>
      <c r="D134" s="104">
        <v>276</v>
      </c>
      <c r="E134" s="182">
        <v>268</v>
      </c>
      <c r="F134" s="200">
        <f t="shared" si="135"/>
        <v>0.69574969625852812</v>
      </c>
      <c r="G134" s="102">
        <v>13</v>
      </c>
      <c r="H134" s="105">
        <v>5</v>
      </c>
      <c r="I134" s="278"/>
      <c r="J134" s="105">
        <v>0</v>
      </c>
      <c r="K134" s="105"/>
      <c r="L134" s="105"/>
      <c r="M134" s="105"/>
      <c r="N134" s="201">
        <v>0</v>
      </c>
      <c r="O134" s="213">
        <v>4</v>
      </c>
      <c r="P134" s="203"/>
      <c r="Q134" s="107"/>
      <c r="R134" s="215"/>
      <c r="S134" s="213">
        <v>3</v>
      </c>
      <c r="T134" s="213">
        <v>1</v>
      </c>
      <c r="U134" s="205">
        <f t="shared" si="133"/>
        <v>30.769230769230766</v>
      </c>
      <c r="V134" s="101">
        <f t="shared" si="137"/>
        <v>13.4</v>
      </c>
      <c r="W134" s="336">
        <f t="shared" si="138"/>
        <v>13</v>
      </c>
      <c r="X134" s="71">
        <v>5</v>
      </c>
      <c r="Y134" s="103">
        <f>'ИТОГ и проверка'!J134</f>
        <v>13</v>
      </c>
      <c r="Z134" s="103">
        <f t="shared" si="141"/>
        <v>4.8507462686567164</v>
      </c>
      <c r="AA134" s="101">
        <f t="shared" si="139"/>
        <v>-0.14925373134328357</v>
      </c>
      <c r="AB134" s="103">
        <f t="shared" si="136"/>
        <v>0</v>
      </c>
      <c r="AC134" s="279"/>
      <c r="AD134" s="103">
        <f>'ИТОГ и проверка'!K134</f>
        <v>0</v>
      </c>
      <c r="AE134" s="107"/>
      <c r="AF134" s="107"/>
      <c r="AG134" s="107"/>
      <c r="AH134" s="103">
        <f>'ИТОГ и проверка'!L134</f>
        <v>0</v>
      </c>
      <c r="AI134" s="121"/>
      <c r="AJ134" s="121">
        <f t="shared" si="132"/>
        <v>0</v>
      </c>
      <c r="AK134" s="119">
        <f t="shared" si="126"/>
        <v>-13</v>
      </c>
      <c r="AL134" s="101">
        <f t="shared" si="127"/>
        <v>0</v>
      </c>
    </row>
    <row r="135" ht="31.5">
      <c r="A135" s="96" t="s">
        <v>277</v>
      </c>
      <c r="B135" s="97" t="s">
        <v>278</v>
      </c>
      <c r="C135" s="211">
        <v>42.954999999999998</v>
      </c>
      <c r="D135" s="104">
        <v>125</v>
      </c>
      <c r="E135" s="229">
        <v>129</v>
      </c>
      <c r="F135" s="200">
        <f t="shared" si="135"/>
        <v>3.0031428238854616</v>
      </c>
      <c r="G135" s="102">
        <v>10</v>
      </c>
      <c r="H135" s="105">
        <v>8</v>
      </c>
      <c r="I135" s="278"/>
      <c r="J135" s="105">
        <v>0</v>
      </c>
      <c r="K135" s="105"/>
      <c r="L135" s="105"/>
      <c r="M135" s="105"/>
      <c r="N135" s="105">
        <v>0</v>
      </c>
      <c r="O135" s="292">
        <v>5</v>
      </c>
      <c r="P135" s="107"/>
      <c r="Q135" s="107"/>
      <c r="R135" s="120"/>
      <c r="S135" s="292">
        <v>2</v>
      </c>
      <c r="T135" s="292">
        <v>3</v>
      </c>
      <c r="U135" s="101">
        <f t="shared" si="133"/>
        <v>50</v>
      </c>
      <c r="V135" s="101">
        <f t="shared" si="137"/>
        <v>10.32</v>
      </c>
      <c r="W135" s="336">
        <f t="shared" si="138"/>
        <v>10</v>
      </c>
      <c r="X135" s="71">
        <v>8</v>
      </c>
      <c r="Y135" s="103">
        <f>'ИТОГ и проверка'!J135</f>
        <v>7</v>
      </c>
      <c r="Z135" s="103">
        <f t="shared" si="141"/>
        <v>5.4263565891472867</v>
      </c>
      <c r="AA135" s="101">
        <f t="shared" si="139"/>
        <v>-2.5736434108527133</v>
      </c>
      <c r="AB135" s="10">
        <f t="shared" si="136"/>
        <v>0</v>
      </c>
      <c r="AC135" s="279"/>
      <c r="AD135" s="103">
        <f>'ИТОГ и проверка'!K135</f>
        <v>0</v>
      </c>
      <c r="AE135" s="107"/>
      <c r="AF135" s="107"/>
      <c r="AG135" s="107"/>
      <c r="AH135" s="103">
        <f>'ИТОГ и проверка'!L135</f>
        <v>0</v>
      </c>
      <c r="AI135" s="121"/>
      <c r="AJ135" s="121">
        <f t="shared" si="132"/>
        <v>0</v>
      </c>
      <c r="AK135" s="119">
        <f t="shared" si="126"/>
        <v>-7</v>
      </c>
      <c r="AL135" s="101">
        <f t="shared" si="127"/>
        <v>0</v>
      </c>
    </row>
    <row r="136" ht="47.25">
      <c r="A136" s="96" t="s">
        <v>279</v>
      </c>
      <c r="B136" s="97" t="s">
        <v>280</v>
      </c>
      <c r="C136" s="214">
        <v>31.655000000000001</v>
      </c>
      <c r="D136" s="104">
        <v>64</v>
      </c>
      <c r="E136" s="182">
        <v>127</v>
      </c>
      <c r="F136" s="200">
        <f t="shared" si="135"/>
        <v>4.0120044226820406</v>
      </c>
      <c r="G136" s="102">
        <v>5</v>
      </c>
      <c r="H136" s="105">
        <v>8</v>
      </c>
      <c r="I136" s="105">
        <v>0</v>
      </c>
      <c r="J136" s="105">
        <v>0</v>
      </c>
      <c r="K136" s="105"/>
      <c r="L136" s="105"/>
      <c r="M136" s="105">
        <v>3</v>
      </c>
      <c r="N136" s="201">
        <v>2</v>
      </c>
      <c r="O136" s="213">
        <v>4</v>
      </c>
      <c r="P136" s="203"/>
      <c r="Q136" s="107"/>
      <c r="R136" s="215"/>
      <c r="S136" s="213">
        <v>2</v>
      </c>
      <c r="T136" s="213">
        <v>2</v>
      </c>
      <c r="U136" s="205">
        <v>0</v>
      </c>
      <c r="V136" s="101">
        <f t="shared" si="137"/>
        <v>10.16</v>
      </c>
      <c r="W136" s="336">
        <f t="shared" si="138"/>
        <v>10</v>
      </c>
      <c r="X136" s="71">
        <v>8</v>
      </c>
      <c r="Y136" s="103">
        <f>'ИТОГ и проверка'!J136</f>
        <v>9</v>
      </c>
      <c r="Z136" s="103">
        <f t="shared" si="141"/>
        <v>7.0866141732283463</v>
      </c>
      <c r="AA136" s="101">
        <f t="shared" si="139"/>
        <v>-0.9133858267716537</v>
      </c>
      <c r="AB136" s="103">
        <f t="shared" si="136"/>
        <v>0</v>
      </c>
      <c r="AC136" s="133">
        <v>0</v>
      </c>
      <c r="AD136" s="103">
        <f>'ИТОГ и проверка'!K136</f>
        <v>0</v>
      </c>
      <c r="AE136" s="107"/>
      <c r="AF136" s="107"/>
      <c r="AG136" s="103">
        <f t="shared" si="140"/>
        <v>6</v>
      </c>
      <c r="AH136" s="103">
        <f>'ИТОГ и проверка'!L136</f>
        <v>3</v>
      </c>
      <c r="AI136" s="121"/>
      <c r="AJ136" s="121">
        <f t="shared" si="132"/>
        <v>9</v>
      </c>
      <c r="AK136" s="119">
        <f t="shared" si="126"/>
        <v>0</v>
      </c>
      <c r="AL136" s="101">
        <f t="shared" si="127"/>
        <v>0</v>
      </c>
    </row>
    <row r="137" ht="47.25">
      <c r="A137" s="96" t="s">
        <v>281</v>
      </c>
      <c r="B137" s="97" t="s">
        <v>282</v>
      </c>
      <c r="C137" s="211">
        <v>49.079999999999998</v>
      </c>
      <c r="D137" s="104">
        <v>125</v>
      </c>
      <c r="E137" s="246">
        <v>124</v>
      </c>
      <c r="F137" s="200">
        <f t="shared" si="135"/>
        <v>2.5264873675631621</v>
      </c>
      <c r="G137" s="102">
        <v>10</v>
      </c>
      <c r="H137" s="105">
        <v>8</v>
      </c>
      <c r="I137" s="105">
        <v>0</v>
      </c>
      <c r="J137" s="105">
        <v>1</v>
      </c>
      <c r="K137" s="105"/>
      <c r="L137" s="105"/>
      <c r="M137" s="105">
        <v>5</v>
      </c>
      <c r="N137" s="201">
        <v>4</v>
      </c>
      <c r="O137" s="213">
        <v>8</v>
      </c>
      <c r="P137" s="203"/>
      <c r="Q137" s="107"/>
      <c r="R137" s="215"/>
      <c r="S137" s="213">
        <v>4</v>
      </c>
      <c r="T137" s="213">
        <v>4</v>
      </c>
      <c r="U137" s="205">
        <f t="shared" si="133"/>
        <v>80</v>
      </c>
      <c r="V137" s="101">
        <f t="shared" si="137"/>
        <v>9.9199999999999999</v>
      </c>
      <c r="W137" s="336">
        <f t="shared" si="138"/>
        <v>9</v>
      </c>
      <c r="X137" s="71">
        <v>8</v>
      </c>
      <c r="Y137" s="103">
        <f>'ИТОГ и проверка'!J137</f>
        <v>9</v>
      </c>
      <c r="Z137" s="103">
        <f t="shared" si="141"/>
        <v>7.258064516129032</v>
      </c>
      <c r="AA137" s="101">
        <f t="shared" si="139"/>
        <v>-0.74193548387096797</v>
      </c>
      <c r="AB137" s="10">
        <f t="shared" si="136"/>
        <v>0</v>
      </c>
      <c r="AC137" s="133">
        <v>0</v>
      </c>
      <c r="AD137" s="103">
        <f>'ИТОГ и проверка'!K137</f>
        <v>1</v>
      </c>
      <c r="AE137" s="107"/>
      <c r="AF137" s="107"/>
      <c r="AG137" s="103">
        <f t="shared" si="140"/>
        <v>5</v>
      </c>
      <c r="AH137" s="103">
        <f>'ИТОГ и проверка'!L137</f>
        <v>3</v>
      </c>
      <c r="AI137" s="121"/>
      <c r="AJ137" s="121">
        <f t="shared" si="132"/>
        <v>9</v>
      </c>
      <c r="AK137" s="119">
        <f t="shared" si="126"/>
        <v>0</v>
      </c>
      <c r="AL137" s="101">
        <f t="shared" si="127"/>
        <v>0</v>
      </c>
    </row>
    <row r="138" ht="47.25">
      <c r="A138" s="96" t="s">
        <v>283</v>
      </c>
      <c r="B138" s="97" t="s">
        <v>284</v>
      </c>
      <c r="C138" s="214">
        <v>151.08000000000001</v>
      </c>
      <c r="D138" s="104">
        <v>403</v>
      </c>
      <c r="E138" s="182">
        <v>384</v>
      </c>
      <c r="F138" s="200">
        <f t="shared" si="135"/>
        <v>2.5416997617156469</v>
      </c>
      <c r="G138" s="102">
        <v>32</v>
      </c>
      <c r="H138" s="105">
        <v>8</v>
      </c>
      <c r="I138" s="105">
        <v>0</v>
      </c>
      <c r="J138" s="105">
        <v>4</v>
      </c>
      <c r="K138" s="105"/>
      <c r="L138" s="105"/>
      <c r="M138" s="105">
        <v>16</v>
      </c>
      <c r="N138" s="201">
        <v>12</v>
      </c>
      <c r="O138" s="213">
        <v>21</v>
      </c>
      <c r="P138" s="203"/>
      <c r="Q138" s="107"/>
      <c r="R138" s="342"/>
      <c r="S138" s="213">
        <v>12</v>
      </c>
      <c r="T138" s="213">
        <v>9</v>
      </c>
      <c r="U138" s="205">
        <f t="shared" si="133"/>
        <v>65.625</v>
      </c>
      <c r="V138" s="101">
        <f t="shared" si="137"/>
        <v>30.719999999999999</v>
      </c>
      <c r="W138" s="336">
        <f t="shared" si="138"/>
        <v>30</v>
      </c>
      <c r="X138" s="71">
        <v>8</v>
      </c>
      <c r="Y138" s="103">
        <f>'ИТОГ и проверка'!J138</f>
        <v>27</v>
      </c>
      <c r="Z138" s="103">
        <f t="shared" si="141"/>
        <v>7.03125</v>
      </c>
      <c r="AA138" s="101">
        <f t="shared" si="139"/>
        <v>-0.96875</v>
      </c>
      <c r="AB138" s="103">
        <f t="shared" si="136"/>
        <v>0</v>
      </c>
      <c r="AC138" s="133">
        <v>0</v>
      </c>
      <c r="AD138" s="103">
        <f>'ИТОГ и проверка'!K138</f>
        <v>4</v>
      </c>
      <c r="AE138" s="107"/>
      <c r="AF138" s="107"/>
      <c r="AG138" s="103">
        <f t="shared" si="140"/>
        <v>14</v>
      </c>
      <c r="AH138" s="103">
        <f>'ИТОГ и проверка'!L138</f>
        <v>9</v>
      </c>
      <c r="AI138" s="121"/>
      <c r="AJ138" s="121">
        <f t="shared" si="132"/>
        <v>27</v>
      </c>
      <c r="AK138" s="119">
        <f t="shared" si="126"/>
        <v>0</v>
      </c>
      <c r="AL138" s="101">
        <f t="shared" si="127"/>
        <v>0</v>
      </c>
    </row>
    <row r="139" ht="47.25">
      <c r="A139" s="96" t="s">
        <v>285</v>
      </c>
      <c r="B139" s="97" t="s">
        <v>286</v>
      </c>
      <c r="C139" s="211">
        <v>46.079999999999998</v>
      </c>
      <c r="D139" s="104">
        <v>0</v>
      </c>
      <c r="E139" s="120">
        <v>0</v>
      </c>
      <c r="F139" s="200">
        <f t="shared" si="135"/>
        <v>0</v>
      </c>
      <c r="G139" s="102">
        <v>0</v>
      </c>
      <c r="H139" s="105">
        <v>0</v>
      </c>
      <c r="I139" s="105">
        <v>0</v>
      </c>
      <c r="J139" s="105">
        <v>0</v>
      </c>
      <c r="K139" s="105"/>
      <c r="L139" s="105"/>
      <c r="M139" s="105">
        <v>0</v>
      </c>
      <c r="N139" s="105">
        <v>0</v>
      </c>
      <c r="O139" s="230">
        <v>0</v>
      </c>
      <c r="P139" s="107"/>
      <c r="Q139" s="107"/>
      <c r="R139" s="120"/>
      <c r="S139" s="248">
        <v>0</v>
      </c>
      <c r="T139" s="231">
        <v>0</v>
      </c>
      <c r="U139" s="101">
        <v>0</v>
      </c>
      <c r="V139" s="101">
        <f t="shared" si="137"/>
        <v>0</v>
      </c>
      <c r="W139" s="336">
        <f t="shared" si="138"/>
        <v>0</v>
      </c>
      <c r="X139" s="71">
        <v>0</v>
      </c>
      <c r="Y139" s="103">
        <f>'ИТОГ и проверка'!J139</f>
        <v>0</v>
      </c>
      <c r="Z139" s="103">
        <v>0</v>
      </c>
      <c r="AA139" s="101">
        <f t="shared" si="139"/>
        <v>0</v>
      </c>
      <c r="AB139" s="10">
        <f t="shared" si="136"/>
        <v>0</v>
      </c>
      <c r="AC139" s="133">
        <v>0</v>
      </c>
      <c r="AD139" s="103">
        <f>'ИТОГ и проверка'!K139</f>
        <v>0</v>
      </c>
      <c r="AE139" s="107"/>
      <c r="AF139" s="107"/>
      <c r="AG139" s="103">
        <f t="shared" si="140"/>
        <v>0</v>
      </c>
      <c r="AH139" s="103">
        <f>'ИТОГ и проверка'!L139</f>
        <v>0</v>
      </c>
      <c r="AI139" s="121"/>
      <c r="AJ139" s="121">
        <f t="shared" si="132"/>
        <v>0</v>
      </c>
      <c r="AK139" s="119">
        <f t="shared" si="126"/>
        <v>0</v>
      </c>
      <c r="AL139" s="101">
        <f t="shared" si="127"/>
        <v>0</v>
      </c>
    </row>
    <row r="140" ht="47.25">
      <c r="A140" s="96" t="s">
        <v>287</v>
      </c>
      <c r="B140" s="97" t="s">
        <v>288</v>
      </c>
      <c r="C140" s="214">
        <v>2622.1399999999999</v>
      </c>
      <c r="D140" s="104">
        <v>0</v>
      </c>
      <c r="E140" s="182">
        <v>0</v>
      </c>
      <c r="F140" s="200">
        <f t="shared" si="135"/>
        <v>0</v>
      </c>
      <c r="G140" s="102">
        <v>0</v>
      </c>
      <c r="H140" s="105">
        <v>0</v>
      </c>
      <c r="I140" s="105">
        <v>0</v>
      </c>
      <c r="J140" s="105">
        <v>0</v>
      </c>
      <c r="K140" s="105"/>
      <c r="L140" s="105"/>
      <c r="M140" s="105">
        <v>0</v>
      </c>
      <c r="N140" s="105">
        <v>0</v>
      </c>
      <c r="O140" s="122">
        <v>0</v>
      </c>
      <c r="P140" s="107"/>
      <c r="Q140" s="107"/>
      <c r="R140" s="120"/>
      <c r="S140" s="122">
        <v>0</v>
      </c>
      <c r="T140" s="242">
        <v>0</v>
      </c>
      <c r="U140" s="101">
        <v>0</v>
      </c>
      <c r="V140" s="101">
        <f t="shared" si="137"/>
        <v>0</v>
      </c>
      <c r="W140" s="336">
        <f t="shared" si="138"/>
        <v>0</v>
      </c>
      <c r="X140" s="71">
        <v>0</v>
      </c>
      <c r="Y140" s="103">
        <f>'ИТОГ и проверка'!J140</f>
        <v>0</v>
      </c>
      <c r="Z140" s="103">
        <v>0</v>
      </c>
      <c r="AA140" s="101">
        <f t="shared" si="139"/>
        <v>0</v>
      </c>
      <c r="AB140" s="103">
        <f t="shared" si="136"/>
        <v>0</v>
      </c>
      <c r="AC140" s="133">
        <v>0</v>
      </c>
      <c r="AD140" s="103">
        <f>'ИТОГ и проверка'!K140</f>
        <v>0</v>
      </c>
      <c r="AE140" s="107"/>
      <c r="AF140" s="107"/>
      <c r="AG140" s="103">
        <f t="shared" si="140"/>
        <v>0</v>
      </c>
      <c r="AH140" s="103">
        <f>'ИТОГ и проверка'!L140</f>
        <v>0</v>
      </c>
      <c r="AI140" s="121"/>
      <c r="AJ140" s="121">
        <f t="shared" si="132"/>
        <v>0</v>
      </c>
      <c r="AK140" s="119">
        <f t="shared" si="126"/>
        <v>0</v>
      </c>
      <c r="AL140" s="101">
        <f t="shared" si="127"/>
        <v>0</v>
      </c>
    </row>
    <row r="141">
      <c r="A141" s="123" t="s">
        <v>289</v>
      </c>
      <c r="B141" s="87" t="s">
        <v>290</v>
      </c>
      <c r="C141" s="218"/>
      <c r="D141" s="208"/>
      <c r="E141" s="284"/>
      <c r="F141" s="256"/>
      <c r="G141" s="149"/>
      <c r="H141" s="91"/>
      <c r="I141" s="91"/>
      <c r="J141" s="91"/>
      <c r="K141" s="91"/>
      <c r="L141" s="91"/>
      <c r="M141" s="91"/>
      <c r="N141" s="91"/>
      <c r="O141" s="250"/>
      <c r="P141" s="88"/>
      <c r="Q141" s="88"/>
      <c r="R141" s="88"/>
      <c r="S141" s="250"/>
      <c r="T141" s="89"/>
      <c r="U141" s="88"/>
      <c r="V141" s="90"/>
      <c r="W141" s="92"/>
      <c r="X141" s="92"/>
      <c r="Y141" s="90"/>
      <c r="Z141" s="150"/>
      <c r="AA141" s="90"/>
      <c r="AB141" s="10">
        <f t="shared" si="136"/>
        <v>0</v>
      </c>
      <c r="AC141" s="90"/>
      <c r="AD141" s="90"/>
      <c r="AE141" s="90"/>
      <c r="AF141" s="90"/>
      <c r="AG141" s="90"/>
      <c r="AH141" s="90"/>
      <c r="AI141" s="127"/>
      <c r="AJ141" s="121">
        <f t="shared" si="132"/>
        <v>0</v>
      </c>
      <c r="AK141" s="119">
        <f t="shared" ref="AK141:AK204" si="142">AJ141-Y141</f>
        <v>0</v>
      </c>
      <c r="AL141" s="101">
        <f t="shared" ref="AL141:AL204" si="143">IF(AK141&gt;1,AK141*1000,0)</f>
        <v>0</v>
      </c>
    </row>
    <row r="142" ht="31.5">
      <c r="A142" s="96" t="s">
        <v>291</v>
      </c>
      <c r="B142" s="97" t="s">
        <v>292</v>
      </c>
      <c r="C142" s="214">
        <v>240</v>
      </c>
      <c r="D142" s="104">
        <v>593</v>
      </c>
      <c r="E142" s="182">
        <v>579</v>
      </c>
      <c r="F142" s="200">
        <f t="shared" si="135"/>
        <v>2.4125000000000001</v>
      </c>
      <c r="G142" s="102">
        <v>47</v>
      </c>
      <c r="H142" s="105">
        <v>8</v>
      </c>
      <c r="I142" s="105"/>
      <c r="J142" s="105">
        <v>7</v>
      </c>
      <c r="K142" s="105"/>
      <c r="L142" s="105"/>
      <c r="M142" s="105">
        <v>22</v>
      </c>
      <c r="N142" s="105">
        <v>18</v>
      </c>
      <c r="O142" s="274"/>
      <c r="P142" s="107"/>
      <c r="Q142" s="107"/>
      <c r="R142" s="120"/>
      <c r="S142" s="145"/>
      <c r="T142" s="274"/>
      <c r="U142" s="101">
        <f t="shared" si="133"/>
        <v>0</v>
      </c>
      <c r="V142" s="101">
        <f t="shared" si="137"/>
        <v>46.32</v>
      </c>
      <c r="W142" s="336">
        <f t="shared" si="138"/>
        <v>46</v>
      </c>
      <c r="X142" s="71">
        <v>8</v>
      </c>
      <c r="Y142" s="103">
        <f>'ИТОГ и проверка'!J142</f>
        <v>46</v>
      </c>
      <c r="Z142" s="103">
        <f t="shared" si="141"/>
        <v>7.9447322970639034</v>
      </c>
      <c r="AA142" s="101">
        <f t="shared" si="139"/>
        <v>-0.055267702936096619</v>
      </c>
      <c r="AB142" s="103">
        <f t="shared" si="136"/>
        <v>0</v>
      </c>
      <c r="AC142" s="107"/>
      <c r="AD142" s="103">
        <f>'ИТОГ и проверка'!K142</f>
        <v>5</v>
      </c>
      <c r="AE142" s="107"/>
      <c r="AF142" s="107"/>
      <c r="AG142" s="103">
        <f t="shared" si="140"/>
        <v>25</v>
      </c>
      <c r="AH142" s="103">
        <f>'ИТОГ и проверка'!L142</f>
        <v>16</v>
      </c>
      <c r="AI142" s="121"/>
      <c r="AJ142" s="121">
        <f t="shared" si="132"/>
        <v>46</v>
      </c>
      <c r="AK142" s="119">
        <f t="shared" si="142"/>
        <v>0</v>
      </c>
      <c r="AL142" s="101">
        <f t="shared" si="143"/>
        <v>0</v>
      </c>
    </row>
    <row r="143">
      <c r="A143" s="123" t="s">
        <v>293</v>
      </c>
      <c r="B143" s="87" t="s">
        <v>294</v>
      </c>
      <c r="C143" s="218"/>
      <c r="D143" s="208"/>
      <c r="E143" s="255"/>
      <c r="F143" s="256"/>
      <c r="G143" s="149"/>
      <c r="H143" s="91"/>
      <c r="I143" s="91"/>
      <c r="J143" s="91"/>
      <c r="K143" s="91"/>
      <c r="L143" s="91"/>
      <c r="M143" s="91"/>
      <c r="N143" s="91"/>
      <c r="O143" s="250"/>
      <c r="P143" s="88"/>
      <c r="Q143" s="88"/>
      <c r="R143" s="88"/>
      <c r="S143" s="250"/>
      <c r="T143" s="89"/>
      <c r="U143" s="88"/>
      <c r="V143" s="90"/>
      <c r="W143" s="92"/>
      <c r="X143" s="92"/>
      <c r="Y143" s="90"/>
      <c r="Z143" s="150"/>
      <c r="AA143" s="90"/>
      <c r="AB143" s="10">
        <f t="shared" si="136"/>
        <v>0</v>
      </c>
      <c r="AC143" s="90"/>
      <c r="AD143" s="90"/>
      <c r="AE143" s="90"/>
      <c r="AF143" s="90"/>
      <c r="AG143" s="90"/>
      <c r="AH143" s="90"/>
      <c r="AI143" s="127"/>
      <c r="AJ143" s="121">
        <f t="shared" ref="AJ143:AJ206" si="144">SUM(AD143:AI143)</f>
        <v>0</v>
      </c>
      <c r="AK143" s="119">
        <f t="shared" si="142"/>
        <v>0</v>
      </c>
      <c r="AL143" s="101">
        <f t="shared" si="143"/>
        <v>0</v>
      </c>
    </row>
    <row r="144" ht="31.5">
      <c r="A144" s="96" t="s">
        <v>295</v>
      </c>
      <c r="B144" s="97" t="s">
        <v>296</v>
      </c>
      <c r="C144" s="214">
        <v>8.4109999999999996</v>
      </c>
      <c r="D144" s="337">
        <v>107</v>
      </c>
      <c r="E144" s="251">
        <v>79</v>
      </c>
      <c r="F144" s="217">
        <f t="shared" si="135"/>
        <v>9.392462251813102</v>
      </c>
      <c r="G144" s="102">
        <v>21</v>
      </c>
      <c r="H144" s="105">
        <v>20</v>
      </c>
      <c r="I144" s="105"/>
      <c r="J144" s="105">
        <v>0</v>
      </c>
      <c r="K144" s="105"/>
      <c r="L144" s="105"/>
      <c r="M144" s="105"/>
      <c r="N144" s="105">
        <v>0</v>
      </c>
      <c r="O144" s="274"/>
      <c r="P144" s="107"/>
      <c r="Q144" s="107"/>
      <c r="R144" s="120"/>
      <c r="S144" s="145"/>
      <c r="T144" s="287"/>
      <c r="U144" s="101">
        <f t="shared" ref="U144:U207" si="145">O144/G144%</f>
        <v>0</v>
      </c>
      <c r="V144" s="101">
        <f t="shared" si="137"/>
        <v>19.75</v>
      </c>
      <c r="W144" s="336">
        <f t="shared" si="138"/>
        <v>19</v>
      </c>
      <c r="X144" s="71">
        <v>25</v>
      </c>
      <c r="Y144" s="103">
        <f>'ИТОГ и проверка'!J144</f>
        <v>14</v>
      </c>
      <c r="Z144" s="103">
        <f t="shared" si="141"/>
        <v>17.721518987341771</v>
      </c>
      <c r="AA144" s="101">
        <f t="shared" si="139"/>
        <v>-7.2784810126582293</v>
      </c>
      <c r="AB144" s="103">
        <f t="shared" si="136"/>
        <v>0</v>
      </c>
      <c r="AC144" s="107"/>
      <c r="AD144" s="103">
        <f>'ИТОГ и проверка'!K144</f>
        <v>0</v>
      </c>
      <c r="AE144" s="107"/>
      <c r="AF144" s="107"/>
      <c r="AG144" s="107"/>
      <c r="AH144" s="103">
        <f>'ИТОГ и проверка'!L144</f>
        <v>0</v>
      </c>
      <c r="AI144" s="121"/>
      <c r="AJ144" s="121">
        <f t="shared" si="144"/>
        <v>0</v>
      </c>
      <c r="AK144" s="119">
        <f t="shared" si="142"/>
        <v>-14</v>
      </c>
      <c r="AL144" s="101">
        <f t="shared" si="143"/>
        <v>0</v>
      </c>
    </row>
    <row r="145">
      <c r="A145" s="96" t="s">
        <v>297</v>
      </c>
      <c r="B145" s="97" t="s">
        <v>298</v>
      </c>
      <c r="C145" s="211">
        <v>62.664999999999999</v>
      </c>
      <c r="D145" s="104">
        <v>818</v>
      </c>
      <c r="E145" s="231">
        <v>249</v>
      </c>
      <c r="F145" s="200">
        <f t="shared" si="135"/>
        <v>3.9735099337748343</v>
      </c>
      <c r="G145" s="102">
        <v>163</v>
      </c>
      <c r="H145" s="105">
        <v>20</v>
      </c>
      <c r="I145" s="105"/>
      <c r="J145" s="105">
        <v>0</v>
      </c>
      <c r="K145" s="105"/>
      <c r="L145" s="105"/>
      <c r="M145" s="105"/>
      <c r="N145" s="105">
        <v>0</v>
      </c>
      <c r="O145" s="287"/>
      <c r="P145" s="107"/>
      <c r="Q145" s="107"/>
      <c r="R145" s="120"/>
      <c r="S145" s="287"/>
      <c r="T145" s="274"/>
      <c r="U145" s="101">
        <f t="shared" si="145"/>
        <v>0</v>
      </c>
      <c r="V145" s="101">
        <f t="shared" si="137"/>
        <v>62.25</v>
      </c>
      <c r="W145" s="336">
        <f t="shared" si="138"/>
        <v>62</v>
      </c>
      <c r="X145" s="71">
        <v>25</v>
      </c>
      <c r="Y145" s="103">
        <f>'ИТОГ и проверка'!J145</f>
        <v>29</v>
      </c>
      <c r="Z145" s="103">
        <f t="shared" si="141"/>
        <v>11.646586345381525</v>
      </c>
      <c r="AA145" s="101">
        <f t="shared" si="139"/>
        <v>-13.353413654618475</v>
      </c>
      <c r="AB145" s="10">
        <f t="shared" si="136"/>
        <v>0</v>
      </c>
      <c r="AC145" s="107"/>
      <c r="AD145" s="103">
        <f>'ИТОГ и проверка'!K145</f>
        <v>0</v>
      </c>
      <c r="AE145" s="107"/>
      <c r="AF145" s="107"/>
      <c r="AG145" s="107"/>
      <c r="AH145" s="103">
        <f>'ИТОГ и проверка'!L145</f>
        <v>0</v>
      </c>
      <c r="AI145" s="121"/>
      <c r="AJ145" s="121">
        <f t="shared" si="144"/>
        <v>0</v>
      </c>
      <c r="AK145" s="119">
        <f t="shared" si="142"/>
        <v>-29</v>
      </c>
      <c r="AL145" s="101">
        <f t="shared" si="143"/>
        <v>0</v>
      </c>
    </row>
    <row r="146" ht="78.75">
      <c r="A146" s="96" t="s">
        <v>299</v>
      </c>
      <c r="B146" s="97" t="s">
        <v>300</v>
      </c>
      <c r="C146" s="265">
        <v>46.898000000000003</v>
      </c>
      <c r="D146" s="104">
        <v>514</v>
      </c>
      <c r="E146" s="230">
        <v>539</v>
      </c>
      <c r="F146" s="200">
        <f t="shared" si="135"/>
        <v>11.493027421211991</v>
      </c>
      <c r="G146" s="102">
        <v>77</v>
      </c>
      <c r="H146" s="105">
        <v>15</v>
      </c>
      <c r="I146" s="105"/>
      <c r="J146" s="105">
        <v>0</v>
      </c>
      <c r="K146" s="105"/>
      <c r="L146" s="105"/>
      <c r="M146" s="105"/>
      <c r="N146" s="105">
        <v>0</v>
      </c>
      <c r="O146" s="230">
        <v>67</v>
      </c>
      <c r="P146" s="107"/>
      <c r="Q146" s="107"/>
      <c r="R146" s="120"/>
      <c r="S146" s="100">
        <v>48</v>
      </c>
      <c r="T146" s="229">
        <v>19</v>
      </c>
      <c r="U146" s="101">
        <f t="shared" si="145"/>
        <v>87.012987012987011</v>
      </c>
      <c r="V146" s="101">
        <f t="shared" si="137"/>
        <v>97.019999999999996</v>
      </c>
      <c r="W146" s="336">
        <f t="shared" si="138"/>
        <v>97</v>
      </c>
      <c r="X146" s="71">
        <v>18</v>
      </c>
      <c r="Y146" s="103">
        <f>'ИТОГ и проверка'!J146</f>
        <v>80</v>
      </c>
      <c r="Z146" s="103">
        <f t="shared" si="141"/>
        <v>14.842300556586272</v>
      </c>
      <c r="AA146" s="101">
        <f t="shared" si="139"/>
        <v>-3.157699443413728</v>
      </c>
      <c r="AB146" s="103">
        <f t="shared" si="136"/>
        <v>0</v>
      </c>
      <c r="AC146" s="107"/>
      <c r="AD146" s="103">
        <f>'ИТОГ и проверка'!K146</f>
        <v>0</v>
      </c>
      <c r="AE146" s="107"/>
      <c r="AF146" s="107"/>
      <c r="AG146" s="107"/>
      <c r="AH146" s="103">
        <f>'ИТОГ и проверка'!L146</f>
        <v>0</v>
      </c>
      <c r="AI146" s="121"/>
      <c r="AJ146" s="121">
        <f t="shared" si="144"/>
        <v>0</v>
      </c>
      <c r="AK146" s="119">
        <f t="shared" si="142"/>
        <v>-80</v>
      </c>
      <c r="AL146" s="101">
        <f t="shared" si="143"/>
        <v>0</v>
      </c>
    </row>
    <row r="147" ht="47.25">
      <c r="A147" s="96" t="s">
        <v>301</v>
      </c>
      <c r="B147" s="97" t="s">
        <v>302</v>
      </c>
      <c r="C147" s="232">
        <v>41.238999999999997</v>
      </c>
      <c r="D147" s="104">
        <v>336</v>
      </c>
      <c r="E147" s="229">
        <v>350</v>
      </c>
      <c r="F147" s="200">
        <f t="shared" si="135"/>
        <v>8.487111714639056</v>
      </c>
      <c r="G147" s="102">
        <v>50</v>
      </c>
      <c r="H147" s="105">
        <v>15</v>
      </c>
      <c r="I147" s="105"/>
      <c r="J147" s="105">
        <v>0</v>
      </c>
      <c r="K147" s="105"/>
      <c r="L147" s="105"/>
      <c r="M147" s="105"/>
      <c r="N147" s="105">
        <v>0</v>
      </c>
      <c r="O147" s="212">
        <v>37</v>
      </c>
      <c r="P147" s="107"/>
      <c r="Q147" s="107"/>
      <c r="R147" s="120"/>
      <c r="S147" s="212">
        <v>25</v>
      </c>
      <c r="T147" s="249">
        <v>12</v>
      </c>
      <c r="U147" s="101">
        <f t="shared" si="145"/>
        <v>74</v>
      </c>
      <c r="V147" s="101">
        <f t="shared" si="137"/>
        <v>52.5</v>
      </c>
      <c r="W147" s="336">
        <f t="shared" si="138"/>
        <v>52</v>
      </c>
      <c r="X147" s="71">
        <v>15</v>
      </c>
      <c r="Y147" s="103">
        <f>'ИТОГ и проверка'!J147</f>
        <v>52</v>
      </c>
      <c r="Z147" s="103">
        <f t="shared" si="141"/>
        <v>14.857142857142858</v>
      </c>
      <c r="AA147" s="101">
        <f t="shared" si="139"/>
        <v>-0.14285714285714235</v>
      </c>
      <c r="AB147" s="10">
        <f t="shared" si="136"/>
        <v>0</v>
      </c>
      <c r="AC147" s="107"/>
      <c r="AD147" s="103">
        <f>'ИТОГ и проверка'!K147</f>
        <v>0</v>
      </c>
      <c r="AE147" s="107"/>
      <c r="AF147" s="107"/>
      <c r="AG147" s="107"/>
      <c r="AH147" s="103">
        <f>'ИТОГ и проверка'!L147</f>
        <v>0</v>
      </c>
      <c r="AI147" s="121"/>
      <c r="AJ147" s="121">
        <f t="shared" si="144"/>
        <v>0</v>
      </c>
      <c r="AK147" s="119">
        <f t="shared" si="142"/>
        <v>-52</v>
      </c>
      <c r="AL147" s="101">
        <f t="shared" si="143"/>
        <v>0</v>
      </c>
    </row>
    <row r="148" ht="31.5">
      <c r="A148" s="96" t="s">
        <v>303</v>
      </c>
      <c r="B148" s="97" t="s">
        <v>304</v>
      </c>
      <c r="C148" s="265">
        <v>49.590000000000003</v>
      </c>
      <c r="D148" s="104">
        <v>278</v>
      </c>
      <c r="E148" s="182">
        <v>273</v>
      </c>
      <c r="F148" s="200">
        <f t="shared" si="135"/>
        <v>5.5051421657592252</v>
      </c>
      <c r="G148" s="102">
        <v>22</v>
      </c>
      <c r="H148" s="105">
        <v>8</v>
      </c>
      <c r="I148" s="105"/>
      <c r="J148" s="105">
        <v>0</v>
      </c>
      <c r="K148" s="105"/>
      <c r="L148" s="105"/>
      <c r="M148" s="105"/>
      <c r="N148" s="201">
        <v>0</v>
      </c>
      <c r="O148" s="213">
        <v>15</v>
      </c>
      <c r="P148" s="203"/>
      <c r="Q148" s="107"/>
      <c r="R148" s="342"/>
      <c r="S148" s="213">
        <v>11</v>
      </c>
      <c r="T148" s="213">
        <v>4</v>
      </c>
      <c r="U148" s="205">
        <f t="shared" si="145"/>
        <v>68.181818181818187</v>
      </c>
      <c r="V148" s="101">
        <f t="shared" si="137"/>
        <v>32.759999999999998</v>
      </c>
      <c r="W148" s="336">
        <f t="shared" si="138"/>
        <v>32</v>
      </c>
      <c r="X148" s="71">
        <v>12</v>
      </c>
      <c r="Y148" s="103">
        <f>'ИТОГ и проверка'!J148</f>
        <v>27</v>
      </c>
      <c r="Z148" s="103">
        <f t="shared" si="141"/>
        <v>9.8901098901098905</v>
      </c>
      <c r="AA148" s="101">
        <f t="shared" si="139"/>
        <v>-2.1098901098901095</v>
      </c>
      <c r="AB148" s="103">
        <f t="shared" si="136"/>
        <v>0</v>
      </c>
      <c r="AC148" s="107"/>
      <c r="AD148" s="103">
        <f>'ИТОГ и проверка'!K148</f>
        <v>0</v>
      </c>
      <c r="AE148" s="107"/>
      <c r="AF148" s="107"/>
      <c r="AG148" s="107"/>
      <c r="AH148" s="103">
        <f>'ИТОГ и проверка'!L148</f>
        <v>0</v>
      </c>
      <c r="AI148" s="121"/>
      <c r="AJ148" s="121">
        <f t="shared" si="144"/>
        <v>0</v>
      </c>
      <c r="AK148" s="119">
        <f t="shared" si="142"/>
        <v>-27</v>
      </c>
      <c r="AL148" s="101">
        <f t="shared" si="143"/>
        <v>0</v>
      </c>
    </row>
    <row r="149" ht="31.5">
      <c r="A149" s="96" t="s">
        <v>305</v>
      </c>
      <c r="B149" s="97" t="s">
        <v>306</v>
      </c>
      <c r="C149" s="211">
        <v>16.614000000000001</v>
      </c>
      <c r="D149" s="104">
        <v>105</v>
      </c>
      <c r="E149" s="277">
        <v>77</v>
      </c>
      <c r="F149" s="200">
        <f t="shared" si="135"/>
        <v>4.6346454797159025</v>
      </c>
      <c r="G149" s="102">
        <v>2</v>
      </c>
      <c r="H149" s="105">
        <v>2</v>
      </c>
      <c r="I149" s="105"/>
      <c r="J149" s="105">
        <v>0</v>
      </c>
      <c r="K149" s="105"/>
      <c r="L149" s="105"/>
      <c r="M149" s="105"/>
      <c r="N149" s="105">
        <v>0</v>
      </c>
      <c r="O149" s="231">
        <v>2</v>
      </c>
      <c r="P149" s="107"/>
      <c r="Q149" s="107"/>
      <c r="R149" s="120"/>
      <c r="S149" s="231">
        <v>1</v>
      </c>
      <c r="T149" s="230">
        <v>1</v>
      </c>
      <c r="U149" s="101">
        <f t="shared" si="145"/>
        <v>100</v>
      </c>
      <c r="V149" s="101">
        <f t="shared" si="137"/>
        <v>11.549999999999999</v>
      </c>
      <c r="W149" s="336">
        <f t="shared" si="138"/>
        <v>11</v>
      </c>
      <c r="X149" s="71">
        <v>15</v>
      </c>
      <c r="Y149" s="103">
        <f>'ИТОГ и проверка'!J149</f>
        <v>2</v>
      </c>
      <c r="Z149" s="103">
        <f t="shared" si="141"/>
        <v>2.5974025974025974</v>
      </c>
      <c r="AA149" s="101">
        <f t="shared" si="139"/>
        <v>-12.402597402597403</v>
      </c>
      <c r="AB149" s="10">
        <f t="shared" si="136"/>
        <v>0</v>
      </c>
      <c r="AC149" s="107"/>
      <c r="AD149" s="103">
        <f>'ИТОГ и проверка'!K149</f>
        <v>0</v>
      </c>
      <c r="AE149" s="107"/>
      <c r="AF149" s="107"/>
      <c r="AG149" s="107"/>
      <c r="AH149" s="103">
        <f>'ИТОГ и проверка'!L149</f>
        <v>0</v>
      </c>
      <c r="AI149" s="121"/>
      <c r="AJ149" s="121">
        <f t="shared" si="144"/>
        <v>0</v>
      </c>
      <c r="AK149" s="119">
        <f t="shared" si="142"/>
        <v>-2</v>
      </c>
      <c r="AL149" s="101">
        <f t="shared" si="143"/>
        <v>0</v>
      </c>
    </row>
    <row r="150" ht="47.25">
      <c r="A150" s="96" t="s">
        <v>307</v>
      </c>
      <c r="B150" s="97" t="s">
        <v>308</v>
      </c>
      <c r="C150" s="214">
        <v>25.611000000000001</v>
      </c>
      <c r="D150" s="104">
        <v>187</v>
      </c>
      <c r="E150" s="230">
        <v>161</v>
      </c>
      <c r="F150" s="200">
        <f t="shared" si="135"/>
        <v>6.2863613291163949</v>
      </c>
      <c r="G150" s="102">
        <v>28</v>
      </c>
      <c r="H150" s="105">
        <v>15</v>
      </c>
      <c r="I150" s="105"/>
      <c r="J150" s="105">
        <v>0</v>
      </c>
      <c r="K150" s="105"/>
      <c r="L150" s="105"/>
      <c r="M150" s="105"/>
      <c r="N150" s="105">
        <v>0</v>
      </c>
      <c r="O150" s="252">
        <v>12</v>
      </c>
      <c r="P150" s="107"/>
      <c r="Q150" s="107"/>
      <c r="R150" s="351"/>
      <c r="S150" s="252">
        <v>6</v>
      </c>
      <c r="T150" s="252">
        <v>6</v>
      </c>
      <c r="U150" s="101">
        <f t="shared" si="145"/>
        <v>42.857142857142854</v>
      </c>
      <c r="V150" s="101">
        <f t="shared" si="137"/>
        <v>24.149999999999999</v>
      </c>
      <c r="W150" s="336">
        <f t="shared" si="138"/>
        <v>24</v>
      </c>
      <c r="X150" s="71">
        <v>15</v>
      </c>
      <c r="Y150" s="103">
        <f>'ИТОГ и проверка'!J150</f>
        <v>15</v>
      </c>
      <c r="Z150" s="103">
        <f t="shared" si="141"/>
        <v>9.316770186335404</v>
      </c>
      <c r="AA150" s="101">
        <f t="shared" si="139"/>
        <v>-5.683229813664596</v>
      </c>
      <c r="AB150" s="103">
        <f t="shared" si="136"/>
        <v>0</v>
      </c>
      <c r="AC150" s="107"/>
      <c r="AD150" s="103">
        <f>'ИТОГ и проверка'!K150</f>
        <v>0</v>
      </c>
      <c r="AE150" s="107"/>
      <c r="AF150" s="107"/>
      <c r="AG150" s="107"/>
      <c r="AH150" s="103">
        <f>'ИТОГ и проверка'!L150</f>
        <v>0</v>
      </c>
      <c r="AI150" s="121"/>
      <c r="AJ150" s="121">
        <f t="shared" si="144"/>
        <v>0</v>
      </c>
      <c r="AK150" s="119">
        <f t="shared" si="142"/>
        <v>-15</v>
      </c>
      <c r="AL150" s="101">
        <f t="shared" si="143"/>
        <v>0</v>
      </c>
    </row>
    <row r="151" ht="31.5">
      <c r="A151" s="96" t="s">
        <v>309</v>
      </c>
      <c r="B151" s="97" t="s">
        <v>310</v>
      </c>
      <c r="C151" s="238">
        <v>9.4640000000000004</v>
      </c>
      <c r="D151" s="104">
        <v>7</v>
      </c>
      <c r="E151" s="246">
        <v>5</v>
      </c>
      <c r="F151" s="200">
        <f t="shared" si="135"/>
        <v>0.5283178360101437</v>
      </c>
      <c r="G151" s="102">
        <v>0</v>
      </c>
      <c r="H151" s="105">
        <v>0</v>
      </c>
      <c r="I151" s="105"/>
      <c r="J151" s="105">
        <v>0</v>
      </c>
      <c r="K151" s="105"/>
      <c r="L151" s="105"/>
      <c r="M151" s="105"/>
      <c r="N151" s="201">
        <v>0</v>
      </c>
      <c r="O151" s="216">
        <v>0</v>
      </c>
      <c r="P151" s="203"/>
      <c r="Q151" s="107"/>
      <c r="R151" s="215"/>
      <c r="S151" s="216">
        <v>0</v>
      </c>
      <c r="T151" s="216">
        <v>0</v>
      </c>
      <c r="U151" s="205">
        <v>0</v>
      </c>
      <c r="V151" s="101">
        <f t="shared" si="137"/>
        <v>0</v>
      </c>
      <c r="W151" s="336">
        <f t="shared" si="138"/>
        <v>0</v>
      </c>
      <c r="X151" s="71">
        <v>0</v>
      </c>
      <c r="Y151" s="103">
        <f>'ИТОГ и проверка'!J151</f>
        <v>0</v>
      </c>
      <c r="Z151" s="103">
        <f t="shared" si="141"/>
        <v>0</v>
      </c>
      <c r="AA151" s="101">
        <f t="shared" si="139"/>
        <v>0</v>
      </c>
      <c r="AB151" s="10">
        <f t="shared" si="136"/>
        <v>0</v>
      </c>
      <c r="AC151" s="107"/>
      <c r="AD151" s="103">
        <f>'ИТОГ и проверка'!K151</f>
        <v>0</v>
      </c>
      <c r="AE151" s="107"/>
      <c r="AF151" s="107"/>
      <c r="AG151" s="107"/>
      <c r="AH151" s="103">
        <f>'ИТОГ и проверка'!L151</f>
        <v>0</v>
      </c>
      <c r="AI151" s="121"/>
      <c r="AJ151" s="121">
        <f t="shared" si="144"/>
        <v>0</v>
      </c>
      <c r="AK151" s="119">
        <f t="shared" si="142"/>
        <v>0</v>
      </c>
      <c r="AL151" s="101">
        <f t="shared" si="143"/>
        <v>0</v>
      </c>
    </row>
    <row r="152" ht="31.5">
      <c r="A152" s="96" t="s">
        <v>311</v>
      </c>
      <c r="B152" s="97" t="s">
        <v>312</v>
      </c>
      <c r="C152" s="214">
        <v>76.146000000000001</v>
      </c>
      <c r="D152" s="104">
        <v>320</v>
      </c>
      <c r="E152" s="352">
        <v>318</v>
      </c>
      <c r="F152" s="200">
        <f t="shared" si="135"/>
        <v>4.1761878496572375</v>
      </c>
      <c r="G152" s="102">
        <v>38</v>
      </c>
      <c r="H152" s="105">
        <v>12</v>
      </c>
      <c r="I152" s="105"/>
      <c r="J152" s="105">
        <v>0</v>
      </c>
      <c r="K152" s="105"/>
      <c r="L152" s="105"/>
      <c r="M152" s="105"/>
      <c r="N152" s="105">
        <v>0</v>
      </c>
      <c r="O152" s="298"/>
      <c r="P152" s="107"/>
      <c r="Q152" s="107"/>
      <c r="R152" s="120"/>
      <c r="S152" s="298"/>
      <c r="T152" s="298"/>
      <c r="U152" s="101">
        <f t="shared" si="145"/>
        <v>0</v>
      </c>
      <c r="V152" s="101">
        <f t="shared" si="137"/>
        <v>38.159999999999997</v>
      </c>
      <c r="W152" s="336">
        <f t="shared" si="138"/>
        <v>38</v>
      </c>
      <c r="X152" s="71">
        <v>12</v>
      </c>
      <c r="Y152" s="103">
        <f>'ИТОГ и проверка'!J152</f>
        <v>38</v>
      </c>
      <c r="Z152" s="103">
        <f t="shared" si="141"/>
        <v>11.949685534591195</v>
      </c>
      <c r="AA152" s="101">
        <f t="shared" si="139"/>
        <v>-0.05031446540880502</v>
      </c>
      <c r="AB152" s="103">
        <f t="shared" si="136"/>
        <v>0</v>
      </c>
      <c r="AC152" s="107"/>
      <c r="AD152" s="103">
        <f>'ИТОГ и проверка'!K152</f>
        <v>0</v>
      </c>
      <c r="AE152" s="107"/>
      <c r="AF152" s="107"/>
      <c r="AG152" s="107"/>
      <c r="AH152" s="103">
        <f>'ИТОГ и проверка'!L152</f>
        <v>0</v>
      </c>
      <c r="AI152" s="121"/>
      <c r="AJ152" s="121">
        <f t="shared" si="144"/>
        <v>0</v>
      </c>
      <c r="AK152" s="119">
        <f t="shared" si="142"/>
        <v>-38</v>
      </c>
      <c r="AL152" s="101">
        <f t="shared" si="143"/>
        <v>0</v>
      </c>
    </row>
    <row r="153" ht="47.25">
      <c r="A153" s="96" t="s">
        <v>313</v>
      </c>
      <c r="B153" s="97" t="s">
        <v>314</v>
      </c>
      <c r="C153" s="211">
        <v>40.438000000000002</v>
      </c>
      <c r="D153" s="337">
        <v>371</v>
      </c>
      <c r="E153" s="213">
        <v>363</v>
      </c>
      <c r="F153" s="217">
        <f t="shared" si="135"/>
        <v>8.9767050793807801</v>
      </c>
      <c r="G153" s="102">
        <v>30</v>
      </c>
      <c r="H153" s="105">
        <v>8</v>
      </c>
      <c r="I153" s="105"/>
      <c r="J153" s="105">
        <v>0</v>
      </c>
      <c r="K153" s="105"/>
      <c r="L153" s="105"/>
      <c r="M153" s="105"/>
      <c r="N153" s="201">
        <v>0</v>
      </c>
      <c r="O153" s="213">
        <v>27</v>
      </c>
      <c r="P153" s="203"/>
      <c r="Q153" s="107"/>
      <c r="R153" s="215"/>
      <c r="S153" s="213">
        <v>15</v>
      </c>
      <c r="T153" s="213">
        <v>12</v>
      </c>
      <c r="U153" s="205">
        <f t="shared" si="145"/>
        <v>90</v>
      </c>
      <c r="V153" s="101">
        <f t="shared" si="137"/>
        <v>65.340000000000003</v>
      </c>
      <c r="W153" s="336">
        <f t="shared" si="138"/>
        <v>65</v>
      </c>
      <c r="X153" s="71">
        <v>18</v>
      </c>
      <c r="Y153" s="103">
        <f>'ИТОГ и проверка'!J153</f>
        <v>30</v>
      </c>
      <c r="Z153" s="103">
        <f t="shared" si="141"/>
        <v>8.2644628099173563</v>
      </c>
      <c r="AA153" s="101">
        <f t="shared" si="139"/>
        <v>-9.7355371900826437</v>
      </c>
      <c r="AB153" s="10">
        <f t="shared" si="136"/>
        <v>0</v>
      </c>
      <c r="AC153" s="107"/>
      <c r="AD153" s="103">
        <f>'ИТОГ и проверка'!K153</f>
        <v>0</v>
      </c>
      <c r="AE153" s="107"/>
      <c r="AF153" s="107"/>
      <c r="AG153" s="107"/>
      <c r="AH153" s="103">
        <f>'ИТОГ и проверка'!L153</f>
        <v>0</v>
      </c>
      <c r="AI153" s="121"/>
      <c r="AJ153" s="121">
        <f t="shared" si="144"/>
        <v>0</v>
      </c>
      <c r="AK153" s="119">
        <f t="shared" si="142"/>
        <v>-30</v>
      </c>
      <c r="AL153" s="101">
        <f t="shared" si="143"/>
        <v>0</v>
      </c>
    </row>
    <row r="154" ht="31.5">
      <c r="A154" s="96" t="s">
        <v>315</v>
      </c>
      <c r="B154" s="97" t="s">
        <v>316</v>
      </c>
      <c r="C154" s="214">
        <v>16.07</v>
      </c>
      <c r="D154" s="337">
        <v>81</v>
      </c>
      <c r="E154" s="213">
        <v>75</v>
      </c>
      <c r="F154" s="217">
        <f t="shared" si="135"/>
        <v>4.667081518357187</v>
      </c>
      <c r="G154" s="102">
        <v>9</v>
      </c>
      <c r="H154" s="105">
        <v>11</v>
      </c>
      <c r="I154" s="105"/>
      <c r="J154" s="105">
        <v>1</v>
      </c>
      <c r="K154" s="105"/>
      <c r="L154" s="105"/>
      <c r="M154" s="105">
        <v>5</v>
      </c>
      <c r="N154" s="105">
        <v>3</v>
      </c>
      <c r="O154" s="230">
        <v>7</v>
      </c>
      <c r="P154" s="107"/>
      <c r="Q154" s="107"/>
      <c r="R154" s="120"/>
      <c r="S154" s="248">
        <v>5</v>
      </c>
      <c r="T154" s="231">
        <v>2</v>
      </c>
      <c r="U154" s="101">
        <f t="shared" si="145"/>
        <v>77.777777777777786</v>
      </c>
      <c r="V154" s="101">
        <f t="shared" si="137"/>
        <v>9</v>
      </c>
      <c r="W154" s="336">
        <f t="shared" si="138"/>
        <v>9</v>
      </c>
      <c r="X154" s="71">
        <v>12</v>
      </c>
      <c r="Y154" s="103">
        <f>'ИТОГ и проверка'!J154</f>
        <v>9</v>
      </c>
      <c r="Z154" s="103">
        <f t="shared" si="141"/>
        <v>12</v>
      </c>
      <c r="AA154" s="101">
        <f t="shared" si="139"/>
        <v>0</v>
      </c>
      <c r="AB154" s="103">
        <f t="shared" si="136"/>
        <v>0</v>
      </c>
      <c r="AC154" s="107"/>
      <c r="AD154" s="103">
        <f>'ИТОГ и проверка'!K154</f>
        <v>1</v>
      </c>
      <c r="AE154" s="107"/>
      <c r="AF154" s="107"/>
      <c r="AG154" s="103">
        <f t="shared" si="140"/>
        <v>5</v>
      </c>
      <c r="AH154" s="103">
        <f>'ИТОГ и проверка'!L154</f>
        <v>3</v>
      </c>
      <c r="AI154" s="121"/>
      <c r="AJ154" s="121">
        <f t="shared" si="144"/>
        <v>9</v>
      </c>
      <c r="AK154" s="119">
        <f t="shared" si="142"/>
        <v>0</v>
      </c>
      <c r="AL154" s="101">
        <f t="shared" si="143"/>
        <v>0</v>
      </c>
    </row>
    <row r="155" ht="47.25">
      <c r="A155" s="96" t="s">
        <v>317</v>
      </c>
      <c r="B155" s="97" t="s">
        <v>318</v>
      </c>
      <c r="C155" s="211">
        <v>3.52</v>
      </c>
      <c r="D155" s="104">
        <v>48</v>
      </c>
      <c r="E155" s="245">
        <v>212</v>
      </c>
      <c r="F155" s="200">
        <f t="shared" si="135"/>
        <v>60.227272727272727</v>
      </c>
      <c r="G155" s="102">
        <v>12</v>
      </c>
      <c r="H155" s="105">
        <v>25</v>
      </c>
      <c r="I155" s="105"/>
      <c r="J155" s="105">
        <v>1</v>
      </c>
      <c r="K155" s="105"/>
      <c r="L155" s="105"/>
      <c r="M155" s="105">
        <v>6</v>
      </c>
      <c r="N155" s="105">
        <v>5</v>
      </c>
      <c r="O155" s="229">
        <v>9</v>
      </c>
      <c r="P155" s="107"/>
      <c r="Q155" s="107"/>
      <c r="R155" s="120"/>
      <c r="S155" s="229">
        <v>5</v>
      </c>
      <c r="T155" s="230">
        <v>4</v>
      </c>
      <c r="U155" s="101">
        <f t="shared" si="145"/>
        <v>75</v>
      </c>
      <c r="V155" s="101">
        <f t="shared" si="137"/>
        <v>53</v>
      </c>
      <c r="W155" s="336">
        <f t="shared" si="138"/>
        <v>53</v>
      </c>
      <c r="X155" s="71">
        <v>25</v>
      </c>
      <c r="Y155" s="103">
        <f>'ИТОГ и проверка'!J155</f>
        <v>5</v>
      </c>
      <c r="Z155" s="103">
        <f t="shared" si="141"/>
        <v>2.3584905660377355</v>
      </c>
      <c r="AA155" s="101">
        <f t="shared" si="139"/>
        <v>-22.641509433962263</v>
      </c>
      <c r="AB155" s="10">
        <f t="shared" si="136"/>
        <v>0</v>
      </c>
      <c r="AC155" s="107"/>
      <c r="AD155" s="103">
        <f>'ИТОГ и проверка'!K155</f>
        <v>0</v>
      </c>
      <c r="AE155" s="107"/>
      <c r="AF155" s="107"/>
      <c r="AG155" s="103">
        <f t="shared" si="140"/>
        <v>3</v>
      </c>
      <c r="AH155" s="103">
        <f>'ИТОГ и проверка'!L155</f>
        <v>2</v>
      </c>
      <c r="AI155" s="121"/>
      <c r="AJ155" s="121">
        <f t="shared" si="144"/>
        <v>5</v>
      </c>
      <c r="AK155" s="119">
        <f t="shared" si="142"/>
        <v>0</v>
      </c>
      <c r="AL155" s="101">
        <f t="shared" si="143"/>
        <v>0</v>
      </c>
    </row>
    <row r="156" ht="47.25">
      <c r="A156" s="96" t="s">
        <v>319</v>
      </c>
      <c r="B156" s="97" t="s">
        <v>320</v>
      </c>
      <c r="C156" s="214">
        <v>12.092000000000001</v>
      </c>
      <c r="D156" s="104">
        <v>52</v>
      </c>
      <c r="E156" s="182">
        <v>44</v>
      </c>
      <c r="F156" s="200">
        <f t="shared" si="135"/>
        <v>3.6387694343367514</v>
      </c>
      <c r="G156" s="102">
        <v>6</v>
      </c>
      <c r="H156" s="105">
        <v>12</v>
      </c>
      <c r="I156" s="105"/>
      <c r="J156" s="105">
        <v>0</v>
      </c>
      <c r="K156" s="105"/>
      <c r="L156" s="105"/>
      <c r="M156" s="105">
        <v>4</v>
      </c>
      <c r="N156" s="105">
        <v>2</v>
      </c>
      <c r="O156" s="249">
        <v>2</v>
      </c>
      <c r="P156" s="107"/>
      <c r="Q156" s="107"/>
      <c r="R156" s="120"/>
      <c r="S156" s="249">
        <v>1</v>
      </c>
      <c r="T156" s="212">
        <v>1</v>
      </c>
      <c r="U156" s="101">
        <v>0</v>
      </c>
      <c r="V156" s="101">
        <f t="shared" si="137"/>
        <v>5.2799999999999994</v>
      </c>
      <c r="W156" s="336">
        <f t="shared" si="138"/>
        <v>5</v>
      </c>
      <c r="X156" s="71">
        <v>12</v>
      </c>
      <c r="Y156" s="103">
        <f>'ИТОГ и проверка'!J156</f>
        <v>5</v>
      </c>
      <c r="Z156" s="103">
        <f t="shared" si="141"/>
        <v>11.363636363636363</v>
      </c>
      <c r="AA156" s="101">
        <f t="shared" si="139"/>
        <v>-0.63636363636363669</v>
      </c>
      <c r="AB156" s="103">
        <f t="shared" si="136"/>
        <v>0</v>
      </c>
      <c r="AC156" s="107"/>
      <c r="AD156" s="103">
        <f>'ИТОГ и проверка'!K156</f>
        <v>0</v>
      </c>
      <c r="AE156" s="107"/>
      <c r="AF156" s="107"/>
      <c r="AG156" s="103">
        <f t="shared" si="140"/>
        <v>2</v>
      </c>
      <c r="AH156" s="103">
        <f>'ИТОГ и проверка'!L156</f>
        <v>3</v>
      </c>
      <c r="AI156" s="121"/>
      <c r="AJ156" s="121">
        <f t="shared" si="144"/>
        <v>5</v>
      </c>
      <c r="AK156" s="119">
        <f t="shared" si="142"/>
        <v>0</v>
      </c>
      <c r="AL156" s="101">
        <f t="shared" si="143"/>
        <v>0</v>
      </c>
    </row>
    <row r="157" ht="31.5">
      <c r="A157" s="96" t="s">
        <v>321</v>
      </c>
      <c r="B157" s="97" t="s">
        <v>322</v>
      </c>
      <c r="C157" s="211">
        <v>22.745000000000001</v>
      </c>
      <c r="D157" s="104">
        <v>173</v>
      </c>
      <c r="E157" s="212">
        <v>177</v>
      </c>
      <c r="F157" s="200">
        <f t="shared" si="135"/>
        <v>7.7819300945262695</v>
      </c>
      <c r="G157" s="102">
        <v>25</v>
      </c>
      <c r="H157" s="105">
        <v>14</v>
      </c>
      <c r="I157" s="105"/>
      <c r="J157" s="105">
        <v>0</v>
      </c>
      <c r="K157" s="105"/>
      <c r="L157" s="105"/>
      <c r="M157" s="105"/>
      <c r="N157" s="201">
        <v>0</v>
      </c>
      <c r="O157" s="261">
        <v>21</v>
      </c>
      <c r="P157" s="203"/>
      <c r="Q157" s="107"/>
      <c r="R157" s="215"/>
      <c r="S157" s="261">
        <v>13</v>
      </c>
      <c r="T157" s="261">
        <v>8</v>
      </c>
      <c r="U157" s="205">
        <f t="shared" si="145"/>
        <v>84</v>
      </c>
      <c r="V157" s="101">
        <f t="shared" si="137"/>
        <v>26.550000000000001</v>
      </c>
      <c r="W157" s="336">
        <f t="shared" si="138"/>
        <v>26</v>
      </c>
      <c r="X157" s="71">
        <v>15</v>
      </c>
      <c r="Y157" s="103">
        <f>'ИТОГ и проверка'!J157</f>
        <v>26</v>
      </c>
      <c r="Z157" s="103">
        <f t="shared" si="141"/>
        <v>14.689265536723164</v>
      </c>
      <c r="AA157" s="101">
        <f t="shared" si="139"/>
        <v>-0.31073446327683563</v>
      </c>
      <c r="AB157" s="10">
        <f t="shared" si="136"/>
        <v>0</v>
      </c>
      <c r="AC157" s="107"/>
      <c r="AD157" s="103">
        <f>'ИТОГ и проверка'!K157</f>
        <v>0</v>
      </c>
      <c r="AE157" s="107"/>
      <c r="AF157" s="107"/>
      <c r="AG157" s="107"/>
      <c r="AH157" s="103">
        <f>'ИТОГ и проверка'!L157</f>
        <v>0</v>
      </c>
      <c r="AI157" s="121"/>
      <c r="AJ157" s="121">
        <f t="shared" si="144"/>
        <v>0</v>
      </c>
      <c r="AK157" s="119">
        <f t="shared" si="142"/>
        <v>-26</v>
      </c>
      <c r="AL157" s="101">
        <f t="shared" si="143"/>
        <v>0</v>
      </c>
    </row>
    <row r="158" ht="63">
      <c r="A158" s="96" t="s">
        <v>323</v>
      </c>
      <c r="B158" s="154" t="s">
        <v>324</v>
      </c>
      <c r="C158" s="265">
        <v>33.654000000000003</v>
      </c>
      <c r="D158" s="337">
        <v>172</v>
      </c>
      <c r="E158" s="293">
        <v>183</v>
      </c>
      <c r="F158" s="217">
        <f t="shared" si="135"/>
        <v>5.4376894277054726</v>
      </c>
      <c r="G158" s="102">
        <v>20</v>
      </c>
      <c r="H158" s="105">
        <v>12</v>
      </c>
      <c r="I158" s="105"/>
      <c r="J158" s="105">
        <v>0</v>
      </c>
      <c r="K158" s="105"/>
      <c r="L158" s="105"/>
      <c r="M158" s="105"/>
      <c r="N158" s="201">
        <v>0</v>
      </c>
      <c r="O158" s="213">
        <v>20</v>
      </c>
      <c r="P158" s="203"/>
      <c r="Q158" s="107"/>
      <c r="R158" s="215"/>
      <c r="S158" s="213">
        <v>14</v>
      </c>
      <c r="T158" s="213">
        <v>6</v>
      </c>
      <c r="U158" s="205">
        <f t="shared" si="145"/>
        <v>100</v>
      </c>
      <c r="V158" s="101">
        <f t="shared" si="137"/>
        <v>21.960000000000001</v>
      </c>
      <c r="W158" s="336">
        <f t="shared" si="138"/>
        <v>21</v>
      </c>
      <c r="X158" s="71">
        <v>12</v>
      </c>
      <c r="Y158" s="103">
        <f>'ИТОГ и проверка'!J158</f>
        <v>21</v>
      </c>
      <c r="Z158" s="103">
        <f t="shared" si="141"/>
        <v>11.475409836065573</v>
      </c>
      <c r="AA158" s="101">
        <f t="shared" si="139"/>
        <v>-0.52459016393442681</v>
      </c>
      <c r="AB158" s="103">
        <f t="shared" si="136"/>
        <v>0</v>
      </c>
      <c r="AC158" s="107"/>
      <c r="AD158" s="103">
        <f>'ИТОГ и проверка'!K158</f>
        <v>0</v>
      </c>
      <c r="AE158" s="107"/>
      <c r="AF158" s="107"/>
      <c r="AG158" s="107"/>
      <c r="AH158" s="103">
        <f>'ИТОГ и проверка'!L158</f>
        <v>0</v>
      </c>
      <c r="AI158" s="121"/>
      <c r="AJ158" s="121">
        <f t="shared" si="144"/>
        <v>0</v>
      </c>
      <c r="AK158" s="119">
        <f t="shared" si="142"/>
        <v>-21</v>
      </c>
      <c r="AL158" s="101">
        <f t="shared" si="143"/>
        <v>0</v>
      </c>
    </row>
    <row r="159" ht="47.25">
      <c r="A159" s="96" t="s">
        <v>325</v>
      </c>
      <c r="B159" s="154" t="s">
        <v>326</v>
      </c>
      <c r="C159" s="238">
        <v>11.364000000000001</v>
      </c>
      <c r="D159" s="104">
        <v>78</v>
      </c>
      <c r="E159" s="182">
        <v>86</v>
      </c>
      <c r="F159" s="200">
        <f t="shared" si="135"/>
        <v>7.5677578317493834</v>
      </c>
      <c r="G159" s="102">
        <v>11</v>
      </c>
      <c r="H159" s="105">
        <v>14</v>
      </c>
      <c r="I159" s="105"/>
      <c r="J159" s="105">
        <v>0</v>
      </c>
      <c r="K159" s="105"/>
      <c r="L159" s="105"/>
      <c r="M159" s="105"/>
      <c r="N159" s="201">
        <v>0</v>
      </c>
      <c r="O159" s="213">
        <v>11</v>
      </c>
      <c r="P159" s="203"/>
      <c r="Q159" s="107"/>
      <c r="R159" s="215"/>
      <c r="S159" s="213">
        <v>7</v>
      </c>
      <c r="T159" s="213">
        <v>4</v>
      </c>
      <c r="U159" s="205">
        <f t="shared" si="145"/>
        <v>100</v>
      </c>
      <c r="V159" s="101">
        <f t="shared" si="137"/>
        <v>12.9</v>
      </c>
      <c r="W159" s="336">
        <f t="shared" si="138"/>
        <v>12</v>
      </c>
      <c r="X159" s="71">
        <v>15</v>
      </c>
      <c r="Y159" s="103">
        <f>'ИТОГ и проверка'!J159</f>
        <v>12</v>
      </c>
      <c r="Z159" s="103">
        <f t="shared" si="141"/>
        <v>13.953488372093023</v>
      </c>
      <c r="AA159" s="101">
        <f t="shared" si="139"/>
        <v>-1.0465116279069768</v>
      </c>
      <c r="AB159" s="10">
        <f t="shared" si="136"/>
        <v>0</v>
      </c>
      <c r="AC159" s="107"/>
      <c r="AD159" s="103">
        <f>'ИТОГ и проверка'!K159</f>
        <v>0</v>
      </c>
      <c r="AE159" s="107"/>
      <c r="AF159" s="107"/>
      <c r="AG159" s="107"/>
      <c r="AH159" s="103">
        <f>'ИТОГ и проверка'!L159</f>
        <v>0</v>
      </c>
      <c r="AI159" s="121"/>
      <c r="AJ159" s="121">
        <f t="shared" si="144"/>
        <v>0</v>
      </c>
      <c r="AK159" s="119">
        <f t="shared" si="142"/>
        <v>-12</v>
      </c>
      <c r="AL159" s="101">
        <f t="shared" si="143"/>
        <v>0</v>
      </c>
    </row>
    <row r="160">
      <c r="A160" s="123" t="s">
        <v>327</v>
      </c>
      <c r="B160" s="87" t="s">
        <v>328</v>
      </c>
      <c r="C160" s="206"/>
      <c r="D160" s="88"/>
      <c r="E160" s="89"/>
      <c r="F160" s="235"/>
      <c r="G160" s="149"/>
      <c r="H160" s="91"/>
      <c r="I160" s="91"/>
      <c r="J160" s="91"/>
      <c r="K160" s="91"/>
      <c r="L160" s="91"/>
      <c r="M160" s="91"/>
      <c r="N160" s="91"/>
      <c r="O160" s="207"/>
      <c r="P160" s="88"/>
      <c r="Q160" s="88"/>
      <c r="R160" s="88"/>
      <c r="S160" s="263"/>
      <c r="T160" s="264"/>
      <c r="U160" s="88"/>
      <c r="V160" s="90"/>
      <c r="W160" s="92"/>
      <c r="X160" s="92"/>
      <c r="Y160" s="90"/>
      <c r="Z160" s="150"/>
      <c r="AA160" s="90"/>
      <c r="AB160" s="103">
        <f t="shared" si="136"/>
        <v>0</v>
      </c>
      <c r="AC160" s="90"/>
      <c r="AD160" s="90"/>
      <c r="AE160" s="90"/>
      <c r="AF160" s="90"/>
      <c r="AG160" s="90"/>
      <c r="AH160" s="90"/>
      <c r="AI160" s="127"/>
      <c r="AJ160" s="121">
        <f t="shared" si="144"/>
        <v>0</v>
      </c>
      <c r="AK160" s="119">
        <f t="shared" si="142"/>
        <v>0</v>
      </c>
      <c r="AL160" s="101">
        <f t="shared" si="143"/>
        <v>0</v>
      </c>
    </row>
    <row r="161" ht="31.5">
      <c r="A161" s="96" t="s">
        <v>329</v>
      </c>
      <c r="B161" s="97" t="s">
        <v>330</v>
      </c>
      <c r="C161" s="238">
        <v>92.799999999999997</v>
      </c>
      <c r="D161" s="120">
        <v>506</v>
      </c>
      <c r="E161" s="182">
        <v>531</v>
      </c>
      <c r="F161" s="200">
        <f t="shared" si="135"/>
        <v>5.7219827586206895</v>
      </c>
      <c r="G161" s="102">
        <v>50</v>
      </c>
      <c r="H161" s="105">
        <v>10</v>
      </c>
      <c r="I161" s="105"/>
      <c r="J161" s="105">
        <v>0</v>
      </c>
      <c r="K161" s="105"/>
      <c r="L161" s="105"/>
      <c r="M161" s="105"/>
      <c r="N161" s="105">
        <v>0</v>
      </c>
      <c r="O161" s="287"/>
      <c r="P161" s="107"/>
      <c r="Q161" s="107"/>
      <c r="R161" s="120"/>
      <c r="S161" s="287"/>
      <c r="T161" s="274"/>
      <c r="U161" s="101">
        <f t="shared" si="145"/>
        <v>0</v>
      </c>
      <c r="V161" s="101">
        <f t="shared" si="137"/>
        <v>63.719999999999999</v>
      </c>
      <c r="W161" s="336">
        <f t="shared" si="138"/>
        <v>63</v>
      </c>
      <c r="X161" s="71">
        <v>12</v>
      </c>
      <c r="Y161" s="103">
        <f>'ИТОГ и проверка'!J161</f>
        <v>51</v>
      </c>
      <c r="Z161" s="103">
        <f t="shared" si="141"/>
        <v>9.6045197740112993</v>
      </c>
      <c r="AA161" s="101">
        <f t="shared" si="139"/>
        <v>-2.3954802259887007</v>
      </c>
      <c r="AB161" s="10">
        <f t="shared" si="136"/>
        <v>0</v>
      </c>
      <c r="AC161" s="107"/>
      <c r="AD161" s="103">
        <f>'ИТОГ и проверка'!K161</f>
        <v>0</v>
      </c>
      <c r="AE161" s="107"/>
      <c r="AF161" s="107"/>
      <c r="AG161" s="107"/>
      <c r="AH161" s="103">
        <f>'ИТОГ и проверка'!L161</f>
        <v>0</v>
      </c>
      <c r="AI161" s="121"/>
      <c r="AJ161" s="121">
        <f t="shared" si="144"/>
        <v>0</v>
      </c>
      <c r="AK161" s="119">
        <f t="shared" si="142"/>
        <v>-51</v>
      </c>
      <c r="AL161" s="101">
        <f t="shared" si="143"/>
        <v>0</v>
      </c>
    </row>
    <row r="162" ht="31.5">
      <c r="A162" s="96" t="s">
        <v>331</v>
      </c>
      <c r="B162" s="97" t="s">
        <v>332</v>
      </c>
      <c r="C162" s="214">
        <v>347.19999999999999</v>
      </c>
      <c r="D162" s="104">
        <v>2862</v>
      </c>
      <c r="E162" s="120">
        <v>3135</v>
      </c>
      <c r="F162" s="200">
        <f t="shared" si="135"/>
        <v>9.0293778801843327</v>
      </c>
      <c r="G162" s="102">
        <v>150</v>
      </c>
      <c r="H162" s="105">
        <v>5</v>
      </c>
      <c r="I162" s="105"/>
      <c r="J162" s="105">
        <v>22</v>
      </c>
      <c r="K162" s="105"/>
      <c r="L162" s="105"/>
      <c r="M162" s="105">
        <v>53</v>
      </c>
      <c r="N162" s="105">
        <v>75</v>
      </c>
      <c r="O162" s="230">
        <v>91</v>
      </c>
      <c r="P162" s="107"/>
      <c r="Q162" s="107"/>
      <c r="R162" s="120"/>
      <c r="S162" s="100">
        <v>43</v>
      </c>
      <c r="T162" s="229">
        <v>48</v>
      </c>
      <c r="U162" s="101">
        <f t="shared" si="145"/>
        <v>60.666666666666664</v>
      </c>
      <c r="V162" s="101">
        <f t="shared" si="137"/>
        <v>470.25</v>
      </c>
      <c r="W162" s="336">
        <f t="shared" si="138"/>
        <v>470</v>
      </c>
      <c r="X162" s="71">
        <v>15</v>
      </c>
      <c r="Y162" s="103">
        <f>'ИТОГ и проверка'!J162</f>
        <v>125</v>
      </c>
      <c r="Z162" s="103">
        <f t="shared" si="141"/>
        <v>3.9872408293460921</v>
      </c>
      <c r="AA162" s="101">
        <f t="shared" si="139"/>
        <v>-11.012759170653908</v>
      </c>
      <c r="AB162" s="103">
        <f t="shared" si="136"/>
        <v>0</v>
      </c>
      <c r="AC162" s="107"/>
      <c r="AD162" s="103">
        <f>'ИТОГ и проверка'!K162</f>
        <v>15</v>
      </c>
      <c r="AE162" s="107"/>
      <c r="AF162" s="107"/>
      <c r="AG162" s="103">
        <f t="shared" si="140"/>
        <v>70</v>
      </c>
      <c r="AH162" s="103">
        <f>'ИТОГ и проверка'!L162</f>
        <v>40</v>
      </c>
      <c r="AI162" s="121"/>
      <c r="AJ162" s="121">
        <f t="shared" si="144"/>
        <v>125</v>
      </c>
      <c r="AK162" s="119">
        <f t="shared" si="142"/>
        <v>0</v>
      </c>
      <c r="AL162" s="101">
        <f t="shared" si="143"/>
        <v>0</v>
      </c>
    </row>
    <row r="163">
      <c r="A163" s="123" t="s">
        <v>333</v>
      </c>
      <c r="B163" s="87" t="s">
        <v>334</v>
      </c>
      <c r="C163" s="218"/>
      <c r="D163" s="208"/>
      <c r="E163" s="255"/>
      <c r="F163" s="256"/>
      <c r="G163" s="149"/>
      <c r="H163" s="91"/>
      <c r="I163" s="91"/>
      <c r="J163" s="91"/>
      <c r="K163" s="91"/>
      <c r="L163" s="91"/>
      <c r="M163" s="91"/>
      <c r="N163" s="91"/>
      <c r="O163" s="250"/>
      <c r="P163" s="88"/>
      <c r="Q163" s="88"/>
      <c r="R163" s="88"/>
      <c r="S163" s="250"/>
      <c r="T163" s="207"/>
      <c r="U163" s="88"/>
      <c r="V163" s="90"/>
      <c r="W163" s="92"/>
      <c r="X163" s="92"/>
      <c r="Y163" s="90"/>
      <c r="Z163" s="150"/>
      <c r="AA163" s="90"/>
      <c r="AB163" s="10">
        <f t="shared" si="136"/>
        <v>0</v>
      </c>
      <c r="AC163" s="90"/>
      <c r="AD163" s="90"/>
      <c r="AE163" s="90"/>
      <c r="AF163" s="90"/>
      <c r="AG163" s="90"/>
      <c r="AH163" s="90"/>
      <c r="AI163" s="127"/>
      <c r="AJ163" s="121">
        <f t="shared" si="144"/>
        <v>0</v>
      </c>
      <c r="AK163" s="119">
        <f t="shared" si="142"/>
        <v>0</v>
      </c>
      <c r="AL163" s="101">
        <f t="shared" si="143"/>
        <v>0</v>
      </c>
    </row>
    <row r="164" ht="31.5">
      <c r="A164" s="96" t="s">
        <v>335</v>
      </c>
      <c r="B164" s="97" t="s">
        <v>336</v>
      </c>
      <c r="C164" s="214">
        <v>10.686999999999999</v>
      </c>
      <c r="D164" s="337">
        <v>38</v>
      </c>
      <c r="E164" s="295">
        <v>34</v>
      </c>
      <c r="F164" s="217">
        <f t="shared" ref="F164:F227" si="146">E164/C164</f>
        <v>3.1814353887901192</v>
      </c>
      <c r="G164" s="102">
        <v>4</v>
      </c>
      <c r="H164" s="105">
        <v>11</v>
      </c>
      <c r="I164" s="105"/>
      <c r="J164" s="105">
        <v>0</v>
      </c>
      <c r="K164" s="105"/>
      <c r="L164" s="105"/>
      <c r="M164" s="105"/>
      <c r="N164" s="105">
        <v>0</v>
      </c>
      <c r="O164" s="296"/>
      <c r="P164" s="107"/>
      <c r="Q164" s="107"/>
      <c r="R164" s="120"/>
      <c r="S164" s="296"/>
      <c r="T164" s="297"/>
      <c r="U164" s="101">
        <f t="shared" si="145"/>
        <v>0</v>
      </c>
      <c r="V164" s="101">
        <f t="shared" si="137"/>
        <v>4.0800000000000001</v>
      </c>
      <c r="W164" s="336">
        <f t="shared" si="138"/>
        <v>4</v>
      </c>
      <c r="X164" s="71">
        <v>12</v>
      </c>
      <c r="Y164" s="103">
        <f>'ИТОГ и проверка'!J164</f>
        <v>2</v>
      </c>
      <c r="Z164" s="103">
        <f t="shared" si="141"/>
        <v>5.8823529411764701</v>
      </c>
      <c r="AA164" s="101">
        <f t="shared" si="139"/>
        <v>-6.1176470588235299</v>
      </c>
      <c r="AB164" s="103">
        <f t="shared" ref="AB164:AB227" si="147">IF(AA164&gt;0.01,AA164*1000000,0)</f>
        <v>0</v>
      </c>
      <c r="AC164" s="107"/>
      <c r="AD164" s="103">
        <f>'ИТОГ и проверка'!K164</f>
        <v>0</v>
      </c>
      <c r="AE164" s="107"/>
      <c r="AF164" s="107"/>
      <c r="AG164" s="107"/>
      <c r="AH164" s="103">
        <f>'ИТОГ и проверка'!L164</f>
        <v>0</v>
      </c>
      <c r="AI164" s="121"/>
      <c r="AJ164" s="121">
        <f t="shared" si="144"/>
        <v>0</v>
      </c>
      <c r="AK164" s="119">
        <f t="shared" si="142"/>
        <v>-2</v>
      </c>
      <c r="AL164" s="101">
        <f t="shared" si="143"/>
        <v>0</v>
      </c>
    </row>
    <row r="165" ht="94.5">
      <c r="A165" s="96" t="s">
        <v>337</v>
      </c>
      <c r="B165" s="97" t="s">
        <v>338</v>
      </c>
      <c r="C165" s="238">
        <v>23.292999999999999</v>
      </c>
      <c r="D165" s="104">
        <v>40</v>
      </c>
      <c r="E165" s="7">
        <v>58</v>
      </c>
      <c r="F165" s="200">
        <f t="shared" si="146"/>
        <v>2.4900184604816897</v>
      </c>
      <c r="G165" s="102">
        <v>3</v>
      </c>
      <c r="H165" s="105">
        <v>8</v>
      </c>
      <c r="I165" s="105"/>
      <c r="J165" s="105">
        <v>0</v>
      </c>
      <c r="K165" s="105"/>
      <c r="L165" s="105"/>
      <c r="M165" s="105"/>
      <c r="N165" s="201">
        <v>0</v>
      </c>
      <c r="O165" s="213">
        <v>2</v>
      </c>
      <c r="P165" s="203"/>
      <c r="Q165" s="107"/>
      <c r="R165" s="215"/>
      <c r="S165" s="213">
        <v>1</v>
      </c>
      <c r="T165" s="213">
        <v>1</v>
      </c>
      <c r="U165" s="205">
        <f t="shared" si="145"/>
        <v>66.666666666666671</v>
      </c>
      <c r="V165" s="101">
        <f t="shared" si="137"/>
        <v>4.6399999999999997</v>
      </c>
      <c r="W165" s="336">
        <f t="shared" si="138"/>
        <v>4</v>
      </c>
      <c r="X165" s="71">
        <v>8</v>
      </c>
      <c r="Y165" s="103">
        <f>'ИТОГ и проверка'!J165</f>
        <v>4</v>
      </c>
      <c r="Z165" s="103">
        <f t="shared" si="141"/>
        <v>6.8965517241379315</v>
      </c>
      <c r="AA165" s="101">
        <f t="shared" si="139"/>
        <v>-1.1034482758620685</v>
      </c>
      <c r="AB165" s="10">
        <f t="shared" si="147"/>
        <v>0</v>
      </c>
      <c r="AC165" s="107"/>
      <c r="AD165" s="103">
        <f>'ИТОГ и проверка'!K165</f>
        <v>0</v>
      </c>
      <c r="AE165" s="107"/>
      <c r="AF165" s="107"/>
      <c r="AG165" s="107"/>
      <c r="AH165" s="103">
        <f>'ИТОГ и проверка'!L165</f>
        <v>0</v>
      </c>
      <c r="AI165" s="121"/>
      <c r="AJ165" s="121">
        <f t="shared" si="144"/>
        <v>0</v>
      </c>
      <c r="AK165" s="119">
        <f t="shared" si="142"/>
        <v>-4</v>
      </c>
      <c r="AL165" s="101">
        <f t="shared" si="143"/>
        <v>0</v>
      </c>
    </row>
    <row r="166" ht="47.25">
      <c r="A166" s="96" t="s">
        <v>339</v>
      </c>
      <c r="B166" s="97" t="s">
        <v>340</v>
      </c>
      <c r="C166" s="214">
        <v>19.553999999999998</v>
      </c>
      <c r="D166" s="104">
        <v>63</v>
      </c>
      <c r="E166" s="120">
        <v>71</v>
      </c>
      <c r="F166" s="200">
        <f t="shared" si="146"/>
        <v>3.6309706453922472</v>
      </c>
      <c r="G166" s="102">
        <v>4</v>
      </c>
      <c r="H166" s="105">
        <v>6</v>
      </c>
      <c r="I166" s="105"/>
      <c r="J166" s="105">
        <v>0</v>
      </c>
      <c r="K166" s="105"/>
      <c r="L166" s="105"/>
      <c r="M166" s="105"/>
      <c r="N166" s="201">
        <v>0</v>
      </c>
      <c r="O166" s="213">
        <v>4</v>
      </c>
      <c r="P166" s="203"/>
      <c r="Q166" s="107"/>
      <c r="R166" s="215"/>
      <c r="S166" s="213">
        <v>2</v>
      </c>
      <c r="T166" s="213">
        <v>2</v>
      </c>
      <c r="U166" s="205">
        <f t="shared" si="145"/>
        <v>100</v>
      </c>
      <c r="V166" s="101">
        <f t="shared" si="137"/>
        <v>8.5199999999999996</v>
      </c>
      <c r="W166" s="336">
        <f t="shared" si="138"/>
        <v>8</v>
      </c>
      <c r="X166" s="71">
        <v>12</v>
      </c>
      <c r="Y166" s="103">
        <f>'ИТОГ и проверка'!J166</f>
        <v>5</v>
      </c>
      <c r="Z166" s="103">
        <f t="shared" si="141"/>
        <v>7.042253521126761</v>
      </c>
      <c r="AA166" s="101">
        <f t="shared" si="139"/>
        <v>-4.957746478873239</v>
      </c>
      <c r="AB166" s="103">
        <f t="shared" si="147"/>
        <v>0</v>
      </c>
      <c r="AC166" s="107"/>
      <c r="AD166" s="103">
        <f>'ИТОГ и проверка'!K166</f>
        <v>0</v>
      </c>
      <c r="AE166" s="107"/>
      <c r="AF166" s="107"/>
      <c r="AG166" s="107"/>
      <c r="AH166" s="103">
        <f>'ИТОГ и проверка'!L166</f>
        <v>0</v>
      </c>
      <c r="AI166" s="121"/>
      <c r="AJ166" s="121">
        <f t="shared" si="144"/>
        <v>0</v>
      </c>
      <c r="AK166" s="119">
        <f t="shared" si="142"/>
        <v>-5</v>
      </c>
      <c r="AL166" s="101">
        <f t="shared" si="143"/>
        <v>0</v>
      </c>
    </row>
    <row r="167" ht="31.5">
      <c r="A167" s="96" t="s">
        <v>341</v>
      </c>
      <c r="B167" s="97" t="s">
        <v>342</v>
      </c>
      <c r="C167" s="211">
        <v>119.479</v>
      </c>
      <c r="D167" s="104">
        <v>137</v>
      </c>
      <c r="E167" s="229">
        <v>119</v>
      </c>
      <c r="F167" s="200">
        <f t="shared" si="146"/>
        <v>0.99599092727592298</v>
      </c>
      <c r="G167" s="102">
        <v>6</v>
      </c>
      <c r="H167" s="105">
        <v>4</v>
      </c>
      <c r="I167" s="105"/>
      <c r="J167" s="105">
        <v>0</v>
      </c>
      <c r="K167" s="105"/>
      <c r="L167" s="105"/>
      <c r="M167" s="105"/>
      <c r="N167" s="105">
        <v>0</v>
      </c>
      <c r="O167" s="231">
        <v>0</v>
      </c>
      <c r="P167" s="107"/>
      <c r="Q167" s="107"/>
      <c r="R167" s="351"/>
      <c r="S167" s="231">
        <v>0</v>
      </c>
      <c r="T167" s="230">
        <v>0</v>
      </c>
      <c r="U167" s="101">
        <f t="shared" si="145"/>
        <v>0</v>
      </c>
      <c r="V167" s="101">
        <f t="shared" si="137"/>
        <v>9.5199999999999996</v>
      </c>
      <c r="W167" s="336">
        <f t="shared" si="138"/>
        <v>9</v>
      </c>
      <c r="X167" s="71">
        <v>8</v>
      </c>
      <c r="Y167" s="103">
        <f>'ИТОГ и проверка'!J167</f>
        <v>3</v>
      </c>
      <c r="Z167" s="103">
        <f t="shared" si="141"/>
        <v>2.5210084033613445</v>
      </c>
      <c r="AA167" s="101">
        <f t="shared" si="139"/>
        <v>-5.4789915966386555</v>
      </c>
      <c r="AB167" s="10">
        <f t="shared" si="147"/>
        <v>0</v>
      </c>
      <c r="AC167" s="107"/>
      <c r="AD167" s="103">
        <f>'ИТОГ и проверка'!K167</f>
        <v>0</v>
      </c>
      <c r="AE167" s="107"/>
      <c r="AF167" s="107"/>
      <c r="AG167" s="107"/>
      <c r="AH167" s="103">
        <f>'ИТОГ и проверка'!L167</f>
        <v>0</v>
      </c>
      <c r="AI167" s="121"/>
      <c r="AJ167" s="121">
        <f t="shared" si="144"/>
        <v>0</v>
      </c>
      <c r="AK167" s="119">
        <f t="shared" si="142"/>
        <v>-3</v>
      </c>
      <c r="AL167" s="101">
        <f t="shared" si="143"/>
        <v>0</v>
      </c>
    </row>
    <row r="168" ht="31.5">
      <c r="A168" s="96" t="s">
        <v>343</v>
      </c>
      <c r="B168" s="97" t="s">
        <v>344</v>
      </c>
      <c r="C168" s="214">
        <v>127.17</v>
      </c>
      <c r="D168" s="104">
        <v>634</v>
      </c>
      <c r="E168" s="182">
        <v>565</v>
      </c>
      <c r="F168" s="200">
        <f t="shared" si="146"/>
        <v>4.4428717464810878</v>
      </c>
      <c r="G168" s="102">
        <v>76</v>
      </c>
      <c r="H168" s="105">
        <v>12</v>
      </c>
      <c r="I168" s="105"/>
      <c r="J168" s="105">
        <v>11</v>
      </c>
      <c r="K168" s="105"/>
      <c r="L168" s="105"/>
      <c r="M168" s="105">
        <v>38</v>
      </c>
      <c r="N168" s="105">
        <v>27</v>
      </c>
      <c r="O168" s="249">
        <v>39</v>
      </c>
      <c r="P168" s="107"/>
      <c r="Q168" s="107"/>
      <c r="R168" s="120"/>
      <c r="S168" s="249">
        <v>23</v>
      </c>
      <c r="T168" s="212">
        <v>16</v>
      </c>
      <c r="U168" s="101">
        <f t="shared" si="145"/>
        <v>51.315789473684212</v>
      </c>
      <c r="V168" s="101">
        <f t="shared" si="137"/>
        <v>67.799999999999997</v>
      </c>
      <c r="W168" s="336">
        <f t="shared" si="138"/>
        <v>67</v>
      </c>
      <c r="X168" s="71">
        <v>12</v>
      </c>
      <c r="Y168" s="103">
        <f>'ИТОГ и проверка'!J168</f>
        <v>67</v>
      </c>
      <c r="Z168" s="103">
        <f t="shared" si="141"/>
        <v>11.858407079646017</v>
      </c>
      <c r="AA168" s="101">
        <f t="shared" si="139"/>
        <v>-0.14159292035398252</v>
      </c>
      <c r="AB168" s="103">
        <f t="shared" si="147"/>
        <v>0</v>
      </c>
      <c r="AC168" s="107"/>
      <c r="AD168" s="103">
        <f>'ИТОГ и проверка'!K168</f>
        <v>5</v>
      </c>
      <c r="AE168" s="107"/>
      <c r="AF168" s="107"/>
      <c r="AG168" s="103">
        <f t="shared" si="140"/>
        <v>39</v>
      </c>
      <c r="AH168" s="103">
        <f>'ИТОГ и проверка'!L168</f>
        <v>23</v>
      </c>
      <c r="AI168" s="121"/>
      <c r="AJ168" s="121">
        <f t="shared" si="144"/>
        <v>67</v>
      </c>
      <c r="AK168" s="119">
        <f t="shared" si="142"/>
        <v>0</v>
      </c>
      <c r="AL168" s="101">
        <f t="shared" si="143"/>
        <v>0</v>
      </c>
    </row>
    <row r="169" ht="63">
      <c r="A169" s="96" t="s">
        <v>345</v>
      </c>
      <c r="B169" s="97" t="s">
        <v>346</v>
      </c>
      <c r="C169" s="238">
        <v>51.795000000000002</v>
      </c>
      <c r="D169" s="104">
        <v>81</v>
      </c>
      <c r="E169" s="246">
        <v>86</v>
      </c>
      <c r="F169" s="200">
        <f t="shared" si="146"/>
        <v>1.6603919297229461</v>
      </c>
      <c r="G169" s="102">
        <v>6</v>
      </c>
      <c r="H169" s="105">
        <v>7</v>
      </c>
      <c r="I169" s="105"/>
      <c r="J169" s="105">
        <v>0</v>
      </c>
      <c r="K169" s="105"/>
      <c r="L169" s="105"/>
      <c r="M169" s="105"/>
      <c r="N169" s="201">
        <v>0</v>
      </c>
      <c r="O169" s="202">
        <v>5</v>
      </c>
      <c r="P169" s="203"/>
      <c r="Q169" s="107"/>
      <c r="R169" s="215"/>
      <c r="S169" s="202">
        <v>4</v>
      </c>
      <c r="T169" s="202">
        <v>1</v>
      </c>
      <c r="U169" s="205">
        <f t="shared" si="145"/>
        <v>83.333333333333343</v>
      </c>
      <c r="V169" s="101">
        <f t="shared" si="137"/>
        <v>6.8799999999999999</v>
      </c>
      <c r="W169" s="336">
        <f t="shared" si="138"/>
        <v>6</v>
      </c>
      <c r="X169" s="71">
        <v>8</v>
      </c>
      <c r="Y169" s="103">
        <f>'ИТОГ и проверка'!J169</f>
        <v>6</v>
      </c>
      <c r="Z169" s="103">
        <f t="shared" si="141"/>
        <v>6.9767441860465116</v>
      </c>
      <c r="AA169" s="101">
        <f t="shared" si="139"/>
        <v>-1.0232558139534884</v>
      </c>
      <c r="AB169" s="10">
        <f t="shared" si="147"/>
        <v>0</v>
      </c>
      <c r="AC169" s="107"/>
      <c r="AD169" s="103">
        <f>'ИТОГ и проверка'!K169</f>
        <v>0</v>
      </c>
      <c r="AE169" s="107"/>
      <c r="AF169" s="107"/>
      <c r="AG169" s="107"/>
      <c r="AH169" s="103">
        <f>'ИТОГ и проверка'!L169</f>
        <v>0</v>
      </c>
      <c r="AI169" s="121"/>
      <c r="AJ169" s="121">
        <f t="shared" si="144"/>
        <v>0</v>
      </c>
      <c r="AK169" s="119">
        <f t="shared" si="142"/>
        <v>-6</v>
      </c>
      <c r="AL169" s="101">
        <f t="shared" si="143"/>
        <v>0</v>
      </c>
    </row>
    <row r="170">
      <c r="A170" s="123" t="s">
        <v>347</v>
      </c>
      <c r="B170" s="87" t="s">
        <v>348</v>
      </c>
      <c r="C170" s="206"/>
      <c r="D170" s="88"/>
      <c r="E170" s="237"/>
      <c r="F170" s="235"/>
      <c r="G170" s="149"/>
      <c r="H170" s="91"/>
      <c r="I170" s="91"/>
      <c r="J170" s="91"/>
      <c r="K170" s="91"/>
      <c r="L170" s="91"/>
      <c r="M170" s="91"/>
      <c r="N170" s="91"/>
      <c r="O170" s="209"/>
      <c r="P170" s="88"/>
      <c r="Q170" s="88"/>
      <c r="R170" s="136"/>
      <c r="S170" s="209"/>
      <c r="T170" s="210"/>
      <c r="U170" s="88"/>
      <c r="V170" s="90"/>
      <c r="W170" s="92"/>
      <c r="X170" s="92"/>
      <c r="Y170" s="90"/>
      <c r="Z170" s="150"/>
      <c r="AA170" s="90"/>
      <c r="AB170" s="103">
        <f t="shared" si="147"/>
        <v>0</v>
      </c>
      <c r="AC170" s="90"/>
      <c r="AD170" s="90"/>
      <c r="AE170" s="90"/>
      <c r="AF170" s="90"/>
      <c r="AG170" s="90"/>
      <c r="AH170" s="90"/>
      <c r="AI170" s="127"/>
      <c r="AJ170" s="121">
        <f t="shared" si="144"/>
        <v>0</v>
      </c>
      <c r="AK170" s="119">
        <f t="shared" si="142"/>
        <v>0</v>
      </c>
      <c r="AL170" s="101">
        <f t="shared" si="143"/>
        <v>0</v>
      </c>
    </row>
    <row r="171" ht="31.5">
      <c r="A171" s="96" t="s">
        <v>349</v>
      </c>
      <c r="B171" s="97" t="s">
        <v>350</v>
      </c>
      <c r="C171" s="211">
        <v>394.31799999999998</v>
      </c>
      <c r="D171" s="337">
        <v>268</v>
      </c>
      <c r="E171" s="293">
        <v>331</v>
      </c>
      <c r="F171" s="217">
        <f t="shared" si="146"/>
        <v>0.83942401817822165</v>
      </c>
      <c r="G171" s="102">
        <v>13</v>
      </c>
      <c r="H171" s="105">
        <v>5</v>
      </c>
      <c r="I171" s="105"/>
      <c r="J171" s="105">
        <v>0</v>
      </c>
      <c r="K171" s="105"/>
      <c r="L171" s="105"/>
      <c r="M171" s="105"/>
      <c r="N171" s="201">
        <v>0</v>
      </c>
      <c r="O171" s="213">
        <v>7</v>
      </c>
      <c r="P171" s="203"/>
      <c r="Q171" s="107"/>
      <c r="R171" s="215"/>
      <c r="S171" s="213">
        <v>4</v>
      </c>
      <c r="T171" s="213">
        <v>3</v>
      </c>
      <c r="U171" s="205">
        <f t="shared" si="145"/>
        <v>53.846153846153847</v>
      </c>
      <c r="V171" s="101">
        <f t="shared" si="137"/>
        <v>16.550000000000001</v>
      </c>
      <c r="W171" s="336">
        <f t="shared" si="138"/>
        <v>16</v>
      </c>
      <c r="X171" s="71">
        <v>5</v>
      </c>
      <c r="Y171" s="103">
        <f>'ИТОГ и проверка'!J171</f>
        <v>16</v>
      </c>
      <c r="Z171" s="103">
        <f t="shared" si="141"/>
        <v>4.833836858006042</v>
      </c>
      <c r="AA171" s="101">
        <f t="shared" si="139"/>
        <v>-0.16616314199395799</v>
      </c>
      <c r="AB171" s="10">
        <f t="shared" si="147"/>
        <v>0</v>
      </c>
      <c r="AC171" s="107"/>
      <c r="AD171" s="103">
        <f>'ИТОГ и проверка'!K171</f>
        <v>0</v>
      </c>
      <c r="AE171" s="107"/>
      <c r="AF171" s="107"/>
      <c r="AG171" s="107"/>
      <c r="AH171" s="103">
        <f>'ИТОГ и проверка'!L171</f>
        <v>0</v>
      </c>
      <c r="AI171" s="121"/>
      <c r="AJ171" s="121">
        <f t="shared" si="144"/>
        <v>0</v>
      </c>
      <c r="AK171" s="119">
        <f t="shared" si="142"/>
        <v>-16</v>
      </c>
      <c r="AL171" s="101">
        <f t="shared" si="143"/>
        <v>0</v>
      </c>
    </row>
    <row r="172" ht="31.5">
      <c r="A172" s="96" t="s">
        <v>351</v>
      </c>
      <c r="B172" s="97" t="s">
        <v>352</v>
      </c>
      <c r="C172" s="214">
        <v>193.92599999999999</v>
      </c>
      <c r="D172" s="104">
        <v>221</v>
      </c>
      <c r="E172" s="182">
        <v>452</v>
      </c>
      <c r="F172" s="200">
        <f t="shared" si="146"/>
        <v>2.3307859699060467</v>
      </c>
      <c r="G172" s="102">
        <v>11</v>
      </c>
      <c r="H172" s="105">
        <v>5</v>
      </c>
      <c r="I172" s="105"/>
      <c r="J172" s="105">
        <v>0</v>
      </c>
      <c r="K172" s="105"/>
      <c r="L172" s="105"/>
      <c r="M172" s="105"/>
      <c r="N172" s="105">
        <v>0</v>
      </c>
      <c r="O172" s="353"/>
      <c r="P172" s="107"/>
      <c r="Q172" s="107"/>
      <c r="R172" s="120"/>
      <c r="S172" s="354"/>
      <c r="T172" s="353"/>
      <c r="U172" s="101">
        <f t="shared" si="145"/>
        <v>0</v>
      </c>
      <c r="V172" s="101">
        <f t="shared" si="137"/>
        <v>36.160000000000004</v>
      </c>
      <c r="W172" s="336">
        <f t="shared" si="138"/>
        <v>36</v>
      </c>
      <c r="X172" s="71">
        <v>8</v>
      </c>
      <c r="Y172" s="103">
        <f>'ИТОГ и проверка'!J172</f>
        <v>36</v>
      </c>
      <c r="Z172" s="103">
        <f t="shared" si="141"/>
        <v>7.9646017699115053</v>
      </c>
      <c r="AA172" s="101">
        <f t="shared" si="139"/>
        <v>-0.035398230088494742</v>
      </c>
      <c r="AB172" s="103">
        <f t="shared" si="147"/>
        <v>0</v>
      </c>
      <c r="AC172" s="107"/>
      <c r="AD172" s="103">
        <f>'ИТОГ и проверка'!K172</f>
        <v>0</v>
      </c>
      <c r="AE172" s="107"/>
      <c r="AF172" s="107"/>
      <c r="AG172" s="107"/>
      <c r="AH172" s="103">
        <f>'ИТОГ и проверка'!L172</f>
        <v>0</v>
      </c>
      <c r="AI172" s="121"/>
      <c r="AJ172" s="121">
        <f t="shared" si="144"/>
        <v>0</v>
      </c>
      <c r="AK172" s="119">
        <f t="shared" si="142"/>
        <v>-36</v>
      </c>
      <c r="AL172" s="101">
        <f t="shared" si="143"/>
        <v>0</v>
      </c>
    </row>
    <row r="173" ht="31.5">
      <c r="A173" s="96" t="s">
        <v>353</v>
      </c>
      <c r="B173" s="97" t="s">
        <v>354</v>
      </c>
      <c r="C173" s="211">
        <v>187.15299999999999</v>
      </c>
      <c r="D173" s="104">
        <v>0</v>
      </c>
      <c r="E173" s="246">
        <v>0</v>
      </c>
      <c r="F173" s="200">
        <f t="shared" si="146"/>
        <v>0</v>
      </c>
      <c r="G173" s="102">
        <v>0</v>
      </c>
      <c r="H173" s="105">
        <v>0</v>
      </c>
      <c r="I173" s="105"/>
      <c r="J173" s="105">
        <v>0</v>
      </c>
      <c r="K173" s="105"/>
      <c r="L173" s="105"/>
      <c r="M173" s="105"/>
      <c r="N173" s="105">
        <v>0</v>
      </c>
      <c r="O173" s="229">
        <v>0</v>
      </c>
      <c r="P173" s="107"/>
      <c r="Q173" s="107"/>
      <c r="R173" s="120"/>
      <c r="S173" s="229">
        <v>0</v>
      </c>
      <c r="T173" s="100">
        <v>0</v>
      </c>
      <c r="U173" s="101">
        <v>0</v>
      </c>
      <c r="V173" s="101">
        <f t="shared" si="137"/>
        <v>0</v>
      </c>
      <c r="W173" s="336">
        <f t="shared" si="138"/>
        <v>0</v>
      </c>
      <c r="X173" s="71">
        <v>0</v>
      </c>
      <c r="Y173" s="103">
        <f>'ИТОГ и проверка'!J173</f>
        <v>0</v>
      </c>
      <c r="Z173" s="103">
        <v>0</v>
      </c>
      <c r="AA173" s="101">
        <f t="shared" si="139"/>
        <v>0</v>
      </c>
      <c r="AB173" s="10">
        <f t="shared" si="147"/>
        <v>0</v>
      </c>
      <c r="AC173" s="107"/>
      <c r="AD173" s="103">
        <f>'ИТОГ и проверка'!K173</f>
        <v>0</v>
      </c>
      <c r="AE173" s="107"/>
      <c r="AF173" s="107"/>
      <c r="AG173" s="107"/>
      <c r="AH173" s="103">
        <f>'ИТОГ и проверка'!L173</f>
        <v>0</v>
      </c>
      <c r="AI173" s="121"/>
      <c r="AJ173" s="121">
        <f t="shared" si="144"/>
        <v>0</v>
      </c>
      <c r="AK173" s="119">
        <f t="shared" si="142"/>
        <v>0</v>
      </c>
      <c r="AL173" s="101">
        <f t="shared" si="143"/>
        <v>0</v>
      </c>
    </row>
    <row r="174" ht="31.5">
      <c r="A174" s="96" t="s">
        <v>355</v>
      </c>
      <c r="B174" s="97" t="s">
        <v>120</v>
      </c>
      <c r="C174" s="214">
        <v>264.69600000000003</v>
      </c>
      <c r="D174" s="104">
        <v>239</v>
      </c>
      <c r="E174" s="182">
        <v>711</v>
      </c>
      <c r="F174" s="200">
        <f t="shared" si="146"/>
        <v>2.6861002810771599</v>
      </c>
      <c r="G174" s="102">
        <v>11</v>
      </c>
      <c r="H174" s="105">
        <v>5</v>
      </c>
      <c r="I174" s="105"/>
      <c r="J174" s="105">
        <v>0</v>
      </c>
      <c r="K174" s="105"/>
      <c r="L174" s="105"/>
      <c r="M174" s="105"/>
      <c r="N174" s="105">
        <v>0</v>
      </c>
      <c r="O174" s="296"/>
      <c r="P174" s="107"/>
      <c r="Q174" s="107"/>
      <c r="R174" s="120"/>
      <c r="S174" s="296"/>
      <c r="T174" s="297"/>
      <c r="U174" s="101">
        <f t="shared" si="145"/>
        <v>0</v>
      </c>
      <c r="V174" s="101">
        <f t="shared" ref="V174:V237" si="148">E174*X174%</f>
        <v>35.550000000000004</v>
      </c>
      <c r="W174" s="336">
        <f t="shared" ref="W174:W237" si="149">ROUNDDOWN(V174,0)</f>
        <v>35</v>
      </c>
      <c r="X174" s="71">
        <v>5</v>
      </c>
      <c r="Y174" s="103">
        <f>'ИТОГ и проверка'!J174</f>
        <v>21</v>
      </c>
      <c r="Z174" s="103">
        <f t="shared" si="141"/>
        <v>2.9535864978902953</v>
      </c>
      <c r="AA174" s="101">
        <f t="shared" ref="AA174:AA237" si="150">Z174-X174</f>
        <v>-2.0464135021097047</v>
      </c>
      <c r="AB174" s="103">
        <f t="shared" si="147"/>
        <v>0</v>
      </c>
      <c r="AC174" s="107"/>
      <c r="AD174" s="103">
        <f>'ИТОГ и проверка'!K174</f>
        <v>0</v>
      </c>
      <c r="AE174" s="107"/>
      <c r="AF174" s="107"/>
      <c r="AG174" s="107"/>
      <c r="AH174" s="103">
        <f>'ИТОГ и проверка'!L174</f>
        <v>0</v>
      </c>
      <c r="AI174" s="121"/>
      <c r="AJ174" s="121">
        <f t="shared" si="144"/>
        <v>0</v>
      </c>
      <c r="AK174" s="119">
        <f t="shared" si="142"/>
        <v>-21</v>
      </c>
      <c r="AL174" s="101">
        <f t="shared" si="143"/>
        <v>0</v>
      </c>
    </row>
    <row r="175" ht="31.5">
      <c r="A175" s="96" t="s">
        <v>356</v>
      </c>
      <c r="B175" s="97" t="s">
        <v>357</v>
      </c>
      <c r="C175" s="232">
        <v>93.555000000000007</v>
      </c>
      <c r="D175" s="104">
        <v>0</v>
      </c>
      <c r="E175" s="229">
        <v>0</v>
      </c>
      <c r="F175" s="200">
        <f t="shared" si="146"/>
        <v>0</v>
      </c>
      <c r="G175" s="102">
        <v>0</v>
      </c>
      <c r="H175" s="105">
        <v>0</v>
      </c>
      <c r="I175" s="105"/>
      <c r="J175" s="105">
        <v>0</v>
      </c>
      <c r="K175" s="105"/>
      <c r="L175" s="105"/>
      <c r="M175" s="105"/>
      <c r="N175" s="201">
        <v>0</v>
      </c>
      <c r="O175" s="213">
        <v>0</v>
      </c>
      <c r="P175" s="203"/>
      <c r="Q175" s="107"/>
      <c r="R175" s="215"/>
      <c r="S175" s="213">
        <v>0</v>
      </c>
      <c r="T175" s="213">
        <v>0</v>
      </c>
      <c r="U175" s="205">
        <v>0</v>
      </c>
      <c r="V175" s="101">
        <f t="shared" si="148"/>
        <v>0</v>
      </c>
      <c r="W175" s="336">
        <f t="shared" si="149"/>
        <v>0</v>
      </c>
      <c r="X175" s="71">
        <v>0</v>
      </c>
      <c r="Y175" s="103">
        <f>'ИТОГ и проверка'!J175</f>
        <v>0</v>
      </c>
      <c r="Z175" s="103">
        <v>0</v>
      </c>
      <c r="AA175" s="101">
        <f t="shared" si="150"/>
        <v>0</v>
      </c>
      <c r="AB175" s="10">
        <f t="shared" si="147"/>
        <v>0</v>
      </c>
      <c r="AC175" s="107"/>
      <c r="AD175" s="103">
        <f>'ИТОГ и проверка'!K175</f>
        <v>0</v>
      </c>
      <c r="AE175" s="107"/>
      <c r="AF175" s="107"/>
      <c r="AG175" s="107"/>
      <c r="AH175" s="103">
        <f>'ИТОГ и проверка'!L175</f>
        <v>0</v>
      </c>
      <c r="AI175" s="121"/>
      <c r="AJ175" s="121">
        <f t="shared" si="144"/>
        <v>0</v>
      </c>
      <c r="AK175" s="119">
        <f t="shared" si="142"/>
        <v>0</v>
      </c>
      <c r="AL175" s="101">
        <f t="shared" si="143"/>
        <v>0</v>
      </c>
    </row>
    <row r="176" ht="31.5">
      <c r="A176" s="96" t="s">
        <v>358</v>
      </c>
      <c r="B176" s="97" t="s">
        <v>359</v>
      </c>
      <c r="C176" s="239">
        <v>862.21799999999996</v>
      </c>
      <c r="D176" s="104">
        <v>2085</v>
      </c>
      <c r="E176" s="182">
        <v>1509</v>
      </c>
      <c r="F176" s="200">
        <f t="shared" si="146"/>
        <v>1.7501374362400228</v>
      </c>
      <c r="G176" s="102">
        <v>166</v>
      </c>
      <c r="H176" s="105">
        <v>8</v>
      </c>
      <c r="I176" s="105"/>
      <c r="J176" s="105">
        <v>24</v>
      </c>
      <c r="K176" s="105"/>
      <c r="L176" s="105"/>
      <c r="M176" s="105">
        <v>82</v>
      </c>
      <c r="N176" s="201">
        <v>60</v>
      </c>
      <c r="O176" s="299"/>
      <c r="P176" s="203"/>
      <c r="Q176" s="107"/>
      <c r="R176" s="215"/>
      <c r="S176" s="299"/>
      <c r="T176" s="299"/>
      <c r="U176" s="205">
        <f t="shared" si="145"/>
        <v>0</v>
      </c>
      <c r="V176" s="101">
        <f t="shared" si="148"/>
        <v>120.72</v>
      </c>
      <c r="W176" s="336">
        <f t="shared" si="149"/>
        <v>120</v>
      </c>
      <c r="X176" s="71">
        <v>8</v>
      </c>
      <c r="Y176" s="103">
        <f>'ИТОГ и проверка'!J176</f>
        <v>120</v>
      </c>
      <c r="Z176" s="103">
        <f t="shared" si="141"/>
        <v>7.9522862823061633</v>
      </c>
      <c r="AA176" s="101">
        <f t="shared" si="150"/>
        <v>-0.047713717693836699</v>
      </c>
      <c r="AB176" s="103">
        <f t="shared" si="147"/>
        <v>0</v>
      </c>
      <c r="AC176" s="107"/>
      <c r="AD176" s="103">
        <f>'ИТОГ и проверка'!K176</f>
        <v>15</v>
      </c>
      <c r="AE176" s="107"/>
      <c r="AF176" s="107"/>
      <c r="AG176" s="103">
        <f t="shared" ref="AG174:AG237" si="151">Y176-AD176-AH176</f>
        <v>75</v>
      </c>
      <c r="AH176" s="103">
        <f>'ИТОГ и проверка'!L176</f>
        <v>30</v>
      </c>
      <c r="AI176" s="121"/>
      <c r="AJ176" s="121">
        <f t="shared" si="144"/>
        <v>120</v>
      </c>
      <c r="AK176" s="119">
        <f t="shared" si="142"/>
        <v>0</v>
      </c>
      <c r="AL176" s="101">
        <f t="shared" si="143"/>
        <v>0</v>
      </c>
    </row>
    <row r="177" ht="47.25">
      <c r="A177" s="96" t="s">
        <v>360</v>
      </c>
      <c r="B177" s="97" t="s">
        <v>361</v>
      </c>
      <c r="C177" s="211">
        <v>363.30500000000001</v>
      </c>
      <c r="D177" s="104">
        <v>3422</v>
      </c>
      <c r="E177" s="246">
        <v>3568</v>
      </c>
      <c r="F177" s="200">
        <f t="shared" si="146"/>
        <v>9.8209493400861536</v>
      </c>
      <c r="G177" s="102">
        <v>100</v>
      </c>
      <c r="H177" s="105">
        <v>3</v>
      </c>
      <c r="I177" s="105"/>
      <c r="J177" s="105">
        <v>0</v>
      </c>
      <c r="K177" s="105"/>
      <c r="L177" s="105"/>
      <c r="M177" s="105"/>
      <c r="N177" s="201">
        <v>0</v>
      </c>
      <c r="O177" s="213">
        <v>37</v>
      </c>
      <c r="P177" s="203"/>
      <c r="Q177" s="107"/>
      <c r="R177" s="215"/>
      <c r="S177" s="213">
        <v>26</v>
      </c>
      <c r="T177" s="213">
        <v>11</v>
      </c>
      <c r="U177" s="205">
        <f t="shared" si="145"/>
        <v>37</v>
      </c>
      <c r="V177" s="101">
        <f t="shared" si="148"/>
        <v>642.24000000000001</v>
      </c>
      <c r="W177" s="336">
        <f t="shared" si="149"/>
        <v>642</v>
      </c>
      <c r="X177" s="71">
        <v>18</v>
      </c>
      <c r="Y177" s="103">
        <f>'ИТОГ и проверка'!J177</f>
        <v>100</v>
      </c>
      <c r="Z177" s="103">
        <f t="shared" si="141"/>
        <v>2.8026905829596411</v>
      </c>
      <c r="AA177" s="101">
        <f t="shared" si="150"/>
        <v>-15.197309417040358</v>
      </c>
      <c r="AB177" s="10">
        <f t="shared" si="147"/>
        <v>0</v>
      </c>
      <c r="AC177" s="107"/>
      <c r="AD177" s="103">
        <f>'ИТОГ и проверка'!K177</f>
        <v>0</v>
      </c>
      <c r="AE177" s="107"/>
      <c r="AF177" s="107"/>
      <c r="AG177" s="107"/>
      <c r="AH177" s="103">
        <f>'ИТОГ и проверка'!L177</f>
        <v>0</v>
      </c>
      <c r="AI177" s="121"/>
      <c r="AJ177" s="121">
        <f t="shared" si="144"/>
        <v>0</v>
      </c>
      <c r="AK177" s="119">
        <f t="shared" si="142"/>
        <v>-100</v>
      </c>
      <c r="AL177" s="101">
        <f t="shared" si="143"/>
        <v>0</v>
      </c>
    </row>
    <row r="178" ht="47.25">
      <c r="A178" s="155" t="s">
        <v>362</v>
      </c>
      <c r="B178" s="154" t="s">
        <v>363</v>
      </c>
      <c r="C178" s="214">
        <v>120.92100000000001</v>
      </c>
      <c r="D178" s="99">
        <v>0</v>
      </c>
      <c r="E178" s="120">
        <v>275</v>
      </c>
      <c r="F178" s="300">
        <f t="shared" si="146"/>
        <v>2.2742120888844783</v>
      </c>
      <c r="G178" s="355">
        <v>0</v>
      </c>
      <c r="H178" s="10">
        <v>0</v>
      </c>
      <c r="I178" s="105"/>
      <c r="J178" s="289"/>
      <c r="K178" s="105"/>
      <c r="L178" s="289"/>
      <c r="M178" s="105"/>
      <c r="N178" s="201"/>
      <c r="O178" s="213">
        <v>0</v>
      </c>
      <c r="P178" s="203"/>
      <c r="Q178" s="181"/>
      <c r="R178" s="215"/>
      <c r="S178" s="213">
        <v>0</v>
      </c>
      <c r="T178" s="213">
        <v>0</v>
      </c>
      <c r="U178" s="300">
        <v>0</v>
      </c>
      <c r="V178" s="101">
        <f t="shared" si="148"/>
        <v>49.5</v>
      </c>
      <c r="W178" s="356">
        <f t="shared" si="149"/>
        <v>49</v>
      </c>
      <c r="X178" s="71">
        <v>18</v>
      </c>
      <c r="Y178" s="10">
        <f>'ИТОГ и проверка'!J178</f>
        <v>16</v>
      </c>
      <c r="Z178" s="103">
        <f t="shared" si="141"/>
        <v>5.8181818181818183</v>
      </c>
      <c r="AA178" s="300">
        <f t="shared" si="150"/>
        <v>-12.181818181818182</v>
      </c>
      <c r="AB178" s="103">
        <f t="shared" si="147"/>
        <v>0</v>
      </c>
      <c r="AC178" s="181"/>
      <c r="AD178" s="103">
        <f>'ИТОГ и проверка'!K178</f>
        <v>0</v>
      </c>
      <c r="AE178" s="181"/>
      <c r="AF178" s="107"/>
      <c r="AG178" s="181"/>
      <c r="AH178" s="103">
        <f>'ИТОГ и проверка'!L178</f>
        <v>0</v>
      </c>
      <c r="AI178" s="121"/>
      <c r="AJ178" s="121"/>
      <c r="AK178" s="119"/>
      <c r="AL178" s="101"/>
    </row>
    <row r="179" ht="47.25">
      <c r="A179" s="155" t="s">
        <v>364</v>
      </c>
      <c r="B179" s="154" t="s">
        <v>365</v>
      </c>
      <c r="C179" s="211">
        <v>128.768</v>
      </c>
      <c r="D179" s="99">
        <v>0</v>
      </c>
      <c r="E179" s="289">
        <v>197</v>
      </c>
      <c r="F179" s="101">
        <f t="shared" si="146"/>
        <v>1.5298832007952285</v>
      </c>
      <c r="G179" s="355">
        <v>0</v>
      </c>
      <c r="H179" s="103">
        <v>0</v>
      </c>
      <c r="I179" s="289"/>
      <c r="J179" s="105"/>
      <c r="K179" s="289"/>
      <c r="L179" s="105"/>
      <c r="M179" s="289"/>
      <c r="N179" s="201"/>
      <c r="O179" s="213">
        <v>0</v>
      </c>
      <c r="P179" s="181"/>
      <c r="Q179" s="107"/>
      <c r="R179" s="182"/>
      <c r="S179" s="213">
        <v>0</v>
      </c>
      <c r="T179" s="213">
        <v>0</v>
      </c>
      <c r="U179" s="205">
        <v>0</v>
      </c>
      <c r="V179" s="300">
        <f t="shared" si="148"/>
        <v>35.460000000000001</v>
      </c>
      <c r="W179" s="336">
        <f t="shared" si="149"/>
        <v>35</v>
      </c>
      <c r="X179" s="240">
        <v>18</v>
      </c>
      <c r="Y179" s="103">
        <f>'ИТОГ и проверка'!J179</f>
        <v>15</v>
      </c>
      <c r="Z179" s="10">
        <f t="shared" si="141"/>
        <v>7.6142131979695433</v>
      </c>
      <c r="AA179" s="101">
        <f t="shared" si="150"/>
        <v>-10.385786802030456</v>
      </c>
      <c r="AB179" s="10">
        <f t="shared" si="147"/>
        <v>0</v>
      </c>
      <c r="AC179" s="107"/>
      <c r="AD179" s="10">
        <f>'ИТОГ и проверка'!K179</f>
        <v>0</v>
      </c>
      <c r="AE179" s="107"/>
      <c r="AF179" s="181"/>
      <c r="AG179" s="107"/>
      <c r="AH179" s="10">
        <f>'ИТОГ и проверка'!L179</f>
        <v>0</v>
      </c>
      <c r="AI179" s="121"/>
      <c r="AJ179" s="121"/>
      <c r="AK179" s="119"/>
      <c r="AL179" s="101"/>
    </row>
    <row r="180" ht="47.25">
      <c r="A180" s="155" t="s">
        <v>366</v>
      </c>
      <c r="B180" s="154" t="s">
        <v>367</v>
      </c>
      <c r="C180" s="214">
        <v>263.10300000000001</v>
      </c>
      <c r="D180" s="99">
        <v>0</v>
      </c>
      <c r="E180" s="105">
        <v>406</v>
      </c>
      <c r="F180" s="300">
        <f t="shared" si="146"/>
        <v>1.5431218952273444</v>
      </c>
      <c r="G180" s="355">
        <v>0</v>
      </c>
      <c r="H180" s="10">
        <v>0</v>
      </c>
      <c r="I180" s="105"/>
      <c r="J180" s="289"/>
      <c r="K180" s="105"/>
      <c r="L180" s="289"/>
      <c r="M180" s="105"/>
      <c r="N180" s="201"/>
      <c r="O180" s="202">
        <v>0</v>
      </c>
      <c r="P180" s="203"/>
      <c r="Q180" s="181"/>
      <c r="R180" s="215"/>
      <c r="S180" s="202">
        <v>0</v>
      </c>
      <c r="T180" s="202">
        <v>0</v>
      </c>
      <c r="U180" s="300">
        <v>0</v>
      </c>
      <c r="V180" s="101">
        <f t="shared" si="148"/>
        <v>73.079999999999998</v>
      </c>
      <c r="W180" s="356">
        <f t="shared" si="149"/>
        <v>73</v>
      </c>
      <c r="X180" s="71">
        <v>18</v>
      </c>
      <c r="Y180" s="10">
        <f>'ИТОГ и проверка'!J180</f>
        <v>32</v>
      </c>
      <c r="Z180" s="103">
        <f t="shared" si="141"/>
        <v>7.8817733990147794</v>
      </c>
      <c r="AA180" s="300">
        <f t="shared" si="150"/>
        <v>-10.118226600985221</v>
      </c>
      <c r="AB180" s="103">
        <f t="shared" si="147"/>
        <v>0</v>
      </c>
      <c r="AC180" s="181"/>
      <c r="AD180" s="103">
        <f>'ИТОГ и проверка'!K180</f>
        <v>0</v>
      </c>
      <c r="AE180" s="181"/>
      <c r="AF180" s="107"/>
      <c r="AG180" s="181"/>
      <c r="AH180" s="103">
        <f>'ИТОГ и проверка'!L180</f>
        <v>0</v>
      </c>
      <c r="AI180" s="121"/>
      <c r="AJ180" s="121"/>
      <c r="AK180" s="119"/>
      <c r="AL180" s="101"/>
    </row>
    <row r="181">
      <c r="A181" s="123" t="s">
        <v>368</v>
      </c>
      <c r="B181" s="87" t="s">
        <v>369</v>
      </c>
      <c r="C181" s="218"/>
      <c r="D181" s="208"/>
      <c r="E181" s="255"/>
      <c r="F181" s="256"/>
      <c r="G181" s="149"/>
      <c r="H181" s="91"/>
      <c r="I181" s="91"/>
      <c r="J181" s="91"/>
      <c r="K181" s="91"/>
      <c r="L181" s="91"/>
      <c r="M181" s="91"/>
      <c r="N181" s="91"/>
      <c r="O181" s="264"/>
      <c r="P181" s="88"/>
      <c r="Q181" s="88"/>
      <c r="R181" s="136"/>
      <c r="S181" s="264"/>
      <c r="T181" s="207"/>
      <c r="U181" s="88"/>
      <c r="V181" s="90"/>
      <c r="W181" s="92"/>
      <c r="X181" s="92"/>
      <c r="Y181" s="90"/>
      <c r="Z181" s="150"/>
      <c r="AA181" s="90"/>
      <c r="AB181" s="10">
        <f t="shared" si="147"/>
        <v>0</v>
      </c>
      <c r="AC181" s="90"/>
      <c r="AD181" s="90"/>
      <c r="AE181" s="90"/>
      <c r="AF181" s="90"/>
      <c r="AG181" s="90"/>
      <c r="AH181" s="90"/>
      <c r="AI181" s="127"/>
      <c r="AJ181" s="121">
        <f t="shared" si="144"/>
        <v>0</v>
      </c>
      <c r="AK181" s="119">
        <f t="shared" si="142"/>
        <v>0</v>
      </c>
      <c r="AL181" s="101">
        <f t="shared" si="143"/>
        <v>0</v>
      </c>
    </row>
    <row r="182" ht="31.5" customHeight="1">
      <c r="A182" s="96" t="s">
        <v>370</v>
      </c>
      <c r="B182" s="97" t="s">
        <v>371</v>
      </c>
      <c r="C182" s="214">
        <v>1020.337</v>
      </c>
      <c r="D182" s="337">
        <v>2366</v>
      </c>
      <c r="E182" s="270">
        <v>2463</v>
      </c>
      <c r="F182" s="217">
        <f t="shared" si="146"/>
        <v>2.4139083459680477</v>
      </c>
      <c r="G182" s="102">
        <v>189</v>
      </c>
      <c r="H182" s="105">
        <v>8</v>
      </c>
      <c r="I182" s="105"/>
      <c r="J182" s="105">
        <v>0</v>
      </c>
      <c r="K182" s="105"/>
      <c r="L182" s="105"/>
      <c r="M182" s="105"/>
      <c r="N182" s="105">
        <v>0</v>
      </c>
      <c r="O182" s="230">
        <v>87</v>
      </c>
      <c r="P182" s="107"/>
      <c r="Q182" s="107"/>
      <c r="R182" s="120"/>
      <c r="S182" s="100">
        <v>77</v>
      </c>
      <c r="T182" s="229">
        <v>10</v>
      </c>
      <c r="U182" s="101">
        <f t="shared" si="145"/>
        <v>46.031746031746032</v>
      </c>
      <c r="V182" s="101">
        <f t="shared" si="148"/>
        <v>197.03999999999999</v>
      </c>
      <c r="W182" s="336">
        <f t="shared" si="149"/>
        <v>197</v>
      </c>
      <c r="X182" s="71">
        <v>8</v>
      </c>
      <c r="Y182" s="103">
        <f>'ИТОГ и проверка'!J182</f>
        <v>197</v>
      </c>
      <c r="Z182" s="103">
        <f t="shared" ref="Z182:Z245" si="152">Y182/E182%</f>
        <v>7.9983759642712142</v>
      </c>
      <c r="AA182" s="101">
        <f t="shared" si="150"/>
        <v>-0.0016240357287857776</v>
      </c>
      <c r="AB182" s="103">
        <f t="shared" si="147"/>
        <v>0</v>
      </c>
      <c r="AC182" s="107"/>
      <c r="AD182" s="103">
        <f>'ИТОГ и проверка'!K182</f>
        <v>0</v>
      </c>
      <c r="AE182" s="107"/>
      <c r="AF182" s="107"/>
      <c r="AG182" s="107"/>
      <c r="AH182" s="103">
        <f>'ИТОГ и проверка'!L182</f>
        <v>0</v>
      </c>
      <c r="AI182" s="121"/>
      <c r="AJ182" s="121">
        <f t="shared" si="144"/>
        <v>0</v>
      </c>
      <c r="AK182" s="119">
        <f t="shared" si="142"/>
        <v>-197</v>
      </c>
      <c r="AL182" s="101">
        <f t="shared" si="143"/>
        <v>0</v>
      </c>
    </row>
    <row r="183" ht="63">
      <c r="A183" s="96" t="s">
        <v>372</v>
      </c>
      <c r="B183" s="97" t="s">
        <v>373</v>
      </c>
      <c r="C183" s="232">
        <v>58.799999999999997</v>
      </c>
      <c r="D183" s="104">
        <v>128</v>
      </c>
      <c r="E183" s="231">
        <v>150</v>
      </c>
      <c r="F183" s="200">
        <f t="shared" si="146"/>
        <v>2.5510204081632653</v>
      </c>
      <c r="G183" s="102">
        <v>10</v>
      </c>
      <c r="H183" s="105">
        <v>8</v>
      </c>
      <c r="I183" s="105"/>
      <c r="J183" s="105">
        <v>0</v>
      </c>
      <c r="K183" s="105"/>
      <c r="L183" s="105"/>
      <c r="M183" s="105"/>
      <c r="N183" s="105">
        <v>0</v>
      </c>
      <c r="O183" s="229">
        <v>6</v>
      </c>
      <c r="P183" s="107"/>
      <c r="Q183" s="107"/>
      <c r="R183" s="120"/>
      <c r="S183" s="229">
        <v>5</v>
      </c>
      <c r="T183" s="230">
        <v>1</v>
      </c>
      <c r="U183" s="101">
        <f t="shared" si="145"/>
        <v>60</v>
      </c>
      <c r="V183" s="101">
        <f t="shared" si="148"/>
        <v>12</v>
      </c>
      <c r="W183" s="336">
        <f t="shared" si="149"/>
        <v>12</v>
      </c>
      <c r="X183" s="71">
        <v>8</v>
      </c>
      <c r="Y183" s="103">
        <f>'ИТОГ и проверка'!J183</f>
        <v>12</v>
      </c>
      <c r="Z183" s="103">
        <f t="shared" si="152"/>
        <v>8</v>
      </c>
      <c r="AA183" s="101">
        <f t="shared" si="150"/>
        <v>0</v>
      </c>
      <c r="AB183" s="10">
        <f t="shared" si="147"/>
        <v>0</v>
      </c>
      <c r="AC183" s="107"/>
      <c r="AD183" s="103">
        <f>'ИТОГ и проверка'!K183</f>
        <v>0</v>
      </c>
      <c r="AE183" s="107"/>
      <c r="AF183" s="107"/>
      <c r="AG183" s="107"/>
      <c r="AH183" s="103">
        <f>'ИТОГ и проверка'!L183</f>
        <v>0</v>
      </c>
      <c r="AI183" s="121"/>
      <c r="AJ183" s="121">
        <f t="shared" si="144"/>
        <v>0</v>
      </c>
      <c r="AK183" s="119">
        <f t="shared" si="142"/>
        <v>-12</v>
      </c>
      <c r="AL183" s="101">
        <f t="shared" si="143"/>
        <v>0</v>
      </c>
    </row>
    <row r="184" ht="63">
      <c r="A184" s="96" t="s">
        <v>374</v>
      </c>
      <c r="B184" s="97" t="s">
        <v>375</v>
      </c>
      <c r="C184" s="239">
        <v>17.800000000000001</v>
      </c>
      <c r="D184" s="104">
        <v>93</v>
      </c>
      <c r="E184" s="230">
        <v>88</v>
      </c>
      <c r="F184" s="200">
        <f t="shared" si="146"/>
        <v>4.9438202247191008</v>
      </c>
      <c r="G184" s="102">
        <v>11</v>
      </c>
      <c r="H184" s="105">
        <v>12</v>
      </c>
      <c r="I184" s="105"/>
      <c r="J184" s="105">
        <v>0</v>
      </c>
      <c r="K184" s="105"/>
      <c r="L184" s="105"/>
      <c r="M184" s="105"/>
      <c r="N184" s="105">
        <v>0</v>
      </c>
      <c r="O184" s="230">
        <v>3</v>
      </c>
      <c r="P184" s="107"/>
      <c r="Q184" s="107"/>
      <c r="R184" s="120"/>
      <c r="S184" s="100">
        <v>3</v>
      </c>
      <c r="T184" s="229">
        <v>0</v>
      </c>
      <c r="U184" s="101">
        <f t="shared" si="145"/>
        <v>27.272727272727273</v>
      </c>
      <c r="V184" s="101">
        <f t="shared" si="148"/>
        <v>10.559999999999999</v>
      </c>
      <c r="W184" s="336">
        <f t="shared" si="149"/>
        <v>10</v>
      </c>
      <c r="X184" s="71">
        <v>12</v>
      </c>
      <c r="Y184" s="103">
        <f>'ИТОГ и проверка'!J184</f>
        <v>10</v>
      </c>
      <c r="Z184" s="103">
        <f t="shared" si="152"/>
        <v>11.363636363636363</v>
      </c>
      <c r="AA184" s="101">
        <f t="shared" si="150"/>
        <v>-0.63636363636363669</v>
      </c>
      <c r="AB184" s="103">
        <f t="shared" si="147"/>
        <v>0</v>
      </c>
      <c r="AC184" s="107"/>
      <c r="AD184" s="103">
        <f>'ИТОГ и проверка'!K184</f>
        <v>0</v>
      </c>
      <c r="AE184" s="107"/>
      <c r="AF184" s="107"/>
      <c r="AG184" s="107"/>
      <c r="AH184" s="103">
        <f>'ИТОГ и проверка'!L184</f>
        <v>0</v>
      </c>
      <c r="AI184" s="121"/>
      <c r="AJ184" s="121">
        <f t="shared" si="144"/>
        <v>0</v>
      </c>
      <c r="AK184" s="119">
        <f t="shared" si="142"/>
        <v>-10</v>
      </c>
      <c r="AL184" s="101">
        <f t="shared" si="143"/>
        <v>0</v>
      </c>
    </row>
    <row r="185" ht="63">
      <c r="A185" s="96" t="s">
        <v>376</v>
      </c>
      <c r="B185" s="97" t="s">
        <v>377</v>
      </c>
      <c r="C185" s="232">
        <v>30.800000000000001</v>
      </c>
      <c r="D185" s="104">
        <v>110</v>
      </c>
      <c r="E185" s="229">
        <v>99</v>
      </c>
      <c r="F185" s="200">
        <f t="shared" si="146"/>
        <v>3.2142857142857144</v>
      </c>
      <c r="G185" s="102">
        <v>13</v>
      </c>
      <c r="H185" s="105">
        <v>12</v>
      </c>
      <c r="I185" s="105"/>
      <c r="J185" s="105">
        <v>0</v>
      </c>
      <c r="K185" s="105"/>
      <c r="L185" s="105"/>
      <c r="M185" s="105"/>
      <c r="N185" s="105">
        <v>0</v>
      </c>
      <c r="O185" s="229">
        <v>9</v>
      </c>
      <c r="P185" s="107"/>
      <c r="Q185" s="107"/>
      <c r="R185" s="120"/>
      <c r="S185" s="229">
        <v>8</v>
      </c>
      <c r="T185" s="230">
        <v>1</v>
      </c>
      <c r="U185" s="101">
        <f t="shared" si="145"/>
        <v>69.230769230769226</v>
      </c>
      <c r="V185" s="101">
        <f t="shared" si="148"/>
        <v>11.879999999999999</v>
      </c>
      <c r="W185" s="336">
        <f t="shared" si="149"/>
        <v>11</v>
      </c>
      <c r="X185" s="71">
        <v>12</v>
      </c>
      <c r="Y185" s="103">
        <f>'ИТОГ и проверка'!J185</f>
        <v>11</v>
      </c>
      <c r="Z185" s="103">
        <f t="shared" si="152"/>
        <v>11.111111111111111</v>
      </c>
      <c r="AA185" s="101">
        <f t="shared" si="150"/>
        <v>-0.88888888888888928</v>
      </c>
      <c r="AB185" s="10">
        <f t="shared" si="147"/>
        <v>0</v>
      </c>
      <c r="AC185" s="107"/>
      <c r="AD185" s="103">
        <f>'ИТОГ и проверка'!K185</f>
        <v>0</v>
      </c>
      <c r="AE185" s="107"/>
      <c r="AF185" s="107"/>
      <c r="AG185" s="107"/>
      <c r="AH185" s="103">
        <f>'ИТОГ и проверка'!L185</f>
        <v>0</v>
      </c>
      <c r="AI185" s="121"/>
      <c r="AJ185" s="121">
        <f t="shared" si="144"/>
        <v>0</v>
      </c>
      <c r="AK185" s="119">
        <f t="shared" si="142"/>
        <v>-11</v>
      </c>
      <c r="AL185" s="101">
        <f t="shared" si="143"/>
        <v>0</v>
      </c>
    </row>
    <row r="186" ht="63">
      <c r="A186" s="96" t="s">
        <v>378</v>
      </c>
      <c r="B186" s="97" t="s">
        <v>379</v>
      </c>
      <c r="C186" s="239">
        <v>20.399999999999999</v>
      </c>
      <c r="D186" s="104">
        <v>94</v>
      </c>
      <c r="E186" s="230">
        <v>88</v>
      </c>
      <c r="F186" s="200">
        <f t="shared" si="146"/>
        <v>4.3137254901960791</v>
      </c>
      <c r="G186" s="102">
        <v>11</v>
      </c>
      <c r="H186" s="105">
        <v>12</v>
      </c>
      <c r="I186" s="105"/>
      <c r="J186" s="105">
        <v>0</v>
      </c>
      <c r="K186" s="105"/>
      <c r="L186" s="105"/>
      <c r="M186" s="105"/>
      <c r="N186" s="105">
        <v>0</v>
      </c>
      <c r="O186" s="230">
        <v>3</v>
      </c>
      <c r="P186" s="107"/>
      <c r="Q186" s="107"/>
      <c r="R186" s="120"/>
      <c r="S186" s="100">
        <v>3</v>
      </c>
      <c r="T186" s="229">
        <v>0</v>
      </c>
      <c r="U186" s="101">
        <f t="shared" si="145"/>
        <v>27.272727272727273</v>
      </c>
      <c r="V186" s="101">
        <f t="shared" si="148"/>
        <v>10.559999999999999</v>
      </c>
      <c r="W186" s="336">
        <f t="shared" si="149"/>
        <v>10</v>
      </c>
      <c r="X186" s="71">
        <v>12</v>
      </c>
      <c r="Y186" s="103">
        <f>'ИТОГ и проверка'!J186</f>
        <v>10</v>
      </c>
      <c r="Z186" s="103">
        <f t="shared" si="152"/>
        <v>11.363636363636363</v>
      </c>
      <c r="AA186" s="101">
        <f t="shared" si="150"/>
        <v>-0.63636363636363669</v>
      </c>
      <c r="AB186" s="103">
        <f t="shared" si="147"/>
        <v>0</v>
      </c>
      <c r="AC186" s="107"/>
      <c r="AD186" s="103">
        <f>'ИТОГ и проверка'!K186</f>
        <v>0</v>
      </c>
      <c r="AE186" s="107"/>
      <c r="AF186" s="107"/>
      <c r="AG186" s="107"/>
      <c r="AH186" s="103">
        <f>'ИТОГ и проверка'!L186</f>
        <v>0</v>
      </c>
      <c r="AI186" s="121"/>
      <c r="AJ186" s="121">
        <f t="shared" si="144"/>
        <v>0</v>
      </c>
      <c r="AK186" s="119">
        <f t="shared" si="142"/>
        <v>-10</v>
      </c>
      <c r="AL186" s="101">
        <f t="shared" si="143"/>
        <v>0</v>
      </c>
    </row>
    <row r="187" ht="63">
      <c r="A187" s="96" t="s">
        <v>380</v>
      </c>
      <c r="B187" s="97" t="s">
        <v>381</v>
      </c>
      <c r="C187" s="232">
        <v>20.800000000000001</v>
      </c>
      <c r="D187" s="104">
        <v>117</v>
      </c>
      <c r="E187" s="229">
        <v>105</v>
      </c>
      <c r="F187" s="200">
        <f t="shared" si="146"/>
        <v>5.0480769230769225</v>
      </c>
      <c r="G187" s="102">
        <v>14</v>
      </c>
      <c r="H187" s="105">
        <v>12</v>
      </c>
      <c r="I187" s="105"/>
      <c r="J187" s="105">
        <v>0</v>
      </c>
      <c r="K187" s="105"/>
      <c r="L187" s="105"/>
      <c r="M187" s="105"/>
      <c r="N187" s="105">
        <v>0</v>
      </c>
      <c r="O187" s="229">
        <v>3</v>
      </c>
      <c r="P187" s="107"/>
      <c r="Q187" s="107"/>
      <c r="R187" s="120"/>
      <c r="S187" s="229">
        <v>3</v>
      </c>
      <c r="T187" s="230">
        <v>0</v>
      </c>
      <c r="U187" s="101">
        <f t="shared" si="145"/>
        <v>21.428571428571427</v>
      </c>
      <c r="V187" s="101">
        <f t="shared" si="148"/>
        <v>12.6</v>
      </c>
      <c r="W187" s="336">
        <f t="shared" si="149"/>
        <v>12</v>
      </c>
      <c r="X187" s="71">
        <v>12</v>
      </c>
      <c r="Y187" s="103">
        <f>'ИТОГ и проверка'!J187</f>
        <v>12</v>
      </c>
      <c r="Z187" s="103">
        <f t="shared" si="152"/>
        <v>11.428571428571429</v>
      </c>
      <c r="AA187" s="101">
        <f t="shared" si="150"/>
        <v>-0.57142857142857117</v>
      </c>
      <c r="AB187" s="10">
        <f t="shared" si="147"/>
        <v>0</v>
      </c>
      <c r="AC187" s="107"/>
      <c r="AD187" s="103">
        <f>'ИТОГ и проверка'!K187</f>
        <v>0</v>
      </c>
      <c r="AE187" s="107"/>
      <c r="AF187" s="107"/>
      <c r="AG187" s="107"/>
      <c r="AH187" s="103">
        <f>'ИТОГ и проверка'!L187</f>
        <v>0</v>
      </c>
      <c r="AI187" s="121"/>
      <c r="AJ187" s="121">
        <f t="shared" si="144"/>
        <v>0</v>
      </c>
      <c r="AK187" s="119">
        <f t="shared" si="142"/>
        <v>-12</v>
      </c>
      <c r="AL187" s="101">
        <f t="shared" si="143"/>
        <v>0</v>
      </c>
    </row>
    <row r="188" ht="63">
      <c r="A188" s="96" t="s">
        <v>382</v>
      </c>
      <c r="B188" s="97" t="s">
        <v>383</v>
      </c>
      <c r="C188" s="239">
        <v>14.800000000000001</v>
      </c>
      <c r="D188" s="104">
        <v>84</v>
      </c>
      <c r="E188" s="230">
        <v>61</v>
      </c>
      <c r="F188" s="200">
        <f t="shared" si="146"/>
        <v>4.121621621621621</v>
      </c>
      <c r="G188" s="102">
        <v>10</v>
      </c>
      <c r="H188" s="105">
        <v>12</v>
      </c>
      <c r="I188" s="105"/>
      <c r="J188" s="105">
        <v>0</v>
      </c>
      <c r="K188" s="105"/>
      <c r="L188" s="105"/>
      <c r="M188" s="105"/>
      <c r="N188" s="105">
        <v>0</v>
      </c>
      <c r="O188" s="242">
        <v>2</v>
      </c>
      <c r="P188" s="107"/>
      <c r="Q188" s="107"/>
      <c r="R188" s="120"/>
      <c r="S188" s="242">
        <v>2</v>
      </c>
      <c r="T188" s="122">
        <v>0</v>
      </c>
      <c r="U188" s="101">
        <f t="shared" si="145"/>
        <v>20</v>
      </c>
      <c r="V188" s="101">
        <f t="shared" si="148"/>
        <v>7.3199999999999994</v>
      </c>
      <c r="W188" s="336">
        <f t="shared" si="149"/>
        <v>7</v>
      </c>
      <c r="X188" s="71">
        <v>12</v>
      </c>
      <c r="Y188" s="103">
        <f>'ИТОГ и проверка'!J188</f>
        <v>7</v>
      </c>
      <c r="Z188" s="103">
        <f t="shared" si="152"/>
        <v>11.475409836065573</v>
      </c>
      <c r="AA188" s="101">
        <f t="shared" si="150"/>
        <v>-0.52459016393442681</v>
      </c>
      <c r="AB188" s="103">
        <f t="shared" si="147"/>
        <v>0</v>
      </c>
      <c r="AC188" s="107"/>
      <c r="AD188" s="103">
        <f>'ИТОГ и проверка'!K188</f>
        <v>0</v>
      </c>
      <c r="AE188" s="107"/>
      <c r="AF188" s="107"/>
      <c r="AG188" s="107"/>
      <c r="AH188" s="103">
        <f>'ИТОГ и проверка'!L188</f>
        <v>0</v>
      </c>
      <c r="AI188" s="121"/>
      <c r="AJ188" s="121">
        <f t="shared" si="144"/>
        <v>0</v>
      </c>
      <c r="AK188" s="119">
        <f t="shared" si="142"/>
        <v>-7</v>
      </c>
      <c r="AL188" s="101">
        <f t="shared" si="143"/>
        <v>0</v>
      </c>
    </row>
    <row r="189" ht="63">
      <c r="A189" s="96" t="s">
        <v>384</v>
      </c>
      <c r="B189" s="97" t="s">
        <v>385</v>
      </c>
      <c r="C189" s="232">
        <v>8.5999999999999996</v>
      </c>
      <c r="D189" s="104">
        <v>84</v>
      </c>
      <c r="E189" s="229">
        <v>78</v>
      </c>
      <c r="F189" s="200">
        <f t="shared" si="146"/>
        <v>9.0697674418604652</v>
      </c>
      <c r="G189" s="102">
        <v>15</v>
      </c>
      <c r="H189" s="105">
        <v>18</v>
      </c>
      <c r="I189" s="105"/>
      <c r="J189" s="105">
        <v>0</v>
      </c>
      <c r="K189" s="105"/>
      <c r="L189" s="105"/>
      <c r="M189" s="105"/>
      <c r="N189" s="105">
        <v>0</v>
      </c>
      <c r="O189" s="229">
        <v>2</v>
      </c>
      <c r="P189" s="107"/>
      <c r="Q189" s="107"/>
      <c r="R189" s="351"/>
      <c r="S189" s="229">
        <v>2</v>
      </c>
      <c r="T189" s="230">
        <v>0</v>
      </c>
      <c r="U189" s="101">
        <f t="shared" si="145"/>
        <v>13.333333333333334</v>
      </c>
      <c r="V189" s="101">
        <f t="shared" si="148"/>
        <v>14.039999999999999</v>
      </c>
      <c r="W189" s="336">
        <f t="shared" si="149"/>
        <v>14</v>
      </c>
      <c r="X189" s="71">
        <v>18</v>
      </c>
      <c r="Y189" s="103">
        <f>'ИТОГ и проверка'!J189</f>
        <v>14</v>
      </c>
      <c r="Z189" s="103">
        <f t="shared" si="152"/>
        <v>17.948717948717949</v>
      </c>
      <c r="AA189" s="101">
        <f t="shared" si="150"/>
        <v>-0.0512820512820511</v>
      </c>
      <c r="AB189" s="10">
        <f t="shared" si="147"/>
        <v>0</v>
      </c>
      <c r="AC189" s="107"/>
      <c r="AD189" s="103">
        <f>'ИТОГ и проверка'!K189</f>
        <v>0</v>
      </c>
      <c r="AE189" s="107"/>
      <c r="AF189" s="107"/>
      <c r="AG189" s="107"/>
      <c r="AH189" s="103">
        <f>'ИТОГ и проверка'!L189</f>
        <v>0</v>
      </c>
      <c r="AI189" s="121"/>
      <c r="AJ189" s="121">
        <f t="shared" si="144"/>
        <v>0</v>
      </c>
      <c r="AK189" s="119">
        <f t="shared" si="142"/>
        <v>-14</v>
      </c>
      <c r="AL189" s="101">
        <f t="shared" si="143"/>
        <v>0</v>
      </c>
    </row>
    <row r="190" ht="63">
      <c r="A190" s="96" t="s">
        <v>386</v>
      </c>
      <c r="B190" s="97" t="s">
        <v>387</v>
      </c>
      <c r="C190" s="239">
        <v>6.0199999999999996</v>
      </c>
      <c r="D190" s="104">
        <v>43</v>
      </c>
      <c r="E190" s="230">
        <v>42</v>
      </c>
      <c r="F190" s="200">
        <f t="shared" si="146"/>
        <v>6.9767441860465125</v>
      </c>
      <c r="G190" s="102">
        <v>6</v>
      </c>
      <c r="H190" s="105">
        <v>14</v>
      </c>
      <c r="I190" s="105"/>
      <c r="J190" s="105">
        <v>0</v>
      </c>
      <c r="K190" s="105"/>
      <c r="L190" s="105"/>
      <c r="M190" s="105"/>
      <c r="N190" s="105">
        <v>0</v>
      </c>
      <c r="O190" s="230">
        <v>1</v>
      </c>
      <c r="P190" s="107"/>
      <c r="Q190" s="107"/>
      <c r="R190" s="120"/>
      <c r="S190" s="100">
        <v>1</v>
      </c>
      <c r="T190" s="229">
        <v>0</v>
      </c>
      <c r="U190" s="101">
        <f t="shared" si="145"/>
        <v>16.666666666666668</v>
      </c>
      <c r="V190" s="101">
        <f t="shared" si="148"/>
        <v>6.2999999999999998</v>
      </c>
      <c r="W190" s="336">
        <f t="shared" si="149"/>
        <v>6</v>
      </c>
      <c r="X190" s="71">
        <v>15</v>
      </c>
      <c r="Y190" s="103">
        <f>'ИТОГ и проверка'!J190</f>
        <v>0</v>
      </c>
      <c r="Z190" s="103">
        <f t="shared" si="152"/>
        <v>0</v>
      </c>
      <c r="AA190" s="101">
        <f t="shared" si="150"/>
        <v>-15</v>
      </c>
      <c r="AB190" s="103">
        <f t="shared" si="147"/>
        <v>0</v>
      </c>
      <c r="AC190" s="107"/>
      <c r="AD190" s="103">
        <f>'ИТОГ и проверка'!K190</f>
        <v>0</v>
      </c>
      <c r="AE190" s="107"/>
      <c r="AF190" s="107"/>
      <c r="AG190" s="107"/>
      <c r="AH190" s="103">
        <f>'ИТОГ и проверка'!L190</f>
        <v>0</v>
      </c>
      <c r="AI190" s="121"/>
      <c r="AJ190" s="121">
        <f t="shared" si="144"/>
        <v>0</v>
      </c>
      <c r="AK190" s="119">
        <f t="shared" si="142"/>
        <v>0</v>
      </c>
      <c r="AL190" s="101">
        <f t="shared" si="143"/>
        <v>0</v>
      </c>
    </row>
    <row r="191" ht="63">
      <c r="A191" s="96" t="s">
        <v>388</v>
      </c>
      <c r="B191" s="97" t="s">
        <v>389</v>
      </c>
      <c r="C191" s="232">
        <v>20.399999999999999</v>
      </c>
      <c r="D191" s="104">
        <v>115</v>
      </c>
      <c r="E191" s="229">
        <v>72</v>
      </c>
      <c r="F191" s="200">
        <f t="shared" si="146"/>
        <v>3.5294117647058827</v>
      </c>
      <c r="G191" s="102">
        <v>13</v>
      </c>
      <c r="H191" s="105">
        <v>11</v>
      </c>
      <c r="I191" s="105"/>
      <c r="J191" s="105">
        <v>0</v>
      </c>
      <c r="K191" s="105"/>
      <c r="L191" s="105"/>
      <c r="M191" s="105"/>
      <c r="N191" s="105">
        <v>0</v>
      </c>
      <c r="O191" s="229">
        <v>1</v>
      </c>
      <c r="P191" s="107"/>
      <c r="Q191" s="107"/>
      <c r="R191" s="120"/>
      <c r="S191" s="229">
        <v>1</v>
      </c>
      <c r="T191" s="230">
        <v>0</v>
      </c>
      <c r="U191" s="101">
        <f t="shared" si="145"/>
        <v>7.6923076923076916</v>
      </c>
      <c r="V191" s="101">
        <f t="shared" si="148"/>
        <v>8.6400000000000006</v>
      </c>
      <c r="W191" s="336">
        <f t="shared" si="149"/>
        <v>8</v>
      </c>
      <c r="X191" s="71">
        <v>12</v>
      </c>
      <c r="Y191" s="103">
        <f>'ИТОГ и проверка'!J191</f>
        <v>8</v>
      </c>
      <c r="Z191" s="103">
        <f t="shared" si="152"/>
        <v>11.111111111111111</v>
      </c>
      <c r="AA191" s="101">
        <f t="shared" si="150"/>
        <v>-0.88888888888888928</v>
      </c>
      <c r="AB191" s="10">
        <f t="shared" si="147"/>
        <v>0</v>
      </c>
      <c r="AC191" s="107"/>
      <c r="AD191" s="103">
        <f>'ИТОГ и проверка'!K191</f>
        <v>0</v>
      </c>
      <c r="AE191" s="107"/>
      <c r="AF191" s="107"/>
      <c r="AG191" s="107"/>
      <c r="AH191" s="103">
        <f>'ИТОГ и проверка'!L191</f>
        <v>0</v>
      </c>
      <c r="AI191" s="121"/>
      <c r="AJ191" s="121">
        <f t="shared" si="144"/>
        <v>0</v>
      </c>
      <c r="AK191" s="119">
        <f t="shared" si="142"/>
        <v>-8</v>
      </c>
      <c r="AL191" s="101">
        <f t="shared" si="143"/>
        <v>0</v>
      </c>
    </row>
    <row r="192" ht="63">
      <c r="A192" s="96" t="s">
        <v>390</v>
      </c>
      <c r="B192" s="97" t="s">
        <v>391</v>
      </c>
      <c r="C192" s="239">
        <v>37.25</v>
      </c>
      <c r="D192" s="104">
        <v>115</v>
      </c>
      <c r="E192" s="230">
        <v>167</v>
      </c>
      <c r="F192" s="200">
        <f t="shared" si="146"/>
        <v>4.4832214765100673</v>
      </c>
      <c r="G192" s="102">
        <v>9</v>
      </c>
      <c r="H192" s="105">
        <v>8</v>
      </c>
      <c r="I192" s="105"/>
      <c r="J192" s="105">
        <v>0</v>
      </c>
      <c r="K192" s="105"/>
      <c r="L192" s="105"/>
      <c r="M192" s="105"/>
      <c r="N192" s="105">
        <v>0</v>
      </c>
      <c r="O192" s="230">
        <v>9</v>
      </c>
      <c r="P192" s="107"/>
      <c r="Q192" s="107"/>
      <c r="R192" s="120"/>
      <c r="S192" s="100">
        <v>6</v>
      </c>
      <c r="T192" s="229">
        <v>3</v>
      </c>
      <c r="U192" s="101">
        <f t="shared" si="145"/>
        <v>100</v>
      </c>
      <c r="V192" s="101">
        <f t="shared" si="148"/>
        <v>20.039999999999999</v>
      </c>
      <c r="W192" s="336">
        <f t="shared" si="149"/>
        <v>20</v>
      </c>
      <c r="X192" s="71">
        <v>12</v>
      </c>
      <c r="Y192" s="103">
        <f>'ИТОГ и проверка'!J192</f>
        <v>20</v>
      </c>
      <c r="Z192" s="103">
        <f t="shared" si="152"/>
        <v>11.976047904191617</v>
      </c>
      <c r="AA192" s="101">
        <f t="shared" si="150"/>
        <v>-0.023952095808382978</v>
      </c>
      <c r="AB192" s="103">
        <f t="shared" si="147"/>
        <v>0</v>
      </c>
      <c r="AC192" s="107"/>
      <c r="AD192" s="103">
        <f>'ИТОГ и проверка'!K192</f>
        <v>0</v>
      </c>
      <c r="AE192" s="107"/>
      <c r="AF192" s="107"/>
      <c r="AG192" s="107"/>
      <c r="AH192" s="103">
        <f>'ИТОГ и проверка'!L192</f>
        <v>0</v>
      </c>
      <c r="AI192" s="121"/>
      <c r="AJ192" s="121">
        <f t="shared" si="144"/>
        <v>0</v>
      </c>
      <c r="AK192" s="119">
        <f t="shared" si="142"/>
        <v>-20</v>
      </c>
      <c r="AL192" s="101">
        <f t="shared" si="143"/>
        <v>0</v>
      </c>
    </row>
    <row r="193" ht="63">
      <c r="A193" s="96" t="s">
        <v>392</v>
      </c>
      <c r="B193" s="97" t="s">
        <v>393</v>
      </c>
      <c r="C193" s="232">
        <v>24.350000000000001</v>
      </c>
      <c r="D193" s="104">
        <v>107</v>
      </c>
      <c r="E193" s="212">
        <v>88</v>
      </c>
      <c r="F193" s="200">
        <f t="shared" si="146"/>
        <v>3.6139630390143735</v>
      </c>
      <c r="G193" s="102">
        <v>12</v>
      </c>
      <c r="H193" s="105">
        <v>11</v>
      </c>
      <c r="I193" s="105"/>
      <c r="J193" s="105">
        <v>0</v>
      </c>
      <c r="K193" s="105"/>
      <c r="L193" s="105"/>
      <c r="M193" s="105"/>
      <c r="N193" s="105">
        <v>0</v>
      </c>
      <c r="O193" s="229">
        <v>5</v>
      </c>
      <c r="P193" s="107"/>
      <c r="Q193" s="107"/>
      <c r="R193" s="120"/>
      <c r="S193" s="229">
        <v>2</v>
      </c>
      <c r="T193" s="230">
        <v>3</v>
      </c>
      <c r="U193" s="101">
        <f t="shared" si="145"/>
        <v>41.666666666666671</v>
      </c>
      <c r="V193" s="101">
        <f t="shared" si="148"/>
        <v>10.559999999999999</v>
      </c>
      <c r="W193" s="336">
        <f t="shared" si="149"/>
        <v>10</v>
      </c>
      <c r="X193" s="71">
        <v>12</v>
      </c>
      <c r="Y193" s="103">
        <f>'ИТОГ и проверка'!J193</f>
        <v>10</v>
      </c>
      <c r="Z193" s="103">
        <f t="shared" si="152"/>
        <v>11.363636363636363</v>
      </c>
      <c r="AA193" s="101">
        <f t="shared" si="150"/>
        <v>-0.63636363636363669</v>
      </c>
      <c r="AB193" s="10">
        <f t="shared" si="147"/>
        <v>0</v>
      </c>
      <c r="AC193" s="107"/>
      <c r="AD193" s="103">
        <f>'ИТОГ и проверка'!K193</f>
        <v>0</v>
      </c>
      <c r="AE193" s="107"/>
      <c r="AF193" s="107"/>
      <c r="AG193" s="107"/>
      <c r="AH193" s="103">
        <f>'ИТОГ и проверка'!L193</f>
        <v>0</v>
      </c>
      <c r="AI193" s="121"/>
      <c r="AJ193" s="121">
        <f t="shared" si="144"/>
        <v>0</v>
      </c>
      <c r="AK193" s="119">
        <f t="shared" si="142"/>
        <v>-10</v>
      </c>
      <c r="AL193" s="101">
        <f t="shared" si="143"/>
        <v>0</v>
      </c>
    </row>
    <row r="194" ht="63">
      <c r="A194" s="96" t="s">
        <v>394</v>
      </c>
      <c r="B194" s="97" t="s">
        <v>395</v>
      </c>
      <c r="C194" s="239">
        <v>30.800000000000001</v>
      </c>
      <c r="D194" s="337">
        <v>99</v>
      </c>
      <c r="E194" s="270">
        <v>135</v>
      </c>
      <c r="F194" s="217">
        <f t="shared" si="146"/>
        <v>4.383116883116883</v>
      </c>
      <c r="G194" s="102">
        <v>11</v>
      </c>
      <c r="H194" s="105">
        <v>11</v>
      </c>
      <c r="I194" s="105"/>
      <c r="J194" s="105">
        <v>0</v>
      </c>
      <c r="K194" s="105"/>
      <c r="L194" s="105"/>
      <c r="M194" s="105"/>
      <c r="N194" s="105">
        <v>0</v>
      </c>
      <c r="O194" s="230">
        <v>2</v>
      </c>
      <c r="P194" s="107"/>
      <c r="Q194" s="107"/>
      <c r="R194" s="120"/>
      <c r="S194" s="100">
        <v>1</v>
      </c>
      <c r="T194" s="229">
        <v>1</v>
      </c>
      <c r="U194" s="101">
        <f t="shared" si="145"/>
        <v>18.181818181818183</v>
      </c>
      <c r="V194" s="101">
        <f t="shared" si="148"/>
        <v>16.199999999999999</v>
      </c>
      <c r="W194" s="336">
        <f t="shared" si="149"/>
        <v>16</v>
      </c>
      <c r="X194" s="71">
        <v>12</v>
      </c>
      <c r="Y194" s="103">
        <f>'ИТОГ и проверка'!J194</f>
        <v>16</v>
      </c>
      <c r="Z194" s="103">
        <f t="shared" si="152"/>
        <v>11.851851851851851</v>
      </c>
      <c r="AA194" s="101">
        <f t="shared" si="150"/>
        <v>-0.14814814814814881</v>
      </c>
      <c r="AB194" s="103">
        <f t="shared" si="147"/>
        <v>0</v>
      </c>
      <c r="AC194" s="107"/>
      <c r="AD194" s="103">
        <f>'ИТОГ и проверка'!K194</f>
        <v>0</v>
      </c>
      <c r="AE194" s="107"/>
      <c r="AF194" s="107"/>
      <c r="AG194" s="107"/>
      <c r="AH194" s="103">
        <f>'ИТОГ и проверка'!L194</f>
        <v>0</v>
      </c>
      <c r="AI194" s="121"/>
      <c r="AJ194" s="121">
        <f t="shared" si="144"/>
        <v>0</v>
      </c>
      <c r="AK194" s="119">
        <f t="shared" si="142"/>
        <v>-16</v>
      </c>
      <c r="AL194" s="101">
        <f t="shared" si="143"/>
        <v>0</v>
      </c>
    </row>
    <row r="195">
      <c r="A195" s="123" t="s">
        <v>396</v>
      </c>
      <c r="B195" s="87" t="s">
        <v>397</v>
      </c>
      <c r="C195" s="218"/>
      <c r="D195" s="208"/>
      <c r="E195" s="301"/>
      <c r="F195" s="256"/>
      <c r="G195" s="149"/>
      <c r="H195" s="91"/>
      <c r="I195" s="91"/>
      <c r="J195" s="91"/>
      <c r="K195" s="91"/>
      <c r="L195" s="91"/>
      <c r="M195" s="91"/>
      <c r="N195" s="91"/>
      <c r="O195" s="250"/>
      <c r="P195" s="88"/>
      <c r="Q195" s="88"/>
      <c r="R195" s="88"/>
      <c r="S195" s="250"/>
      <c r="T195" s="207"/>
      <c r="U195" s="88"/>
      <c r="V195" s="90"/>
      <c r="W195" s="92"/>
      <c r="X195" s="92"/>
      <c r="Y195" s="90"/>
      <c r="Z195" s="150"/>
      <c r="AA195" s="90"/>
      <c r="AB195" s="10">
        <f t="shared" si="147"/>
        <v>0</v>
      </c>
      <c r="AC195" s="90"/>
      <c r="AD195" s="90"/>
      <c r="AE195" s="90"/>
      <c r="AF195" s="90"/>
      <c r="AG195" s="90"/>
      <c r="AH195" s="90"/>
      <c r="AI195" s="127"/>
      <c r="AJ195" s="121">
        <f t="shared" si="144"/>
        <v>0</v>
      </c>
      <c r="AK195" s="119">
        <f t="shared" si="142"/>
        <v>0</v>
      </c>
      <c r="AL195" s="101">
        <f t="shared" si="143"/>
        <v>0</v>
      </c>
    </row>
    <row r="196" ht="47.25">
      <c r="A196" s="96" t="s">
        <v>398</v>
      </c>
      <c r="B196" s="97" t="s">
        <v>399</v>
      </c>
      <c r="C196" s="265">
        <v>555</v>
      </c>
      <c r="D196" s="337">
        <v>7490</v>
      </c>
      <c r="E196" s="270">
        <v>7683</v>
      </c>
      <c r="F196" s="217">
        <f t="shared" si="146"/>
        <v>13.843243243243244</v>
      </c>
      <c r="G196" s="102">
        <v>898</v>
      </c>
      <c r="H196" s="105">
        <v>12</v>
      </c>
      <c r="I196" s="105"/>
      <c r="J196" s="105">
        <v>0</v>
      </c>
      <c r="K196" s="105"/>
      <c r="L196" s="105"/>
      <c r="M196" s="105"/>
      <c r="N196" s="105">
        <v>0</v>
      </c>
      <c r="O196" s="230">
        <v>704</v>
      </c>
      <c r="P196" s="107"/>
      <c r="Q196" s="107"/>
      <c r="R196" s="120"/>
      <c r="S196" s="100">
        <v>489</v>
      </c>
      <c r="T196" s="229">
        <v>215</v>
      </c>
      <c r="U196" s="101">
        <f t="shared" si="145"/>
        <v>78.396436525612472</v>
      </c>
      <c r="V196" s="101">
        <f t="shared" si="148"/>
        <v>1920.75</v>
      </c>
      <c r="W196" s="336">
        <f t="shared" si="149"/>
        <v>1920</v>
      </c>
      <c r="X196" s="71">
        <v>25</v>
      </c>
      <c r="Y196" s="103">
        <f>'ИТОГ и проверка'!J196</f>
        <v>921</v>
      </c>
      <c r="Z196" s="103">
        <f t="shared" si="152"/>
        <v>11.987504880905897</v>
      </c>
      <c r="AA196" s="101">
        <f t="shared" si="150"/>
        <v>-13.012495119094103</v>
      </c>
      <c r="AB196" s="103">
        <f t="shared" si="147"/>
        <v>0</v>
      </c>
      <c r="AC196" s="107"/>
      <c r="AD196" s="103">
        <f>'ИТОГ и проверка'!K196</f>
        <v>0</v>
      </c>
      <c r="AE196" s="107"/>
      <c r="AF196" s="107"/>
      <c r="AG196" s="107"/>
      <c r="AH196" s="103">
        <f>'ИТОГ и проверка'!L196</f>
        <v>0</v>
      </c>
      <c r="AI196" s="121"/>
      <c r="AJ196" s="121">
        <f t="shared" si="144"/>
        <v>0</v>
      </c>
      <c r="AK196" s="119">
        <f t="shared" si="142"/>
        <v>-921</v>
      </c>
      <c r="AL196" s="101">
        <f t="shared" si="143"/>
        <v>0</v>
      </c>
    </row>
    <row r="197">
      <c r="A197" s="123" t="s">
        <v>400</v>
      </c>
      <c r="B197" s="87" t="s">
        <v>401</v>
      </c>
      <c r="C197" s="218"/>
      <c r="D197" s="208"/>
      <c r="E197" s="272"/>
      <c r="F197" s="256"/>
      <c r="G197" s="149"/>
      <c r="H197" s="91"/>
      <c r="I197" s="91"/>
      <c r="J197" s="91"/>
      <c r="K197" s="91"/>
      <c r="L197" s="91"/>
      <c r="M197" s="91"/>
      <c r="N197" s="91"/>
      <c r="O197" s="236"/>
      <c r="P197" s="88"/>
      <c r="Q197" s="88"/>
      <c r="R197" s="88"/>
      <c r="S197" s="236"/>
      <c r="T197" s="237"/>
      <c r="U197" s="88"/>
      <c r="V197" s="90"/>
      <c r="W197" s="92"/>
      <c r="X197" s="92"/>
      <c r="Y197" s="90"/>
      <c r="Z197" s="150"/>
      <c r="AA197" s="90"/>
      <c r="AB197" s="10">
        <f t="shared" si="147"/>
        <v>0</v>
      </c>
      <c r="AC197" s="90"/>
      <c r="AD197" s="90"/>
      <c r="AE197" s="90"/>
      <c r="AF197" s="90"/>
      <c r="AG197" s="90"/>
      <c r="AH197" s="90"/>
      <c r="AI197" s="127"/>
      <c r="AJ197" s="121">
        <f t="shared" si="144"/>
        <v>0</v>
      </c>
      <c r="AK197" s="119">
        <f t="shared" si="142"/>
        <v>0</v>
      </c>
      <c r="AL197" s="101">
        <f t="shared" si="143"/>
        <v>0</v>
      </c>
    </row>
    <row r="198" ht="31.5">
      <c r="A198" s="96" t="s">
        <v>402</v>
      </c>
      <c r="B198" s="97" t="s">
        <v>403</v>
      </c>
      <c r="C198" s="214">
        <v>133.66200000000001</v>
      </c>
      <c r="D198" s="104">
        <v>0</v>
      </c>
      <c r="E198" s="182">
        <v>0</v>
      </c>
      <c r="F198" s="200">
        <f t="shared" si="146"/>
        <v>0</v>
      </c>
      <c r="G198" s="102">
        <v>0</v>
      </c>
      <c r="H198" s="105">
        <v>0</v>
      </c>
      <c r="I198" s="105"/>
      <c r="J198" s="105">
        <v>0</v>
      </c>
      <c r="K198" s="105"/>
      <c r="L198" s="105"/>
      <c r="M198" s="105"/>
      <c r="N198" s="201">
        <v>0</v>
      </c>
      <c r="O198" s="213">
        <v>0</v>
      </c>
      <c r="P198" s="203"/>
      <c r="Q198" s="107"/>
      <c r="R198" s="215"/>
      <c r="S198" s="213">
        <v>0</v>
      </c>
      <c r="T198" s="213">
        <v>0</v>
      </c>
      <c r="U198" s="205">
        <v>0</v>
      </c>
      <c r="V198" s="101">
        <f t="shared" si="148"/>
        <v>0</v>
      </c>
      <c r="W198" s="336">
        <f t="shared" si="149"/>
        <v>0</v>
      </c>
      <c r="X198" s="71">
        <v>0</v>
      </c>
      <c r="Y198" s="103">
        <f>'ИТОГ и проверка'!J198</f>
        <v>0</v>
      </c>
      <c r="Z198" s="103">
        <v>0</v>
      </c>
      <c r="AA198" s="101">
        <f t="shared" si="150"/>
        <v>0</v>
      </c>
      <c r="AB198" s="103">
        <f t="shared" si="147"/>
        <v>0</v>
      </c>
      <c r="AC198" s="107"/>
      <c r="AD198" s="103">
        <f>'ИТОГ и проверка'!K198</f>
        <v>0</v>
      </c>
      <c r="AE198" s="107"/>
      <c r="AF198" s="107"/>
      <c r="AG198" s="107"/>
      <c r="AH198" s="103">
        <f>'ИТОГ и проверка'!L198</f>
        <v>0</v>
      </c>
      <c r="AI198" s="121"/>
      <c r="AJ198" s="121">
        <f t="shared" si="144"/>
        <v>0</v>
      </c>
      <c r="AK198" s="119">
        <f t="shared" si="142"/>
        <v>0</v>
      </c>
      <c r="AL198" s="101">
        <f t="shared" si="143"/>
        <v>0</v>
      </c>
    </row>
    <row r="199" ht="31.5">
      <c r="A199" s="96" t="s">
        <v>404</v>
      </c>
      <c r="B199" s="97" t="s">
        <v>405</v>
      </c>
      <c r="C199" s="211">
        <v>868.12699999999995</v>
      </c>
      <c r="D199" s="104">
        <v>97</v>
      </c>
      <c r="E199" s="246">
        <v>197</v>
      </c>
      <c r="F199" s="200">
        <f t="shared" si="146"/>
        <v>0.22692532313820443</v>
      </c>
      <c r="G199" s="102">
        <v>3</v>
      </c>
      <c r="H199" s="105">
        <v>3</v>
      </c>
      <c r="I199" s="105"/>
      <c r="J199" s="105">
        <v>0</v>
      </c>
      <c r="K199" s="105"/>
      <c r="L199" s="105"/>
      <c r="M199" s="105"/>
      <c r="N199" s="201">
        <v>0</v>
      </c>
      <c r="O199" s="213">
        <v>2</v>
      </c>
      <c r="P199" s="203"/>
      <c r="Q199" s="107"/>
      <c r="R199" s="215"/>
      <c r="S199" s="213">
        <v>1</v>
      </c>
      <c r="T199" s="213">
        <v>1</v>
      </c>
      <c r="U199" s="205">
        <f t="shared" si="145"/>
        <v>66.666666666666671</v>
      </c>
      <c r="V199" s="101">
        <f t="shared" si="148"/>
        <v>9.8500000000000014</v>
      </c>
      <c r="W199" s="336">
        <f t="shared" si="149"/>
        <v>9</v>
      </c>
      <c r="X199" s="71">
        <v>5</v>
      </c>
      <c r="Y199" s="103">
        <f>'ИТОГ и проверка'!J199</f>
        <v>0</v>
      </c>
      <c r="Z199" s="103">
        <f t="shared" si="152"/>
        <v>0</v>
      </c>
      <c r="AA199" s="101">
        <f t="shared" si="150"/>
        <v>-5</v>
      </c>
      <c r="AB199" s="10">
        <f t="shared" si="147"/>
        <v>0</v>
      </c>
      <c r="AC199" s="107"/>
      <c r="AD199" s="103">
        <f>'ИТОГ и проверка'!K199</f>
        <v>0</v>
      </c>
      <c r="AE199" s="107"/>
      <c r="AF199" s="107"/>
      <c r="AG199" s="107"/>
      <c r="AH199" s="103">
        <f>'ИТОГ и проверка'!L199</f>
        <v>0</v>
      </c>
      <c r="AI199" s="121"/>
      <c r="AJ199" s="121">
        <f t="shared" si="144"/>
        <v>0</v>
      </c>
      <c r="AK199" s="119">
        <f t="shared" si="142"/>
        <v>0</v>
      </c>
      <c r="AL199" s="101">
        <f t="shared" si="143"/>
        <v>0</v>
      </c>
    </row>
    <row r="200" ht="31.5">
      <c r="A200" s="96" t="s">
        <v>406</v>
      </c>
      <c r="B200" s="97" t="s">
        <v>407</v>
      </c>
      <c r="C200" s="214">
        <v>1249.8789999999999</v>
      </c>
      <c r="D200" s="104">
        <v>0</v>
      </c>
      <c r="E200" s="7">
        <v>0</v>
      </c>
      <c r="F200" s="200">
        <f t="shared" si="146"/>
        <v>0</v>
      </c>
      <c r="G200" s="102">
        <v>0</v>
      </c>
      <c r="H200" s="105">
        <v>0</v>
      </c>
      <c r="I200" s="105"/>
      <c r="J200" s="105">
        <v>0</v>
      </c>
      <c r="K200" s="105"/>
      <c r="L200" s="105"/>
      <c r="M200" s="105"/>
      <c r="N200" s="201">
        <v>0</v>
      </c>
      <c r="O200" s="213">
        <v>0</v>
      </c>
      <c r="P200" s="203"/>
      <c r="Q200" s="107"/>
      <c r="R200" s="215"/>
      <c r="S200" s="213">
        <v>0</v>
      </c>
      <c r="T200" s="213">
        <v>0</v>
      </c>
      <c r="U200" s="205">
        <v>0</v>
      </c>
      <c r="V200" s="101">
        <f t="shared" si="148"/>
        <v>0</v>
      </c>
      <c r="W200" s="336">
        <f t="shared" si="149"/>
        <v>0</v>
      </c>
      <c r="X200" s="71">
        <v>0</v>
      </c>
      <c r="Y200" s="103">
        <f>'ИТОГ и проверка'!J200</f>
        <v>0</v>
      </c>
      <c r="Z200" s="103">
        <v>0</v>
      </c>
      <c r="AA200" s="101">
        <f t="shared" si="150"/>
        <v>0</v>
      </c>
      <c r="AB200" s="103">
        <f t="shared" si="147"/>
        <v>0</v>
      </c>
      <c r="AC200" s="107"/>
      <c r="AD200" s="103">
        <f>'ИТОГ и проверка'!K200</f>
        <v>0</v>
      </c>
      <c r="AE200" s="107"/>
      <c r="AF200" s="107"/>
      <c r="AG200" s="107"/>
      <c r="AH200" s="103">
        <f>'ИТОГ и проверка'!L200</f>
        <v>0</v>
      </c>
      <c r="AI200" s="121"/>
      <c r="AJ200" s="121">
        <f t="shared" si="144"/>
        <v>0</v>
      </c>
      <c r="AK200" s="119">
        <f t="shared" si="142"/>
        <v>0</v>
      </c>
      <c r="AL200" s="101">
        <f t="shared" si="143"/>
        <v>0</v>
      </c>
    </row>
    <row r="201" ht="47.25">
      <c r="A201" s="96" t="s">
        <v>408</v>
      </c>
      <c r="B201" s="97" t="s">
        <v>409</v>
      </c>
      <c r="C201" s="238">
        <v>405.32999999999998</v>
      </c>
      <c r="D201" s="104">
        <v>0</v>
      </c>
      <c r="E201" s="277">
        <v>0</v>
      </c>
      <c r="F201" s="200">
        <f t="shared" si="146"/>
        <v>0</v>
      </c>
      <c r="G201" s="102">
        <v>0</v>
      </c>
      <c r="H201" s="105">
        <v>0</v>
      </c>
      <c r="I201" s="105"/>
      <c r="J201" s="105">
        <v>0</v>
      </c>
      <c r="K201" s="105"/>
      <c r="L201" s="105"/>
      <c r="M201" s="105"/>
      <c r="N201" s="201">
        <v>0</v>
      </c>
      <c r="O201" s="213">
        <v>0</v>
      </c>
      <c r="P201" s="203"/>
      <c r="Q201" s="107"/>
      <c r="R201" s="215"/>
      <c r="S201" s="213">
        <v>0</v>
      </c>
      <c r="T201" s="213">
        <v>0</v>
      </c>
      <c r="U201" s="205">
        <v>0</v>
      </c>
      <c r="V201" s="101">
        <f t="shared" si="148"/>
        <v>0</v>
      </c>
      <c r="W201" s="336">
        <f t="shared" si="149"/>
        <v>0</v>
      </c>
      <c r="X201" s="71">
        <v>0</v>
      </c>
      <c r="Y201" s="103">
        <f>'ИТОГ и проверка'!J201</f>
        <v>0</v>
      </c>
      <c r="Z201" s="103">
        <v>0</v>
      </c>
      <c r="AA201" s="101">
        <f t="shared" si="150"/>
        <v>0</v>
      </c>
      <c r="AB201" s="10">
        <f t="shared" si="147"/>
        <v>0</v>
      </c>
      <c r="AC201" s="107"/>
      <c r="AD201" s="103">
        <f>'ИТОГ и проверка'!K201</f>
        <v>0</v>
      </c>
      <c r="AE201" s="107"/>
      <c r="AF201" s="107"/>
      <c r="AG201" s="107"/>
      <c r="AH201" s="103">
        <f>'ИТОГ и проверка'!L201</f>
        <v>0</v>
      </c>
      <c r="AI201" s="121"/>
      <c r="AJ201" s="121">
        <f t="shared" si="144"/>
        <v>0</v>
      </c>
      <c r="AK201" s="119">
        <f t="shared" si="142"/>
        <v>0</v>
      </c>
      <c r="AL201" s="101">
        <f t="shared" si="143"/>
        <v>0</v>
      </c>
    </row>
    <row r="202" ht="47.25">
      <c r="A202" s="96" t="s">
        <v>410</v>
      </c>
      <c r="B202" s="97" t="s">
        <v>411</v>
      </c>
      <c r="C202" s="214">
        <v>85.331000000000003</v>
      </c>
      <c r="D202" s="104">
        <v>72</v>
      </c>
      <c r="E202" s="230">
        <v>88</v>
      </c>
      <c r="F202" s="200">
        <f t="shared" si="146"/>
        <v>1.0312781990132542</v>
      </c>
      <c r="G202" s="102">
        <v>3</v>
      </c>
      <c r="H202" s="105">
        <v>4</v>
      </c>
      <c r="I202" s="105"/>
      <c r="J202" s="105">
        <v>0</v>
      </c>
      <c r="K202" s="105"/>
      <c r="L202" s="105"/>
      <c r="M202" s="105"/>
      <c r="N202" s="105">
        <v>0</v>
      </c>
      <c r="O202" s="267">
        <v>0</v>
      </c>
      <c r="P202" s="107"/>
      <c r="Q202" s="107"/>
      <c r="R202" s="120"/>
      <c r="S202" s="267">
        <v>0</v>
      </c>
      <c r="T202" s="268">
        <v>0</v>
      </c>
      <c r="U202" s="101">
        <f t="shared" si="145"/>
        <v>0</v>
      </c>
      <c r="V202" s="101">
        <f t="shared" si="148"/>
        <v>7.04</v>
      </c>
      <c r="W202" s="336">
        <f t="shared" si="149"/>
        <v>7</v>
      </c>
      <c r="X202" s="71">
        <v>8</v>
      </c>
      <c r="Y202" s="103">
        <f>'ИТОГ и проверка'!J202</f>
        <v>7</v>
      </c>
      <c r="Z202" s="103">
        <f t="shared" si="152"/>
        <v>7.9545454545454541</v>
      </c>
      <c r="AA202" s="101">
        <f t="shared" si="150"/>
        <v>-0.045454545454545858</v>
      </c>
      <c r="AB202" s="103">
        <f t="shared" si="147"/>
        <v>0</v>
      </c>
      <c r="AC202" s="107"/>
      <c r="AD202" s="103">
        <f>'ИТОГ и проверка'!K202</f>
        <v>0</v>
      </c>
      <c r="AE202" s="107"/>
      <c r="AF202" s="107"/>
      <c r="AG202" s="107"/>
      <c r="AH202" s="103">
        <f>'ИТОГ и проверка'!L202</f>
        <v>0</v>
      </c>
      <c r="AI202" s="121"/>
      <c r="AJ202" s="121">
        <f t="shared" si="144"/>
        <v>0</v>
      </c>
      <c r="AK202" s="119">
        <f t="shared" si="142"/>
        <v>-7</v>
      </c>
      <c r="AL202" s="101">
        <f t="shared" si="143"/>
        <v>0</v>
      </c>
    </row>
    <row r="203" ht="47.25">
      <c r="A203" s="96" t="s">
        <v>412</v>
      </c>
      <c r="B203" s="97" t="s">
        <v>413</v>
      </c>
      <c r="C203" s="232">
        <v>387.851</v>
      </c>
      <c r="D203" s="104">
        <v>0</v>
      </c>
      <c r="E203" s="246">
        <v>0</v>
      </c>
      <c r="F203" s="200">
        <f t="shared" si="146"/>
        <v>0</v>
      </c>
      <c r="G203" s="102">
        <v>0</v>
      </c>
      <c r="H203" s="105">
        <v>0</v>
      </c>
      <c r="I203" s="105"/>
      <c r="J203" s="105">
        <v>0</v>
      </c>
      <c r="K203" s="105"/>
      <c r="L203" s="105"/>
      <c r="M203" s="105"/>
      <c r="N203" s="201">
        <v>0</v>
      </c>
      <c r="O203" s="202">
        <v>0</v>
      </c>
      <c r="P203" s="203"/>
      <c r="Q203" s="107"/>
      <c r="R203" s="215"/>
      <c r="S203" s="202">
        <v>0</v>
      </c>
      <c r="T203" s="202">
        <v>0</v>
      </c>
      <c r="U203" s="205">
        <v>0</v>
      </c>
      <c r="V203" s="101">
        <f t="shared" si="148"/>
        <v>0</v>
      </c>
      <c r="W203" s="336">
        <f t="shared" si="149"/>
        <v>0</v>
      </c>
      <c r="X203" s="71">
        <v>0</v>
      </c>
      <c r="Y203" s="103">
        <f>'ИТОГ и проверка'!J203</f>
        <v>0</v>
      </c>
      <c r="Z203" s="103">
        <v>0</v>
      </c>
      <c r="AA203" s="101">
        <f t="shared" si="150"/>
        <v>0</v>
      </c>
      <c r="AB203" s="10">
        <f t="shared" si="147"/>
        <v>0</v>
      </c>
      <c r="AC203" s="107"/>
      <c r="AD203" s="103">
        <f>'ИТОГ и проверка'!K203</f>
        <v>0</v>
      </c>
      <c r="AE203" s="107"/>
      <c r="AF203" s="107"/>
      <c r="AG203" s="107"/>
      <c r="AH203" s="103">
        <f>'ИТОГ и проверка'!L203</f>
        <v>0</v>
      </c>
      <c r="AI203" s="121"/>
      <c r="AJ203" s="121">
        <f t="shared" si="144"/>
        <v>0</v>
      </c>
      <c r="AK203" s="119">
        <f t="shared" si="142"/>
        <v>0</v>
      </c>
      <c r="AL203" s="101">
        <f t="shared" si="143"/>
        <v>0</v>
      </c>
    </row>
    <row r="204" ht="31.5">
      <c r="A204" s="96" t="s">
        <v>414</v>
      </c>
      <c r="B204" s="97" t="s">
        <v>415</v>
      </c>
      <c r="C204" s="239">
        <v>1.5740000000000001</v>
      </c>
      <c r="D204" s="104">
        <v>42</v>
      </c>
      <c r="E204" s="269">
        <v>46</v>
      </c>
      <c r="F204" s="200">
        <f t="shared" si="146"/>
        <v>29.224904701397712</v>
      </c>
      <c r="G204" s="102">
        <v>12</v>
      </c>
      <c r="H204" s="105">
        <v>29</v>
      </c>
      <c r="I204" s="105"/>
      <c r="J204" s="105">
        <v>0</v>
      </c>
      <c r="K204" s="105"/>
      <c r="L204" s="105"/>
      <c r="M204" s="105"/>
      <c r="N204" s="105">
        <v>0</v>
      </c>
      <c r="O204" s="231">
        <v>4</v>
      </c>
      <c r="P204" s="107"/>
      <c r="Q204" s="107"/>
      <c r="R204" s="351"/>
      <c r="S204" s="231">
        <v>2</v>
      </c>
      <c r="T204" s="230">
        <v>2</v>
      </c>
      <c r="U204" s="101">
        <v>0</v>
      </c>
      <c r="V204" s="101">
        <f t="shared" si="148"/>
        <v>13.799999999999999</v>
      </c>
      <c r="W204" s="336">
        <f t="shared" si="149"/>
        <v>13</v>
      </c>
      <c r="X204" s="71">
        <v>30</v>
      </c>
      <c r="Y204" s="103">
        <f>'ИТОГ и проверка'!J204</f>
        <v>3</v>
      </c>
      <c r="Z204" s="103">
        <f t="shared" si="152"/>
        <v>6.5217391304347823</v>
      </c>
      <c r="AA204" s="101">
        <f t="shared" si="150"/>
        <v>-23.478260869565219</v>
      </c>
      <c r="AB204" s="103">
        <f t="shared" si="147"/>
        <v>0</v>
      </c>
      <c r="AC204" s="107"/>
      <c r="AD204" s="103">
        <f>'ИТОГ и проверка'!K204</f>
        <v>0</v>
      </c>
      <c r="AE204" s="107"/>
      <c r="AF204" s="107"/>
      <c r="AG204" s="107"/>
      <c r="AH204" s="103">
        <f>'ИТОГ и проверка'!L204</f>
        <v>0</v>
      </c>
      <c r="AI204" s="121"/>
      <c r="AJ204" s="121">
        <f t="shared" si="144"/>
        <v>0</v>
      </c>
      <c r="AK204" s="119">
        <f t="shared" si="142"/>
        <v>-3</v>
      </c>
      <c r="AL204" s="101">
        <f t="shared" si="143"/>
        <v>0</v>
      </c>
    </row>
    <row r="205" ht="47.25">
      <c r="A205" s="96" t="s">
        <v>416</v>
      </c>
      <c r="B205" s="97" t="s">
        <v>417</v>
      </c>
      <c r="C205" s="211">
        <v>103.86</v>
      </c>
      <c r="D205" s="104">
        <v>218</v>
      </c>
      <c r="E205" s="277">
        <v>118</v>
      </c>
      <c r="F205" s="200">
        <f t="shared" si="146"/>
        <v>1.1361448103215868</v>
      </c>
      <c r="G205" s="102">
        <v>17</v>
      </c>
      <c r="H205" s="105">
        <v>8</v>
      </c>
      <c r="I205" s="105"/>
      <c r="J205" s="105">
        <v>0</v>
      </c>
      <c r="K205" s="105"/>
      <c r="L205" s="105"/>
      <c r="M205" s="105"/>
      <c r="N205" s="105">
        <v>0</v>
      </c>
      <c r="O205" s="252">
        <v>0</v>
      </c>
      <c r="P205" s="107"/>
      <c r="Q205" s="107"/>
      <c r="R205" s="120"/>
      <c r="S205" s="252">
        <v>0</v>
      </c>
      <c r="T205" s="252">
        <v>0</v>
      </c>
      <c r="U205" s="101">
        <v>0</v>
      </c>
      <c r="V205" s="101">
        <f t="shared" si="148"/>
        <v>9.4399999999999995</v>
      </c>
      <c r="W205" s="336">
        <f t="shared" si="149"/>
        <v>9</v>
      </c>
      <c r="X205" s="71">
        <v>8</v>
      </c>
      <c r="Y205" s="103">
        <f>'ИТОГ и проверка'!J205</f>
        <v>4</v>
      </c>
      <c r="Z205" s="103">
        <f t="shared" si="152"/>
        <v>3.3898305084745766</v>
      </c>
      <c r="AA205" s="101">
        <f t="shared" si="150"/>
        <v>-4.6101694915254239</v>
      </c>
      <c r="AB205" s="10">
        <f t="shared" si="147"/>
        <v>0</v>
      </c>
      <c r="AC205" s="107"/>
      <c r="AD205" s="103">
        <f>'ИТОГ и проверка'!K205</f>
        <v>0</v>
      </c>
      <c r="AE205" s="107"/>
      <c r="AF205" s="107"/>
      <c r="AG205" s="107"/>
      <c r="AH205" s="103">
        <f>'ИТОГ и проверка'!L205</f>
        <v>0</v>
      </c>
      <c r="AI205" s="121"/>
      <c r="AJ205" s="121">
        <f t="shared" si="144"/>
        <v>0</v>
      </c>
      <c r="AK205" s="119">
        <f t="shared" ref="AK205:AK264" si="153">AJ205-Y205</f>
        <v>-4</v>
      </c>
      <c r="AL205" s="101">
        <f t="shared" ref="AL205:AL264" si="154">IF(AK205&gt;1,AK205*1000,0)</f>
        <v>0</v>
      </c>
    </row>
    <row r="206" ht="31.5" customHeight="1">
      <c r="A206" s="96" t="s">
        <v>418</v>
      </c>
      <c r="B206" s="97" t="s">
        <v>419</v>
      </c>
      <c r="C206" s="214">
        <v>16.981999999999999</v>
      </c>
      <c r="D206" s="104">
        <v>0</v>
      </c>
      <c r="E206" s="230">
        <v>0</v>
      </c>
      <c r="F206" s="200">
        <f t="shared" si="146"/>
        <v>0</v>
      </c>
      <c r="G206" s="102">
        <v>0</v>
      </c>
      <c r="H206" s="105">
        <v>0</v>
      </c>
      <c r="I206" s="105"/>
      <c r="J206" s="105">
        <v>0</v>
      </c>
      <c r="K206" s="105"/>
      <c r="L206" s="105"/>
      <c r="M206" s="105">
        <v>0</v>
      </c>
      <c r="N206" s="201">
        <v>0</v>
      </c>
      <c r="O206" s="213">
        <v>0</v>
      </c>
      <c r="P206" s="203"/>
      <c r="Q206" s="107"/>
      <c r="R206" s="342"/>
      <c r="S206" s="213">
        <v>0</v>
      </c>
      <c r="T206" s="213">
        <v>0</v>
      </c>
      <c r="U206" s="205">
        <v>0</v>
      </c>
      <c r="V206" s="101">
        <f t="shared" si="148"/>
        <v>0</v>
      </c>
      <c r="W206" s="336">
        <f t="shared" si="149"/>
        <v>0</v>
      </c>
      <c r="X206" s="71">
        <v>0</v>
      </c>
      <c r="Y206" s="103">
        <f>'ИТОГ и проверка'!J206</f>
        <v>0</v>
      </c>
      <c r="Z206" s="103">
        <v>0</v>
      </c>
      <c r="AA206" s="101">
        <f t="shared" si="150"/>
        <v>0</v>
      </c>
      <c r="AB206" s="103">
        <f t="shared" si="147"/>
        <v>0</v>
      </c>
      <c r="AC206" s="107"/>
      <c r="AD206" s="103">
        <f>'ИТОГ и проверка'!K206</f>
        <v>0</v>
      </c>
      <c r="AE206" s="107"/>
      <c r="AF206" s="107"/>
      <c r="AG206" s="103">
        <f t="shared" si="151"/>
        <v>0</v>
      </c>
      <c r="AH206" s="103">
        <f>'ИТОГ и проверка'!L206</f>
        <v>0</v>
      </c>
      <c r="AI206" s="121"/>
      <c r="AJ206" s="121">
        <f t="shared" si="144"/>
        <v>0</v>
      </c>
      <c r="AK206" s="119">
        <f t="shared" si="153"/>
        <v>0</v>
      </c>
      <c r="AL206" s="101">
        <f t="shared" si="154"/>
        <v>0</v>
      </c>
    </row>
    <row r="207" ht="47.25">
      <c r="A207" s="96" t="s">
        <v>420</v>
      </c>
      <c r="B207" s="97" t="s">
        <v>421</v>
      </c>
      <c r="C207" s="211">
        <v>114.56699999999999</v>
      </c>
      <c r="D207" s="104">
        <v>0</v>
      </c>
      <c r="E207" s="229">
        <v>0</v>
      </c>
      <c r="F207" s="200">
        <f t="shared" si="146"/>
        <v>0</v>
      </c>
      <c r="G207" s="102">
        <v>0</v>
      </c>
      <c r="H207" s="105">
        <v>0</v>
      </c>
      <c r="I207" s="105"/>
      <c r="J207" s="105">
        <v>0</v>
      </c>
      <c r="K207" s="105"/>
      <c r="L207" s="105"/>
      <c r="M207" s="105">
        <v>0</v>
      </c>
      <c r="N207" s="201">
        <v>0</v>
      </c>
      <c r="O207" s="213">
        <v>0</v>
      </c>
      <c r="P207" s="203"/>
      <c r="Q207" s="107"/>
      <c r="R207" s="215"/>
      <c r="S207" s="213">
        <v>0</v>
      </c>
      <c r="T207" s="213">
        <v>0</v>
      </c>
      <c r="U207" s="205">
        <v>0</v>
      </c>
      <c r="V207" s="101">
        <f t="shared" si="148"/>
        <v>0</v>
      </c>
      <c r="W207" s="336">
        <f t="shared" si="149"/>
        <v>0</v>
      </c>
      <c r="X207" s="71">
        <v>0</v>
      </c>
      <c r="Y207" s="103">
        <f>'ИТОГ и проверка'!J207</f>
        <v>0</v>
      </c>
      <c r="Z207" s="103">
        <v>0</v>
      </c>
      <c r="AA207" s="101">
        <f t="shared" si="150"/>
        <v>0</v>
      </c>
      <c r="AB207" s="10">
        <f t="shared" si="147"/>
        <v>0</v>
      </c>
      <c r="AC207" s="107"/>
      <c r="AD207" s="103">
        <f>'ИТОГ и проверка'!K207</f>
        <v>0</v>
      </c>
      <c r="AE207" s="107"/>
      <c r="AF207" s="107"/>
      <c r="AG207" s="103">
        <f t="shared" si="151"/>
        <v>0</v>
      </c>
      <c r="AH207" s="103">
        <f>'ИТОГ и проверка'!L207</f>
        <v>0</v>
      </c>
      <c r="AI207" s="121"/>
      <c r="AJ207" s="121">
        <f t="shared" ref="AJ207:AJ265" si="155">SUM(AD207:AI207)</f>
        <v>0</v>
      </c>
      <c r="AK207" s="119">
        <f t="shared" si="153"/>
        <v>0</v>
      </c>
      <c r="AL207" s="101">
        <f t="shared" si="154"/>
        <v>0</v>
      </c>
    </row>
    <row r="208" ht="47.25">
      <c r="A208" s="96" t="s">
        <v>422</v>
      </c>
      <c r="B208" s="97" t="s">
        <v>423</v>
      </c>
      <c r="C208" s="214">
        <v>15.319000000000001</v>
      </c>
      <c r="D208" s="104">
        <v>0</v>
      </c>
      <c r="E208" s="230">
        <v>0</v>
      </c>
      <c r="F208" s="200">
        <f t="shared" si="146"/>
        <v>0</v>
      </c>
      <c r="G208" s="102">
        <v>0</v>
      </c>
      <c r="H208" s="105">
        <v>0</v>
      </c>
      <c r="I208" s="105"/>
      <c r="J208" s="105">
        <v>0</v>
      </c>
      <c r="K208" s="105"/>
      <c r="L208" s="105"/>
      <c r="M208" s="105">
        <v>0</v>
      </c>
      <c r="N208" s="201">
        <v>0</v>
      </c>
      <c r="O208" s="213">
        <v>0</v>
      </c>
      <c r="P208" s="203"/>
      <c r="Q208" s="107"/>
      <c r="R208" s="215"/>
      <c r="S208" s="213">
        <v>0</v>
      </c>
      <c r="T208" s="213">
        <v>0</v>
      </c>
      <c r="U208" s="205">
        <v>0</v>
      </c>
      <c r="V208" s="101">
        <f t="shared" si="148"/>
        <v>0</v>
      </c>
      <c r="W208" s="336">
        <f t="shared" si="149"/>
        <v>0</v>
      </c>
      <c r="X208" s="71">
        <v>0</v>
      </c>
      <c r="Y208" s="103">
        <f>'ИТОГ и проверка'!J208</f>
        <v>0</v>
      </c>
      <c r="Z208" s="103">
        <v>0</v>
      </c>
      <c r="AA208" s="101">
        <f t="shared" si="150"/>
        <v>0</v>
      </c>
      <c r="AB208" s="103">
        <f t="shared" si="147"/>
        <v>0</v>
      </c>
      <c r="AC208" s="107"/>
      <c r="AD208" s="103">
        <f>'ИТОГ и проверка'!K208</f>
        <v>0</v>
      </c>
      <c r="AE208" s="107"/>
      <c r="AF208" s="107"/>
      <c r="AG208" s="103">
        <f t="shared" si="151"/>
        <v>0</v>
      </c>
      <c r="AH208" s="103">
        <f>'ИТОГ и проверка'!L208</f>
        <v>0</v>
      </c>
      <c r="AI208" s="121"/>
      <c r="AJ208" s="121">
        <f t="shared" si="155"/>
        <v>0</v>
      </c>
      <c r="AK208" s="119">
        <f t="shared" si="153"/>
        <v>0</v>
      </c>
      <c r="AL208" s="101">
        <f t="shared" si="154"/>
        <v>0</v>
      </c>
    </row>
    <row r="209" ht="47.25">
      <c r="A209" s="96" t="s">
        <v>424</v>
      </c>
      <c r="B209" s="97" t="s">
        <v>425</v>
      </c>
      <c r="C209" s="211">
        <v>8.5980000000000008</v>
      </c>
      <c r="D209" s="104">
        <v>0</v>
      </c>
      <c r="E209" s="229">
        <v>0</v>
      </c>
      <c r="F209" s="200">
        <f t="shared" si="146"/>
        <v>0</v>
      </c>
      <c r="G209" s="102">
        <v>0</v>
      </c>
      <c r="H209" s="105">
        <v>0</v>
      </c>
      <c r="I209" s="105"/>
      <c r="J209" s="105">
        <v>0</v>
      </c>
      <c r="K209" s="105"/>
      <c r="L209" s="105"/>
      <c r="M209" s="105">
        <v>0</v>
      </c>
      <c r="N209" s="201">
        <v>0</v>
      </c>
      <c r="O209" s="213">
        <v>0</v>
      </c>
      <c r="P209" s="203"/>
      <c r="Q209" s="107"/>
      <c r="R209" s="215"/>
      <c r="S209" s="213">
        <v>0</v>
      </c>
      <c r="T209" s="213">
        <v>0</v>
      </c>
      <c r="U209" s="205">
        <v>0</v>
      </c>
      <c r="V209" s="101">
        <f t="shared" si="148"/>
        <v>0</v>
      </c>
      <c r="W209" s="336">
        <f t="shared" si="149"/>
        <v>0</v>
      </c>
      <c r="X209" s="71">
        <v>0</v>
      </c>
      <c r="Y209" s="103">
        <f>'ИТОГ и проверка'!J209</f>
        <v>0</v>
      </c>
      <c r="Z209" s="103">
        <v>0</v>
      </c>
      <c r="AA209" s="101">
        <f t="shared" si="150"/>
        <v>0</v>
      </c>
      <c r="AB209" s="10">
        <f t="shared" si="147"/>
        <v>0</v>
      </c>
      <c r="AC209" s="107"/>
      <c r="AD209" s="103">
        <f>'ИТОГ и проверка'!K209</f>
        <v>0</v>
      </c>
      <c r="AE209" s="107"/>
      <c r="AF209" s="107"/>
      <c r="AG209" s="103">
        <f t="shared" si="151"/>
        <v>0</v>
      </c>
      <c r="AH209" s="103">
        <f>'ИТОГ и проверка'!L209</f>
        <v>0</v>
      </c>
      <c r="AI209" s="121"/>
      <c r="AJ209" s="121">
        <f t="shared" si="155"/>
        <v>0</v>
      </c>
      <c r="AK209" s="119">
        <f t="shared" si="153"/>
        <v>0</v>
      </c>
      <c r="AL209" s="101">
        <f t="shared" si="154"/>
        <v>0</v>
      </c>
    </row>
    <row r="210" ht="47.25">
      <c r="A210" s="96" t="s">
        <v>426</v>
      </c>
      <c r="B210" s="97" t="s">
        <v>427</v>
      </c>
      <c r="C210" s="214">
        <v>13.641</v>
      </c>
      <c r="D210" s="104">
        <v>0</v>
      </c>
      <c r="E210" s="230">
        <v>0</v>
      </c>
      <c r="F210" s="200">
        <f t="shared" si="146"/>
        <v>0</v>
      </c>
      <c r="G210" s="102">
        <v>0</v>
      </c>
      <c r="H210" s="105">
        <v>0</v>
      </c>
      <c r="I210" s="105"/>
      <c r="J210" s="105">
        <v>0</v>
      </c>
      <c r="K210" s="105"/>
      <c r="L210" s="105"/>
      <c r="M210" s="105">
        <v>0</v>
      </c>
      <c r="N210" s="201">
        <v>0</v>
      </c>
      <c r="O210" s="213">
        <v>0</v>
      </c>
      <c r="P210" s="203"/>
      <c r="Q210" s="107"/>
      <c r="R210" s="215"/>
      <c r="S210" s="213">
        <v>0</v>
      </c>
      <c r="T210" s="213">
        <v>0</v>
      </c>
      <c r="U210" s="205">
        <v>0</v>
      </c>
      <c r="V210" s="101">
        <f t="shared" si="148"/>
        <v>0</v>
      </c>
      <c r="W210" s="336">
        <f t="shared" si="149"/>
        <v>0</v>
      </c>
      <c r="X210" s="71">
        <v>0</v>
      </c>
      <c r="Y210" s="103">
        <f>'ИТОГ и проверка'!J210</f>
        <v>0</v>
      </c>
      <c r="Z210" s="103">
        <v>0</v>
      </c>
      <c r="AA210" s="101">
        <f t="shared" si="150"/>
        <v>0</v>
      </c>
      <c r="AB210" s="103">
        <f t="shared" si="147"/>
        <v>0</v>
      </c>
      <c r="AC210" s="107"/>
      <c r="AD210" s="103">
        <f>'ИТОГ и проверка'!K210</f>
        <v>0</v>
      </c>
      <c r="AE210" s="107"/>
      <c r="AF210" s="107"/>
      <c r="AG210" s="103">
        <f t="shared" si="151"/>
        <v>0</v>
      </c>
      <c r="AH210" s="103">
        <f>'ИТОГ и проверка'!L210</f>
        <v>0</v>
      </c>
      <c r="AI210" s="121"/>
      <c r="AJ210" s="121">
        <f t="shared" si="155"/>
        <v>0</v>
      </c>
      <c r="AK210" s="119">
        <f t="shared" si="153"/>
        <v>0</v>
      </c>
      <c r="AL210" s="101">
        <f t="shared" si="154"/>
        <v>0</v>
      </c>
    </row>
    <row r="211" ht="31.5">
      <c r="A211" s="96" t="s">
        <v>428</v>
      </c>
      <c r="B211" s="97" t="s">
        <v>429</v>
      </c>
      <c r="C211" s="238">
        <v>50.604999999999997</v>
      </c>
      <c r="D211" s="104">
        <v>0</v>
      </c>
      <c r="E211" s="246">
        <v>0</v>
      </c>
      <c r="F211" s="200">
        <f t="shared" si="146"/>
        <v>0</v>
      </c>
      <c r="G211" s="102">
        <v>0</v>
      </c>
      <c r="H211" s="105">
        <v>0</v>
      </c>
      <c r="I211" s="105"/>
      <c r="J211" s="105">
        <v>0</v>
      </c>
      <c r="K211" s="105"/>
      <c r="L211" s="105"/>
      <c r="M211" s="105"/>
      <c r="N211" s="201">
        <v>0</v>
      </c>
      <c r="O211" s="213">
        <v>0</v>
      </c>
      <c r="P211" s="203"/>
      <c r="Q211" s="107"/>
      <c r="R211" s="215"/>
      <c r="S211" s="213">
        <v>0</v>
      </c>
      <c r="T211" s="213">
        <v>0</v>
      </c>
      <c r="U211" s="205">
        <v>0</v>
      </c>
      <c r="V211" s="101">
        <f t="shared" si="148"/>
        <v>0</v>
      </c>
      <c r="W211" s="336">
        <f t="shared" si="149"/>
        <v>0</v>
      </c>
      <c r="X211" s="71">
        <v>0</v>
      </c>
      <c r="Y211" s="103">
        <f>'ИТОГ и проверка'!J211</f>
        <v>0</v>
      </c>
      <c r="Z211" s="103">
        <v>0</v>
      </c>
      <c r="AA211" s="101">
        <f t="shared" si="150"/>
        <v>0</v>
      </c>
      <c r="AB211" s="10">
        <f t="shared" si="147"/>
        <v>0</v>
      </c>
      <c r="AC211" s="107"/>
      <c r="AD211" s="103">
        <f>'ИТОГ и проверка'!K211</f>
        <v>0</v>
      </c>
      <c r="AE211" s="107"/>
      <c r="AF211" s="107"/>
      <c r="AG211" s="107"/>
      <c r="AH211" s="103">
        <f>'ИТОГ и проверка'!L211</f>
        <v>0</v>
      </c>
      <c r="AI211" s="121"/>
      <c r="AJ211" s="121">
        <f t="shared" si="155"/>
        <v>0</v>
      </c>
      <c r="AK211" s="119">
        <f t="shared" si="153"/>
        <v>0</v>
      </c>
      <c r="AL211" s="101">
        <f t="shared" si="154"/>
        <v>0</v>
      </c>
    </row>
    <row r="212" ht="31.5">
      <c r="A212" s="96" t="s">
        <v>430</v>
      </c>
      <c r="B212" s="97" t="s">
        <v>431</v>
      </c>
      <c r="C212" s="214">
        <v>18.405000000000001</v>
      </c>
      <c r="D212" s="104">
        <v>0</v>
      </c>
      <c r="E212" s="182">
        <v>0</v>
      </c>
      <c r="F212" s="200">
        <f t="shared" si="146"/>
        <v>0</v>
      </c>
      <c r="G212" s="102">
        <v>0</v>
      </c>
      <c r="H212" s="105">
        <v>0</v>
      </c>
      <c r="I212" s="105"/>
      <c r="J212" s="105">
        <v>0</v>
      </c>
      <c r="K212" s="105"/>
      <c r="L212" s="105"/>
      <c r="M212" s="105"/>
      <c r="N212" s="201">
        <v>0</v>
      </c>
      <c r="O212" s="213">
        <v>0</v>
      </c>
      <c r="P212" s="203"/>
      <c r="Q212" s="107"/>
      <c r="R212" s="215"/>
      <c r="S212" s="213">
        <v>0</v>
      </c>
      <c r="T212" s="213">
        <v>0</v>
      </c>
      <c r="U212" s="205">
        <v>0</v>
      </c>
      <c r="V212" s="101">
        <f t="shared" si="148"/>
        <v>0</v>
      </c>
      <c r="W212" s="336">
        <f t="shared" si="149"/>
        <v>0</v>
      </c>
      <c r="X212" s="71">
        <v>0</v>
      </c>
      <c r="Y212" s="103">
        <f>'ИТОГ и проверка'!J212</f>
        <v>0</v>
      </c>
      <c r="Z212" s="103">
        <v>0</v>
      </c>
      <c r="AA212" s="101">
        <f t="shared" si="150"/>
        <v>0</v>
      </c>
      <c r="AB212" s="103">
        <f t="shared" si="147"/>
        <v>0</v>
      </c>
      <c r="AC212" s="107"/>
      <c r="AD212" s="103">
        <f>'ИТОГ и проверка'!K212</f>
        <v>0</v>
      </c>
      <c r="AE212" s="107"/>
      <c r="AF212" s="107"/>
      <c r="AG212" s="107"/>
      <c r="AH212" s="103">
        <f>'ИТОГ и проверка'!L212</f>
        <v>0</v>
      </c>
      <c r="AI212" s="121"/>
      <c r="AJ212" s="121">
        <f t="shared" si="155"/>
        <v>0</v>
      </c>
      <c r="AK212" s="119">
        <f t="shared" si="153"/>
        <v>0</v>
      </c>
      <c r="AL212" s="101">
        <f t="shared" si="154"/>
        <v>0</v>
      </c>
    </row>
    <row r="213" ht="47.25">
      <c r="A213" s="96" t="s">
        <v>432</v>
      </c>
      <c r="B213" s="97" t="s">
        <v>433</v>
      </c>
      <c r="C213" s="238">
        <v>46.442</v>
      </c>
      <c r="D213" s="104">
        <v>0</v>
      </c>
      <c r="E213" s="280">
        <v>0</v>
      </c>
      <c r="F213" s="200">
        <f t="shared" si="146"/>
        <v>0</v>
      </c>
      <c r="G213" s="102">
        <v>0</v>
      </c>
      <c r="H213" s="105">
        <v>0</v>
      </c>
      <c r="I213" s="105"/>
      <c r="J213" s="105">
        <v>0</v>
      </c>
      <c r="K213" s="105"/>
      <c r="L213" s="105"/>
      <c r="M213" s="105"/>
      <c r="N213" s="201">
        <v>0</v>
      </c>
      <c r="O213" s="213">
        <v>0</v>
      </c>
      <c r="P213" s="203"/>
      <c r="Q213" s="107"/>
      <c r="R213" s="215"/>
      <c r="S213" s="213">
        <v>0</v>
      </c>
      <c r="T213" s="213">
        <v>0</v>
      </c>
      <c r="U213" s="205">
        <v>0</v>
      </c>
      <c r="V213" s="101">
        <f t="shared" si="148"/>
        <v>0</v>
      </c>
      <c r="W213" s="336">
        <f t="shared" si="149"/>
        <v>0</v>
      </c>
      <c r="X213" s="71">
        <v>0</v>
      </c>
      <c r="Y213" s="103">
        <f>'ИТОГ и проверка'!J213</f>
        <v>0</v>
      </c>
      <c r="Z213" s="103">
        <v>0</v>
      </c>
      <c r="AA213" s="101">
        <f t="shared" si="150"/>
        <v>0</v>
      </c>
      <c r="AB213" s="10">
        <f t="shared" si="147"/>
        <v>0</v>
      </c>
      <c r="AC213" s="107"/>
      <c r="AD213" s="103">
        <f>'ИТОГ и проверка'!K213</f>
        <v>0</v>
      </c>
      <c r="AE213" s="107"/>
      <c r="AF213" s="107"/>
      <c r="AG213" s="107"/>
      <c r="AH213" s="103">
        <f>'ИТОГ и проверка'!L213</f>
        <v>0</v>
      </c>
      <c r="AI213" s="121"/>
      <c r="AJ213" s="121">
        <f t="shared" si="155"/>
        <v>0</v>
      </c>
      <c r="AK213" s="119">
        <f t="shared" si="153"/>
        <v>0</v>
      </c>
      <c r="AL213" s="101">
        <f t="shared" si="154"/>
        <v>0</v>
      </c>
    </row>
    <row r="214" ht="47.25">
      <c r="A214" s="96" t="s">
        <v>434</v>
      </c>
      <c r="B214" s="97" t="s">
        <v>435</v>
      </c>
      <c r="C214" s="265">
        <v>51.905999999999999</v>
      </c>
      <c r="D214" s="104">
        <v>0</v>
      </c>
      <c r="E214" s="182">
        <v>0</v>
      </c>
      <c r="F214" s="200">
        <f t="shared" si="146"/>
        <v>0</v>
      </c>
      <c r="G214" s="102">
        <v>0</v>
      </c>
      <c r="H214" s="105">
        <v>0</v>
      </c>
      <c r="I214" s="105"/>
      <c r="J214" s="105">
        <v>0</v>
      </c>
      <c r="K214" s="105"/>
      <c r="L214" s="105"/>
      <c r="M214" s="105"/>
      <c r="N214" s="201">
        <v>0</v>
      </c>
      <c r="O214" s="213">
        <v>0</v>
      </c>
      <c r="P214" s="203"/>
      <c r="Q214" s="107"/>
      <c r="R214" s="215"/>
      <c r="S214" s="213">
        <v>0</v>
      </c>
      <c r="T214" s="213">
        <v>0</v>
      </c>
      <c r="U214" s="205">
        <v>0</v>
      </c>
      <c r="V214" s="101">
        <f t="shared" si="148"/>
        <v>0</v>
      </c>
      <c r="W214" s="336">
        <f t="shared" si="149"/>
        <v>0</v>
      </c>
      <c r="X214" s="71">
        <v>0</v>
      </c>
      <c r="Y214" s="103">
        <f>'ИТОГ и проверка'!J214</f>
        <v>0</v>
      </c>
      <c r="Z214" s="103">
        <v>0</v>
      </c>
      <c r="AA214" s="101">
        <f t="shared" si="150"/>
        <v>0</v>
      </c>
      <c r="AB214" s="103">
        <f t="shared" si="147"/>
        <v>0</v>
      </c>
      <c r="AC214" s="107"/>
      <c r="AD214" s="103">
        <f>'ИТОГ и проверка'!K214</f>
        <v>0</v>
      </c>
      <c r="AE214" s="107"/>
      <c r="AF214" s="107"/>
      <c r="AG214" s="107"/>
      <c r="AH214" s="103">
        <f>'ИТОГ и проверка'!L214</f>
        <v>0</v>
      </c>
      <c r="AI214" s="121"/>
      <c r="AJ214" s="121">
        <f t="shared" si="155"/>
        <v>0</v>
      </c>
      <c r="AK214" s="119">
        <f t="shared" si="153"/>
        <v>0</v>
      </c>
      <c r="AL214" s="101">
        <f t="shared" si="154"/>
        <v>0</v>
      </c>
    </row>
    <row r="215" ht="31.5">
      <c r="A215" s="96" t="s">
        <v>436</v>
      </c>
      <c r="B215" s="97" t="s">
        <v>437</v>
      </c>
      <c r="C215" s="211">
        <v>34.097000000000001</v>
      </c>
      <c r="D215" s="104">
        <v>0</v>
      </c>
      <c r="E215" s="120">
        <v>0</v>
      </c>
      <c r="F215" s="200">
        <f t="shared" si="146"/>
        <v>0</v>
      </c>
      <c r="G215" s="102">
        <v>0</v>
      </c>
      <c r="H215" s="105">
        <v>0</v>
      </c>
      <c r="I215" s="105"/>
      <c r="J215" s="105">
        <v>0</v>
      </c>
      <c r="K215" s="105"/>
      <c r="L215" s="105"/>
      <c r="M215" s="105"/>
      <c r="N215" s="201">
        <v>0</v>
      </c>
      <c r="O215" s="213">
        <v>0</v>
      </c>
      <c r="P215" s="203"/>
      <c r="Q215" s="107"/>
      <c r="R215" s="215"/>
      <c r="S215" s="213">
        <v>0</v>
      </c>
      <c r="T215" s="213">
        <v>0</v>
      </c>
      <c r="U215" s="205">
        <v>0</v>
      </c>
      <c r="V215" s="101">
        <f t="shared" si="148"/>
        <v>0</v>
      </c>
      <c r="W215" s="336">
        <f t="shared" si="149"/>
        <v>0</v>
      </c>
      <c r="X215" s="71">
        <v>0</v>
      </c>
      <c r="Y215" s="103">
        <f>'ИТОГ и проверка'!J215</f>
        <v>0</v>
      </c>
      <c r="Z215" s="103">
        <v>0</v>
      </c>
      <c r="AA215" s="101">
        <f t="shared" si="150"/>
        <v>0</v>
      </c>
      <c r="AB215" s="10">
        <f t="shared" si="147"/>
        <v>0</v>
      </c>
      <c r="AC215" s="107"/>
      <c r="AD215" s="103">
        <f>'ИТОГ и проверка'!K215</f>
        <v>0</v>
      </c>
      <c r="AE215" s="107"/>
      <c r="AF215" s="107"/>
      <c r="AG215" s="107"/>
      <c r="AH215" s="103">
        <f>'ИТОГ и проверка'!L215</f>
        <v>0</v>
      </c>
      <c r="AI215" s="121"/>
      <c r="AJ215" s="121">
        <f t="shared" si="155"/>
        <v>0</v>
      </c>
      <c r="AK215" s="119">
        <f t="shared" si="153"/>
        <v>0</v>
      </c>
      <c r="AL215" s="101">
        <f t="shared" si="154"/>
        <v>0</v>
      </c>
    </row>
    <row r="216" ht="31.5">
      <c r="A216" s="96" t="s">
        <v>438</v>
      </c>
      <c r="B216" s="97" t="s">
        <v>439</v>
      </c>
      <c r="C216" s="265">
        <v>48.301000000000002</v>
      </c>
      <c r="D216" s="104">
        <v>0</v>
      </c>
      <c r="E216" s="182">
        <v>0</v>
      </c>
      <c r="F216" s="200">
        <f t="shared" si="146"/>
        <v>0</v>
      </c>
      <c r="G216" s="102">
        <v>0</v>
      </c>
      <c r="H216" s="105">
        <v>0</v>
      </c>
      <c r="I216" s="105"/>
      <c r="J216" s="105">
        <v>0</v>
      </c>
      <c r="K216" s="105"/>
      <c r="L216" s="105"/>
      <c r="M216" s="105"/>
      <c r="N216" s="201">
        <v>0</v>
      </c>
      <c r="O216" s="213">
        <v>0</v>
      </c>
      <c r="P216" s="203"/>
      <c r="Q216" s="107"/>
      <c r="R216" s="215"/>
      <c r="S216" s="213">
        <v>0</v>
      </c>
      <c r="T216" s="213">
        <v>0</v>
      </c>
      <c r="U216" s="205">
        <v>0</v>
      </c>
      <c r="V216" s="101">
        <f t="shared" si="148"/>
        <v>0</v>
      </c>
      <c r="W216" s="336">
        <f t="shared" si="149"/>
        <v>0</v>
      </c>
      <c r="X216" s="71">
        <v>0</v>
      </c>
      <c r="Y216" s="103">
        <f>'ИТОГ и проверка'!J216</f>
        <v>0</v>
      </c>
      <c r="Z216" s="103">
        <v>0</v>
      </c>
      <c r="AA216" s="101">
        <f t="shared" si="150"/>
        <v>0</v>
      </c>
      <c r="AB216" s="103">
        <f t="shared" si="147"/>
        <v>0</v>
      </c>
      <c r="AC216" s="107"/>
      <c r="AD216" s="103">
        <f>'ИТОГ и проверка'!K216</f>
        <v>0</v>
      </c>
      <c r="AE216" s="107"/>
      <c r="AF216" s="107"/>
      <c r="AG216" s="107"/>
      <c r="AH216" s="103">
        <f>'ИТОГ и проверка'!L216</f>
        <v>0</v>
      </c>
      <c r="AI216" s="121"/>
      <c r="AJ216" s="121">
        <f t="shared" si="155"/>
        <v>0</v>
      </c>
      <c r="AK216" s="119">
        <f t="shared" si="153"/>
        <v>0</v>
      </c>
      <c r="AL216" s="101">
        <f t="shared" si="154"/>
        <v>0</v>
      </c>
    </row>
    <row r="217">
      <c r="A217" s="123" t="s">
        <v>440</v>
      </c>
      <c r="B217" s="87" t="s">
        <v>441</v>
      </c>
      <c r="C217" s="218"/>
      <c r="D217" s="208"/>
      <c r="E217" s="284"/>
      <c r="F217" s="256"/>
      <c r="G217" s="149"/>
      <c r="H217" s="91"/>
      <c r="I217" s="91"/>
      <c r="J217" s="91"/>
      <c r="K217" s="91"/>
      <c r="L217" s="91"/>
      <c r="M217" s="91"/>
      <c r="N217" s="91"/>
      <c r="O217" s="207"/>
      <c r="P217" s="88"/>
      <c r="Q217" s="88"/>
      <c r="R217" s="88"/>
      <c r="S217" s="263"/>
      <c r="T217" s="264"/>
      <c r="U217" s="88"/>
      <c r="V217" s="90"/>
      <c r="W217" s="92"/>
      <c r="X217" s="92"/>
      <c r="Y217" s="90"/>
      <c r="Z217" s="150"/>
      <c r="AA217" s="90"/>
      <c r="AB217" s="10">
        <f t="shared" si="147"/>
        <v>0</v>
      </c>
      <c r="AC217" s="90"/>
      <c r="AD217" s="90"/>
      <c r="AE217" s="90"/>
      <c r="AF217" s="90"/>
      <c r="AG217" s="90"/>
      <c r="AH217" s="90"/>
      <c r="AI217" s="127"/>
      <c r="AJ217" s="121">
        <f t="shared" si="155"/>
        <v>0</v>
      </c>
      <c r="AK217" s="119">
        <f t="shared" si="153"/>
        <v>0</v>
      </c>
      <c r="AL217" s="101">
        <f t="shared" si="154"/>
        <v>0</v>
      </c>
    </row>
    <row r="218" ht="47.25">
      <c r="A218" s="96" t="s">
        <v>442</v>
      </c>
      <c r="B218" s="97" t="s">
        <v>443</v>
      </c>
      <c r="C218" s="214">
        <v>3221.3000000000002</v>
      </c>
      <c r="D218" s="104">
        <v>213</v>
      </c>
      <c r="E218" s="182">
        <v>212</v>
      </c>
      <c r="F218" s="200">
        <f t="shared" si="146"/>
        <v>0.065811939279173004</v>
      </c>
      <c r="G218" s="102">
        <v>10</v>
      </c>
      <c r="H218" s="105">
        <v>5</v>
      </c>
      <c r="I218" s="105">
        <v>0</v>
      </c>
      <c r="J218" s="105">
        <v>0</v>
      </c>
      <c r="K218" s="105"/>
      <c r="L218" s="105"/>
      <c r="M218" s="105"/>
      <c r="N218" s="105">
        <v>0</v>
      </c>
      <c r="O218" s="287"/>
      <c r="P218" s="107"/>
      <c r="Q218" s="107"/>
      <c r="R218" s="120"/>
      <c r="S218" s="287"/>
      <c r="T218" s="274"/>
      <c r="U218" s="101">
        <f t="shared" ref="U208:U264" si="156">O218/G218%</f>
        <v>0</v>
      </c>
      <c r="V218" s="101">
        <f t="shared" si="148"/>
        <v>10.600000000000001</v>
      </c>
      <c r="W218" s="336">
        <f t="shared" si="149"/>
        <v>10</v>
      </c>
      <c r="X218" s="71">
        <v>5</v>
      </c>
      <c r="Y218" s="103">
        <f>'ИТОГ и проверка'!J218</f>
        <v>10</v>
      </c>
      <c r="Z218" s="103">
        <f t="shared" si="152"/>
        <v>4.7169811320754711</v>
      </c>
      <c r="AA218" s="101">
        <f t="shared" si="150"/>
        <v>-0.28301886792452891</v>
      </c>
      <c r="AB218" s="103">
        <f t="shared" si="147"/>
        <v>0</v>
      </c>
      <c r="AC218" s="107">
        <v>0</v>
      </c>
      <c r="AD218" s="103">
        <f>'ИТОГ и проверка'!K218</f>
        <v>0</v>
      </c>
      <c r="AE218" s="107"/>
      <c r="AF218" s="107"/>
      <c r="AG218" s="107"/>
      <c r="AH218" s="103">
        <f>'ИТОГ и проверка'!L218</f>
        <v>0</v>
      </c>
      <c r="AI218" s="121"/>
      <c r="AJ218" s="121">
        <f t="shared" si="155"/>
        <v>0</v>
      </c>
      <c r="AK218" s="119">
        <f t="shared" si="153"/>
        <v>-10</v>
      </c>
      <c r="AL218" s="101">
        <f t="shared" si="154"/>
        <v>0</v>
      </c>
    </row>
    <row r="219">
      <c r="A219" s="123" t="s">
        <v>444</v>
      </c>
      <c r="B219" s="87" t="s">
        <v>445</v>
      </c>
      <c r="C219" s="218"/>
      <c r="D219" s="208"/>
      <c r="E219" s="284"/>
      <c r="F219" s="256"/>
      <c r="G219" s="149"/>
      <c r="H219" s="91"/>
      <c r="I219" s="91"/>
      <c r="J219" s="91"/>
      <c r="K219" s="91"/>
      <c r="L219" s="91"/>
      <c r="M219" s="91"/>
      <c r="N219" s="91"/>
      <c r="O219" s="237"/>
      <c r="P219" s="88"/>
      <c r="Q219" s="88"/>
      <c r="R219" s="88"/>
      <c r="S219" s="237"/>
      <c r="T219" s="236"/>
      <c r="U219" s="88"/>
      <c r="V219" s="90"/>
      <c r="W219" s="92"/>
      <c r="X219" s="92"/>
      <c r="Y219" s="90"/>
      <c r="Z219" s="150"/>
      <c r="AA219" s="90"/>
      <c r="AB219" s="10">
        <f t="shared" si="147"/>
        <v>0</v>
      </c>
      <c r="AC219" s="90"/>
      <c r="AD219" s="90"/>
      <c r="AE219" s="90"/>
      <c r="AF219" s="90"/>
      <c r="AG219" s="90"/>
      <c r="AH219" s="90"/>
      <c r="AI219" s="127"/>
      <c r="AJ219" s="121">
        <f t="shared" si="155"/>
        <v>0</v>
      </c>
      <c r="AK219" s="119">
        <f t="shared" si="153"/>
        <v>0</v>
      </c>
      <c r="AL219" s="101">
        <f t="shared" si="154"/>
        <v>0</v>
      </c>
    </row>
    <row r="220" ht="47.25">
      <c r="A220" s="96" t="s">
        <v>446</v>
      </c>
      <c r="B220" s="97" t="s">
        <v>447</v>
      </c>
      <c r="C220" s="214">
        <v>986.86199999999997</v>
      </c>
      <c r="D220" s="104">
        <v>829</v>
      </c>
      <c r="E220" s="7">
        <v>862</v>
      </c>
      <c r="F220" s="200">
        <f t="shared" si="146"/>
        <v>0.87347572406273621</v>
      </c>
      <c r="G220" s="102">
        <v>41</v>
      </c>
      <c r="H220" s="105">
        <v>5</v>
      </c>
      <c r="I220" s="105"/>
      <c r="J220" s="105">
        <v>0</v>
      </c>
      <c r="K220" s="105"/>
      <c r="L220" s="105"/>
      <c r="M220" s="105"/>
      <c r="N220" s="201">
        <v>0</v>
      </c>
      <c r="O220" s="213">
        <v>22</v>
      </c>
      <c r="P220" s="203"/>
      <c r="Q220" s="107"/>
      <c r="R220" s="215"/>
      <c r="S220" s="213">
        <v>13</v>
      </c>
      <c r="T220" s="213">
        <v>9</v>
      </c>
      <c r="U220" s="205">
        <f t="shared" si="156"/>
        <v>53.658536585365859</v>
      </c>
      <c r="V220" s="101">
        <f t="shared" si="148"/>
        <v>43.100000000000001</v>
      </c>
      <c r="W220" s="336">
        <f t="shared" si="149"/>
        <v>43</v>
      </c>
      <c r="X220" s="71">
        <v>5</v>
      </c>
      <c r="Y220" s="103">
        <f>'ИТОГ и проверка'!J220</f>
        <v>43</v>
      </c>
      <c r="Z220" s="103">
        <f t="shared" si="152"/>
        <v>4.9883990719257545</v>
      </c>
      <c r="AA220" s="101">
        <f t="shared" si="150"/>
        <v>-0.011600928074245509</v>
      </c>
      <c r="AB220" s="103">
        <f t="shared" si="147"/>
        <v>0</v>
      </c>
      <c r="AC220" s="107"/>
      <c r="AD220" s="103">
        <f>'ИТОГ и проверка'!K220</f>
        <v>0</v>
      </c>
      <c r="AE220" s="107"/>
      <c r="AF220" s="107"/>
      <c r="AG220" s="107"/>
      <c r="AH220" s="103">
        <f>'ИТОГ и проверка'!L220</f>
        <v>0</v>
      </c>
      <c r="AI220" s="121"/>
      <c r="AJ220" s="121">
        <f t="shared" si="155"/>
        <v>0</v>
      </c>
      <c r="AK220" s="119">
        <f t="shared" si="153"/>
        <v>-43</v>
      </c>
      <c r="AL220" s="101">
        <f t="shared" si="154"/>
        <v>0</v>
      </c>
    </row>
    <row r="221" ht="47.25">
      <c r="A221" s="96" t="s">
        <v>448</v>
      </c>
      <c r="B221" s="97" t="s">
        <v>449</v>
      </c>
      <c r="C221" s="211">
        <v>600.15499999999997</v>
      </c>
      <c r="D221" s="104">
        <v>0</v>
      </c>
      <c r="E221" s="303">
        <v>0</v>
      </c>
      <c r="F221" s="200">
        <f t="shared" si="146"/>
        <v>0</v>
      </c>
      <c r="G221" s="102">
        <v>0</v>
      </c>
      <c r="H221" s="105">
        <v>0</v>
      </c>
      <c r="I221" s="105"/>
      <c r="J221" s="105">
        <v>0</v>
      </c>
      <c r="K221" s="105"/>
      <c r="L221" s="105"/>
      <c r="M221" s="105"/>
      <c r="N221" s="201">
        <v>0</v>
      </c>
      <c r="O221" s="213">
        <v>0</v>
      </c>
      <c r="P221" s="203"/>
      <c r="Q221" s="107"/>
      <c r="R221" s="215"/>
      <c r="S221" s="213">
        <v>0</v>
      </c>
      <c r="T221" s="213">
        <v>0</v>
      </c>
      <c r="U221" s="205">
        <v>0</v>
      </c>
      <c r="V221" s="101">
        <f t="shared" si="148"/>
        <v>0</v>
      </c>
      <c r="W221" s="336">
        <f t="shared" si="149"/>
        <v>0</v>
      </c>
      <c r="X221" s="71">
        <v>0</v>
      </c>
      <c r="Y221" s="103">
        <f>'ИТОГ и проверка'!J221</f>
        <v>0</v>
      </c>
      <c r="Z221" s="103">
        <v>0</v>
      </c>
      <c r="AA221" s="101">
        <f t="shared" si="150"/>
        <v>0</v>
      </c>
      <c r="AB221" s="10">
        <f t="shared" si="147"/>
        <v>0</v>
      </c>
      <c r="AC221" s="107"/>
      <c r="AD221" s="103">
        <f>'ИТОГ и проверка'!K221</f>
        <v>0</v>
      </c>
      <c r="AE221" s="107"/>
      <c r="AF221" s="107"/>
      <c r="AG221" s="107"/>
      <c r="AH221" s="103">
        <f>'ИТОГ и проверка'!L221</f>
        <v>0</v>
      </c>
      <c r="AI221" s="121"/>
      <c r="AJ221" s="121">
        <f t="shared" si="155"/>
        <v>0</v>
      </c>
      <c r="AK221" s="119">
        <f t="shared" si="153"/>
        <v>0</v>
      </c>
      <c r="AL221" s="101">
        <f t="shared" si="154"/>
        <v>0</v>
      </c>
    </row>
    <row r="222" ht="47.25">
      <c r="A222" s="96" t="s">
        <v>450</v>
      </c>
      <c r="B222" s="97" t="s">
        <v>451</v>
      </c>
      <c r="C222" s="214">
        <v>316.95299999999997</v>
      </c>
      <c r="D222" s="104">
        <v>2974</v>
      </c>
      <c r="E222" s="182">
        <v>3036</v>
      </c>
      <c r="F222" s="200">
        <f t="shared" si="146"/>
        <v>9.5787072531258577</v>
      </c>
      <c r="G222" s="102">
        <v>200</v>
      </c>
      <c r="H222" s="105">
        <v>7</v>
      </c>
      <c r="I222" s="105"/>
      <c r="J222" s="105">
        <v>0</v>
      </c>
      <c r="K222" s="105"/>
      <c r="L222" s="105"/>
      <c r="M222" s="105"/>
      <c r="N222" s="201">
        <v>0</v>
      </c>
      <c r="O222" s="213">
        <v>163</v>
      </c>
      <c r="P222" s="203"/>
      <c r="Q222" s="107"/>
      <c r="R222" s="215"/>
      <c r="S222" s="213">
        <v>89</v>
      </c>
      <c r="T222" s="213">
        <v>74</v>
      </c>
      <c r="U222" s="205">
        <f t="shared" si="156"/>
        <v>81.5</v>
      </c>
      <c r="V222" s="101">
        <f t="shared" si="148"/>
        <v>546.48000000000002</v>
      </c>
      <c r="W222" s="336">
        <f t="shared" si="149"/>
        <v>546</v>
      </c>
      <c r="X222" s="71">
        <v>18</v>
      </c>
      <c r="Y222" s="103">
        <f>'ИТОГ и проверка'!J222</f>
        <v>200</v>
      </c>
      <c r="Z222" s="103">
        <f t="shared" si="152"/>
        <v>6.587615283267457</v>
      </c>
      <c r="AA222" s="101">
        <f t="shared" si="150"/>
        <v>-11.412384716732543</v>
      </c>
      <c r="AB222" s="103">
        <f t="shared" si="147"/>
        <v>0</v>
      </c>
      <c r="AC222" s="107"/>
      <c r="AD222" s="103">
        <f>'ИТОГ и проверка'!K222</f>
        <v>0</v>
      </c>
      <c r="AE222" s="107"/>
      <c r="AF222" s="107"/>
      <c r="AG222" s="107"/>
      <c r="AH222" s="103">
        <f>'ИТОГ и проверка'!L222</f>
        <v>0</v>
      </c>
      <c r="AI222" s="121"/>
      <c r="AJ222" s="121">
        <f t="shared" si="155"/>
        <v>0</v>
      </c>
      <c r="AK222" s="119">
        <f t="shared" si="153"/>
        <v>-200</v>
      </c>
      <c r="AL222" s="101">
        <f t="shared" si="154"/>
        <v>0</v>
      </c>
    </row>
    <row r="223">
      <c r="A223" s="123" t="s">
        <v>452</v>
      </c>
      <c r="B223" s="87" t="s">
        <v>453</v>
      </c>
      <c r="C223" s="218"/>
      <c r="D223" s="208"/>
      <c r="E223" s="255"/>
      <c r="F223" s="256"/>
      <c r="G223" s="149"/>
      <c r="H223" s="91"/>
      <c r="I223" s="91"/>
      <c r="J223" s="91"/>
      <c r="K223" s="91"/>
      <c r="L223" s="91"/>
      <c r="M223" s="91"/>
      <c r="N223" s="91"/>
      <c r="O223" s="207"/>
      <c r="P223" s="88"/>
      <c r="Q223" s="88"/>
      <c r="R223" s="88"/>
      <c r="S223" s="263"/>
      <c r="T223" s="264"/>
      <c r="U223" s="88"/>
      <c r="V223" s="90"/>
      <c r="W223" s="92"/>
      <c r="X223" s="92"/>
      <c r="Y223" s="90"/>
      <c r="Z223" s="150"/>
      <c r="AA223" s="90"/>
      <c r="AB223" s="10">
        <f t="shared" si="147"/>
        <v>0</v>
      </c>
      <c r="AC223" s="90"/>
      <c r="AD223" s="90"/>
      <c r="AE223" s="90"/>
      <c r="AF223" s="90"/>
      <c r="AG223" s="90"/>
      <c r="AH223" s="90"/>
      <c r="AI223" s="127"/>
      <c r="AJ223" s="121">
        <f t="shared" si="155"/>
        <v>0</v>
      </c>
      <c r="AK223" s="119">
        <f t="shared" si="153"/>
        <v>0</v>
      </c>
      <c r="AL223" s="101">
        <f t="shared" si="154"/>
        <v>0</v>
      </c>
    </row>
    <row r="224" ht="63">
      <c r="A224" s="96" t="s">
        <v>454</v>
      </c>
      <c r="B224" s="97" t="s">
        <v>455</v>
      </c>
      <c r="C224" s="214">
        <v>185.38</v>
      </c>
      <c r="D224" s="104">
        <v>646</v>
      </c>
      <c r="E224" s="269">
        <v>710</v>
      </c>
      <c r="F224" s="200">
        <f t="shared" si="146"/>
        <v>3.8299708706440825</v>
      </c>
      <c r="G224" s="102">
        <v>77</v>
      </c>
      <c r="H224" s="105">
        <v>12</v>
      </c>
      <c r="I224" s="105"/>
      <c r="J224" s="105">
        <v>0</v>
      </c>
      <c r="K224" s="105"/>
      <c r="L224" s="105"/>
      <c r="M224" s="105"/>
      <c r="N224" s="105">
        <v>0</v>
      </c>
      <c r="O224" s="287"/>
      <c r="P224" s="107"/>
      <c r="Q224" s="107"/>
      <c r="R224" s="120"/>
      <c r="S224" s="287"/>
      <c r="T224" s="274"/>
      <c r="U224" s="101">
        <f t="shared" si="156"/>
        <v>0</v>
      </c>
      <c r="V224" s="101">
        <f t="shared" si="148"/>
        <v>85.200000000000003</v>
      </c>
      <c r="W224" s="336">
        <f t="shared" si="149"/>
        <v>85</v>
      </c>
      <c r="X224" s="71">
        <v>12</v>
      </c>
      <c r="Y224" s="103">
        <f>'ИТОГ и проверка'!J224</f>
        <v>85</v>
      </c>
      <c r="Z224" s="103">
        <f t="shared" si="152"/>
        <v>11.971830985915494</v>
      </c>
      <c r="AA224" s="101">
        <f t="shared" si="150"/>
        <v>-0.028169014084506117</v>
      </c>
      <c r="AB224" s="103">
        <f t="shared" si="147"/>
        <v>0</v>
      </c>
      <c r="AC224" s="107"/>
      <c r="AD224" s="103">
        <f>'ИТОГ и проверка'!K224</f>
        <v>0</v>
      </c>
      <c r="AE224" s="107"/>
      <c r="AF224" s="107"/>
      <c r="AG224" s="107"/>
      <c r="AH224" s="103">
        <f>'ИТОГ и проверка'!L224</f>
        <v>0</v>
      </c>
      <c r="AI224" s="121"/>
      <c r="AJ224" s="121">
        <f t="shared" si="155"/>
        <v>0</v>
      </c>
      <c r="AK224" s="119">
        <f t="shared" si="153"/>
        <v>-85</v>
      </c>
      <c r="AL224" s="101">
        <f t="shared" si="154"/>
        <v>0</v>
      </c>
    </row>
    <row r="225" ht="31.5">
      <c r="A225" s="96" t="s">
        <v>456</v>
      </c>
      <c r="B225" s="97" t="s">
        <v>457</v>
      </c>
      <c r="C225" s="211">
        <v>85.900000000000006</v>
      </c>
      <c r="D225" s="104">
        <v>192</v>
      </c>
      <c r="E225" s="229">
        <v>219</v>
      </c>
      <c r="F225" s="200">
        <f t="shared" si="146"/>
        <v>2.5494761350407447</v>
      </c>
      <c r="G225" s="102">
        <v>15</v>
      </c>
      <c r="H225" s="105">
        <v>8</v>
      </c>
      <c r="I225" s="105"/>
      <c r="J225" s="105">
        <v>0</v>
      </c>
      <c r="K225" s="105"/>
      <c r="L225" s="105"/>
      <c r="M225" s="105"/>
      <c r="N225" s="105">
        <v>0</v>
      </c>
      <c r="O225" s="230">
        <v>9</v>
      </c>
      <c r="P225" s="107"/>
      <c r="Q225" s="107"/>
      <c r="R225" s="120"/>
      <c r="S225" s="100">
        <v>5</v>
      </c>
      <c r="T225" s="229">
        <v>4</v>
      </c>
      <c r="U225" s="101">
        <f t="shared" si="156"/>
        <v>60</v>
      </c>
      <c r="V225" s="101">
        <f t="shared" si="148"/>
        <v>17.52</v>
      </c>
      <c r="W225" s="336">
        <f t="shared" si="149"/>
        <v>17</v>
      </c>
      <c r="X225" s="71">
        <v>8</v>
      </c>
      <c r="Y225" s="103">
        <f>'ИТОГ и проверка'!J225</f>
        <v>15</v>
      </c>
      <c r="Z225" s="103">
        <f t="shared" si="152"/>
        <v>6.8493150684931505</v>
      </c>
      <c r="AA225" s="101">
        <f t="shared" si="150"/>
        <v>-1.1506849315068495</v>
      </c>
      <c r="AB225" s="10">
        <f t="shared" si="147"/>
        <v>0</v>
      </c>
      <c r="AC225" s="107"/>
      <c r="AD225" s="103">
        <f>'ИТОГ и проверка'!K225</f>
        <v>0</v>
      </c>
      <c r="AE225" s="107"/>
      <c r="AF225" s="107"/>
      <c r="AG225" s="107"/>
      <c r="AH225" s="103">
        <f>'ИТОГ и проверка'!L225</f>
        <v>0</v>
      </c>
      <c r="AI225" s="121"/>
      <c r="AJ225" s="121">
        <f t="shared" si="155"/>
        <v>0</v>
      </c>
      <c r="AK225" s="119">
        <f t="shared" si="153"/>
        <v>-15</v>
      </c>
      <c r="AL225" s="101">
        <f t="shared" si="154"/>
        <v>0</v>
      </c>
    </row>
    <row r="226" ht="31.5">
      <c r="A226" s="96" t="s">
        <v>458</v>
      </c>
      <c r="B226" s="97" t="s">
        <v>459</v>
      </c>
      <c r="C226" s="214">
        <v>74.510000000000005</v>
      </c>
      <c r="D226" s="104">
        <v>247</v>
      </c>
      <c r="E226" s="215">
        <v>357</v>
      </c>
      <c r="F226" s="200">
        <f t="shared" si="146"/>
        <v>4.7913031807811031</v>
      </c>
      <c r="G226" s="102">
        <v>17</v>
      </c>
      <c r="H226" s="105">
        <v>7</v>
      </c>
      <c r="I226" s="105"/>
      <c r="J226" s="105">
        <v>0</v>
      </c>
      <c r="K226" s="105"/>
      <c r="L226" s="105"/>
      <c r="M226" s="105"/>
      <c r="N226" s="105">
        <v>0</v>
      </c>
      <c r="O226" s="276"/>
      <c r="P226" s="107"/>
      <c r="Q226" s="107"/>
      <c r="R226" s="120"/>
      <c r="S226" s="276"/>
      <c r="T226" s="276"/>
      <c r="U226" s="101">
        <f t="shared" si="156"/>
        <v>0</v>
      </c>
      <c r="V226" s="101">
        <f t="shared" si="148"/>
        <v>42.839999999999996</v>
      </c>
      <c r="W226" s="336">
        <f t="shared" si="149"/>
        <v>42</v>
      </c>
      <c r="X226" s="71">
        <v>12</v>
      </c>
      <c r="Y226" s="103">
        <f>'ИТОГ и проверка'!J226</f>
        <v>24</v>
      </c>
      <c r="Z226" s="103">
        <f t="shared" si="152"/>
        <v>6.7226890756302522</v>
      </c>
      <c r="AA226" s="101">
        <f t="shared" si="150"/>
        <v>-5.2773109243697478</v>
      </c>
      <c r="AB226" s="103">
        <f t="shared" si="147"/>
        <v>0</v>
      </c>
      <c r="AC226" s="107"/>
      <c r="AD226" s="103">
        <f>'ИТОГ и проверка'!K226</f>
        <v>0</v>
      </c>
      <c r="AE226" s="107"/>
      <c r="AF226" s="107"/>
      <c r="AG226" s="107"/>
      <c r="AH226" s="103">
        <f>'ИТОГ и проверка'!L226</f>
        <v>0</v>
      </c>
      <c r="AI226" s="121"/>
      <c r="AJ226" s="121">
        <f t="shared" si="155"/>
        <v>0</v>
      </c>
      <c r="AK226" s="119">
        <f t="shared" si="153"/>
        <v>-24</v>
      </c>
      <c r="AL226" s="101">
        <f t="shared" si="154"/>
        <v>0</v>
      </c>
    </row>
    <row r="227" ht="47.25">
      <c r="A227" s="96" t="s">
        <v>460</v>
      </c>
      <c r="B227" s="97" t="s">
        <v>461</v>
      </c>
      <c r="C227" s="238">
        <v>125.851</v>
      </c>
      <c r="D227" s="104">
        <v>997</v>
      </c>
      <c r="E227" s="277">
        <v>1190</v>
      </c>
      <c r="F227" s="200">
        <f t="shared" si="146"/>
        <v>9.4556260975280289</v>
      </c>
      <c r="G227" s="102">
        <v>100</v>
      </c>
      <c r="H227" s="105">
        <v>10</v>
      </c>
      <c r="I227" s="105"/>
      <c r="J227" s="105">
        <v>0</v>
      </c>
      <c r="K227" s="105"/>
      <c r="L227" s="105"/>
      <c r="M227" s="105"/>
      <c r="N227" s="201">
        <v>0</v>
      </c>
      <c r="O227" s="213">
        <v>81</v>
      </c>
      <c r="P227" s="203"/>
      <c r="Q227" s="107"/>
      <c r="R227" s="342"/>
      <c r="S227" s="213">
        <v>62</v>
      </c>
      <c r="T227" s="213">
        <v>19</v>
      </c>
      <c r="U227" s="205">
        <f t="shared" si="156"/>
        <v>81</v>
      </c>
      <c r="V227" s="101">
        <f t="shared" si="148"/>
        <v>178.5</v>
      </c>
      <c r="W227" s="336">
        <f t="shared" si="149"/>
        <v>178</v>
      </c>
      <c r="X227" s="71">
        <v>15</v>
      </c>
      <c r="Y227" s="103">
        <f>'ИТОГ и проверка'!J227</f>
        <v>100</v>
      </c>
      <c r="Z227" s="103">
        <f t="shared" si="152"/>
        <v>8.4033613445378155</v>
      </c>
      <c r="AA227" s="101">
        <f t="shared" si="150"/>
        <v>-6.5966386554621845</v>
      </c>
      <c r="AB227" s="10">
        <f t="shared" si="147"/>
        <v>0</v>
      </c>
      <c r="AC227" s="107"/>
      <c r="AD227" s="103">
        <f>'ИТОГ и проверка'!K227</f>
        <v>0</v>
      </c>
      <c r="AE227" s="107"/>
      <c r="AF227" s="107"/>
      <c r="AG227" s="107"/>
      <c r="AH227" s="103">
        <f>'ИТОГ и проверка'!L227</f>
        <v>0</v>
      </c>
      <c r="AI227" s="121"/>
      <c r="AJ227" s="121">
        <f t="shared" si="155"/>
        <v>0</v>
      </c>
      <c r="AK227" s="119">
        <f t="shared" si="153"/>
        <v>-100</v>
      </c>
      <c r="AL227" s="101">
        <f t="shared" si="154"/>
        <v>0</v>
      </c>
    </row>
    <row r="228" ht="31.5">
      <c r="A228" s="96" t="s">
        <v>462</v>
      </c>
      <c r="B228" s="97" t="s">
        <v>463</v>
      </c>
      <c r="C228" s="214">
        <v>23.507999999999999</v>
      </c>
      <c r="D228" s="104">
        <v>81</v>
      </c>
      <c r="E228" s="269">
        <v>0</v>
      </c>
      <c r="F228" s="200">
        <f t="shared" ref="F228:F265" si="157">E228/C228</f>
        <v>0</v>
      </c>
      <c r="G228" s="102">
        <v>9</v>
      </c>
      <c r="H228" s="105">
        <v>11</v>
      </c>
      <c r="I228" s="105"/>
      <c r="J228" s="105">
        <v>0</v>
      </c>
      <c r="K228" s="105"/>
      <c r="L228" s="105"/>
      <c r="M228" s="105"/>
      <c r="N228" s="105">
        <v>0</v>
      </c>
      <c r="O228" s="344"/>
      <c r="P228" s="107"/>
      <c r="Q228" s="107"/>
      <c r="R228" s="120"/>
      <c r="S228" s="344"/>
      <c r="T228" s="343"/>
      <c r="U228" s="101">
        <f t="shared" si="156"/>
        <v>0</v>
      </c>
      <c r="V228" s="101">
        <f t="shared" si="148"/>
        <v>0</v>
      </c>
      <c r="W228" s="336">
        <f t="shared" si="149"/>
        <v>0</v>
      </c>
      <c r="X228" s="71">
        <v>0</v>
      </c>
      <c r="Y228" s="103">
        <f>'ИТОГ и проверка'!J228</f>
        <v>0</v>
      </c>
      <c r="Z228" s="103">
        <v>0</v>
      </c>
      <c r="AA228" s="101">
        <v>0</v>
      </c>
      <c r="AB228" s="103">
        <f t="shared" ref="AB228:AB264" si="158">IF(AA228&gt;0.01,AA228*1000000,0)</f>
        <v>0</v>
      </c>
      <c r="AC228" s="107"/>
      <c r="AD228" s="103">
        <f>'ИТОГ и проверка'!K228</f>
        <v>0</v>
      </c>
      <c r="AE228" s="107"/>
      <c r="AF228" s="107"/>
      <c r="AG228" s="107"/>
      <c r="AH228" s="103">
        <f>'ИТОГ и проверка'!L228</f>
        <v>0</v>
      </c>
      <c r="AI228" s="121"/>
      <c r="AJ228" s="121">
        <f t="shared" si="155"/>
        <v>0</v>
      </c>
      <c r="AK228" s="119">
        <f t="shared" si="153"/>
        <v>0</v>
      </c>
      <c r="AL228" s="101">
        <f t="shared" si="154"/>
        <v>0</v>
      </c>
    </row>
    <row r="229" ht="31.5">
      <c r="A229" s="96" t="s">
        <v>464</v>
      </c>
      <c r="B229" s="97" t="s">
        <v>465</v>
      </c>
      <c r="C229" s="211">
        <v>161</v>
      </c>
      <c r="D229" s="104">
        <v>63</v>
      </c>
      <c r="E229" s="229">
        <v>72</v>
      </c>
      <c r="F229" s="200">
        <f t="shared" si="157"/>
        <v>0.44720496894409939</v>
      </c>
      <c r="G229" s="102">
        <v>0</v>
      </c>
      <c r="H229" s="105">
        <v>0</v>
      </c>
      <c r="I229" s="105"/>
      <c r="J229" s="105">
        <v>0</v>
      </c>
      <c r="K229" s="105"/>
      <c r="L229" s="105"/>
      <c r="M229" s="105">
        <v>0</v>
      </c>
      <c r="N229" s="201">
        <v>0</v>
      </c>
      <c r="O229" s="216">
        <v>0</v>
      </c>
      <c r="P229" s="203"/>
      <c r="Q229" s="107"/>
      <c r="R229" s="215"/>
      <c r="S229" s="216">
        <v>0</v>
      </c>
      <c r="T229" s="216">
        <v>0</v>
      </c>
      <c r="U229" s="205">
        <v>0</v>
      </c>
      <c r="V229" s="101">
        <f t="shared" si="148"/>
        <v>3.6000000000000001</v>
      </c>
      <c r="W229" s="336">
        <f t="shared" si="149"/>
        <v>3</v>
      </c>
      <c r="X229" s="71">
        <v>5</v>
      </c>
      <c r="Y229" s="103">
        <f>'ИТОГ и проверка'!J229</f>
        <v>3</v>
      </c>
      <c r="Z229" s="103">
        <f t="shared" si="152"/>
        <v>4.166666666666667</v>
      </c>
      <c r="AA229" s="101">
        <f t="shared" si="150"/>
        <v>-0.83333333333333304</v>
      </c>
      <c r="AB229" s="10">
        <f t="shared" si="158"/>
        <v>0</v>
      </c>
      <c r="AC229" s="107"/>
      <c r="AD229" s="103">
        <f>'ИТОГ и проверка'!K229</f>
        <v>0</v>
      </c>
      <c r="AE229" s="107"/>
      <c r="AF229" s="107"/>
      <c r="AG229" s="103">
        <f t="shared" si="151"/>
        <v>2</v>
      </c>
      <c r="AH229" s="103">
        <f>'ИТОГ и проверка'!L229</f>
        <v>1</v>
      </c>
      <c r="AI229" s="121"/>
      <c r="AJ229" s="121">
        <f t="shared" si="155"/>
        <v>3</v>
      </c>
      <c r="AK229" s="119">
        <f t="shared" si="153"/>
        <v>0</v>
      </c>
      <c r="AL229" s="101">
        <f t="shared" si="154"/>
        <v>0</v>
      </c>
    </row>
    <row r="230" ht="31.5">
      <c r="A230" s="96" t="s">
        <v>466</v>
      </c>
      <c r="B230" s="97" t="s">
        <v>467</v>
      </c>
      <c r="C230" s="214">
        <v>28</v>
      </c>
      <c r="D230" s="104">
        <v>10</v>
      </c>
      <c r="E230" s="230">
        <v>14</v>
      </c>
      <c r="F230" s="200">
        <f t="shared" si="157"/>
        <v>0.5</v>
      </c>
      <c r="G230" s="102">
        <v>0</v>
      </c>
      <c r="H230" s="105">
        <v>0</v>
      </c>
      <c r="I230" s="105"/>
      <c r="J230" s="105">
        <v>0</v>
      </c>
      <c r="K230" s="105"/>
      <c r="L230" s="105"/>
      <c r="M230" s="105">
        <v>0</v>
      </c>
      <c r="N230" s="201">
        <v>0</v>
      </c>
      <c r="O230" s="216">
        <v>0</v>
      </c>
      <c r="P230" s="203"/>
      <c r="Q230" s="107"/>
      <c r="R230" s="342"/>
      <c r="S230" s="216">
        <v>0</v>
      </c>
      <c r="T230" s="216">
        <v>0</v>
      </c>
      <c r="U230" s="205">
        <v>0</v>
      </c>
      <c r="V230" s="101">
        <f t="shared" si="148"/>
        <v>0</v>
      </c>
      <c r="W230" s="336">
        <f t="shared" si="149"/>
        <v>0</v>
      </c>
      <c r="X230" s="71">
        <v>0</v>
      </c>
      <c r="Y230" s="103">
        <f>'ИТОГ и проверка'!J230</f>
        <v>0</v>
      </c>
      <c r="Z230" s="103">
        <f t="shared" si="152"/>
        <v>0</v>
      </c>
      <c r="AA230" s="101">
        <f t="shared" si="150"/>
        <v>0</v>
      </c>
      <c r="AB230" s="103">
        <f t="shared" si="158"/>
        <v>0</v>
      </c>
      <c r="AC230" s="107"/>
      <c r="AD230" s="103">
        <f>'ИТОГ и проверка'!K230</f>
        <v>0</v>
      </c>
      <c r="AE230" s="107"/>
      <c r="AF230" s="107"/>
      <c r="AG230" s="103">
        <f t="shared" si="151"/>
        <v>0</v>
      </c>
      <c r="AH230" s="103">
        <f>'ИТОГ и проверка'!L230</f>
        <v>0</v>
      </c>
      <c r="AI230" s="121"/>
      <c r="AJ230" s="121">
        <f t="shared" si="155"/>
        <v>0</v>
      </c>
      <c r="AK230" s="119">
        <f t="shared" si="153"/>
        <v>0</v>
      </c>
      <c r="AL230" s="101">
        <f t="shared" si="154"/>
        <v>0</v>
      </c>
    </row>
    <row r="231" ht="63">
      <c r="A231" s="96" t="s">
        <v>468</v>
      </c>
      <c r="B231" s="97" t="s">
        <v>469</v>
      </c>
      <c r="C231" s="238">
        <v>145.673</v>
      </c>
      <c r="D231" s="104">
        <v>2533</v>
      </c>
      <c r="E231" s="246">
        <v>1993</v>
      </c>
      <c r="F231" s="200">
        <f t="shared" si="157"/>
        <v>13.681327356476492</v>
      </c>
      <c r="G231" s="102">
        <v>633</v>
      </c>
      <c r="H231" s="105">
        <v>25</v>
      </c>
      <c r="I231" s="105"/>
      <c r="J231" s="105">
        <v>0</v>
      </c>
      <c r="K231" s="105"/>
      <c r="L231" s="105"/>
      <c r="M231" s="105"/>
      <c r="N231" s="201">
        <v>0</v>
      </c>
      <c r="O231" s="213">
        <v>520</v>
      </c>
      <c r="P231" s="203"/>
      <c r="Q231" s="107"/>
      <c r="R231" s="215"/>
      <c r="S231" s="213">
        <v>460</v>
      </c>
      <c r="T231" s="213">
        <v>60</v>
      </c>
      <c r="U231" s="205">
        <f t="shared" si="156"/>
        <v>82.148499210110586</v>
      </c>
      <c r="V231" s="101">
        <f t="shared" si="148"/>
        <v>498.25</v>
      </c>
      <c r="W231" s="336">
        <f t="shared" si="149"/>
        <v>498</v>
      </c>
      <c r="X231" s="71">
        <v>25</v>
      </c>
      <c r="Y231" s="103">
        <f>'ИТОГ и проверка'!J231</f>
        <v>498</v>
      </c>
      <c r="Z231" s="103">
        <f t="shared" si="152"/>
        <v>24.98745609633718</v>
      </c>
      <c r="AA231" s="101">
        <f t="shared" si="150"/>
        <v>-0.012543903662820099</v>
      </c>
      <c r="AB231" s="10">
        <f t="shared" si="158"/>
        <v>0</v>
      </c>
      <c r="AC231" s="107"/>
      <c r="AD231" s="103">
        <f>'ИТОГ и проверка'!K231</f>
        <v>0</v>
      </c>
      <c r="AE231" s="107"/>
      <c r="AF231" s="107"/>
      <c r="AG231" s="107"/>
      <c r="AH231" s="103">
        <f>'ИТОГ и проверка'!L231</f>
        <v>0</v>
      </c>
      <c r="AI231" s="121"/>
      <c r="AJ231" s="121">
        <f t="shared" si="155"/>
        <v>0</v>
      </c>
      <c r="AK231" s="119">
        <f t="shared" si="153"/>
        <v>-498</v>
      </c>
      <c r="AL231" s="101">
        <f t="shared" si="154"/>
        <v>0</v>
      </c>
    </row>
    <row r="232" ht="63">
      <c r="A232" s="96" t="s">
        <v>470</v>
      </c>
      <c r="B232" s="97" t="s">
        <v>471</v>
      </c>
      <c r="C232" s="265">
        <v>76.474999999999994</v>
      </c>
      <c r="D232" s="104">
        <v>930</v>
      </c>
      <c r="E232" s="182">
        <v>1030</v>
      </c>
      <c r="F232" s="200">
        <f t="shared" si="157"/>
        <v>13.468453743053287</v>
      </c>
      <c r="G232" s="102">
        <v>232</v>
      </c>
      <c r="H232" s="105">
        <v>25</v>
      </c>
      <c r="I232" s="105"/>
      <c r="J232" s="105">
        <v>0</v>
      </c>
      <c r="K232" s="105"/>
      <c r="L232" s="105"/>
      <c r="M232" s="105"/>
      <c r="N232" s="201">
        <v>0</v>
      </c>
      <c r="O232" s="213">
        <v>200</v>
      </c>
      <c r="P232" s="203"/>
      <c r="Q232" s="107"/>
      <c r="R232" s="215"/>
      <c r="S232" s="213">
        <v>172</v>
      </c>
      <c r="T232" s="213">
        <v>28</v>
      </c>
      <c r="U232" s="205">
        <f t="shared" si="156"/>
        <v>86.206896551724142</v>
      </c>
      <c r="V232" s="101">
        <f t="shared" si="148"/>
        <v>257.5</v>
      </c>
      <c r="W232" s="336">
        <f t="shared" si="149"/>
        <v>257</v>
      </c>
      <c r="X232" s="71">
        <v>25</v>
      </c>
      <c r="Y232" s="103">
        <f>'ИТОГ и проверка'!J232</f>
        <v>257</v>
      </c>
      <c r="Z232" s="103">
        <f t="shared" si="152"/>
        <v>24.95145631067961</v>
      </c>
      <c r="AA232" s="101">
        <f t="shared" si="150"/>
        <v>-0.04854368932038966</v>
      </c>
      <c r="AB232" s="103">
        <f t="shared" si="158"/>
        <v>0</v>
      </c>
      <c r="AC232" s="107"/>
      <c r="AD232" s="103">
        <f>'ИТОГ и проверка'!K232</f>
        <v>0</v>
      </c>
      <c r="AE232" s="107"/>
      <c r="AF232" s="107"/>
      <c r="AG232" s="107"/>
      <c r="AH232" s="103">
        <f>'ИТОГ и проверка'!L232</f>
        <v>0</v>
      </c>
      <c r="AI232" s="121"/>
      <c r="AJ232" s="121">
        <f t="shared" si="155"/>
        <v>0</v>
      </c>
      <c r="AK232" s="119">
        <f t="shared" si="153"/>
        <v>-257</v>
      </c>
      <c r="AL232" s="101">
        <f t="shared" si="154"/>
        <v>0</v>
      </c>
    </row>
    <row r="233">
      <c r="A233" s="123" t="s">
        <v>472</v>
      </c>
      <c r="B233" s="87" t="s">
        <v>473</v>
      </c>
      <c r="C233" s="218"/>
      <c r="D233" s="208"/>
      <c r="E233" s="284"/>
      <c r="F233" s="304"/>
      <c r="G233" s="149"/>
      <c r="H233" s="91"/>
      <c r="I233" s="91"/>
      <c r="J233" s="91"/>
      <c r="K233" s="91"/>
      <c r="L233" s="91"/>
      <c r="M233" s="91"/>
      <c r="N233" s="91"/>
      <c r="O233" s="222"/>
      <c r="P233" s="88"/>
      <c r="Q233" s="88"/>
      <c r="R233" s="88"/>
      <c r="S233" s="222"/>
      <c r="T233" s="222"/>
      <c r="U233" s="88"/>
      <c r="V233" s="90"/>
      <c r="W233" s="92"/>
      <c r="X233" s="92"/>
      <c r="Y233" s="90"/>
      <c r="Z233" s="150"/>
      <c r="AA233" s="90"/>
      <c r="AB233" s="10">
        <f t="shared" si="158"/>
        <v>0</v>
      </c>
      <c r="AC233" s="90"/>
      <c r="AD233" s="90"/>
      <c r="AE233" s="90"/>
      <c r="AF233" s="90"/>
      <c r="AG233" s="90"/>
      <c r="AH233" s="90"/>
      <c r="AI233" s="127"/>
      <c r="AJ233" s="121">
        <f t="shared" si="155"/>
        <v>0</v>
      </c>
      <c r="AK233" s="119">
        <f t="shared" si="153"/>
        <v>0</v>
      </c>
      <c r="AL233" s="101">
        <f t="shared" si="154"/>
        <v>0</v>
      </c>
    </row>
    <row r="234" ht="47.25">
      <c r="A234" s="96" t="s">
        <v>474</v>
      </c>
      <c r="B234" s="97" t="s">
        <v>475</v>
      </c>
      <c r="C234" s="214">
        <v>89.930999999999997</v>
      </c>
      <c r="D234" s="104">
        <v>92</v>
      </c>
      <c r="E234" s="182">
        <v>112</v>
      </c>
      <c r="F234" s="200">
        <f t="shared" si="157"/>
        <v>1.2453992505365226</v>
      </c>
      <c r="G234" s="102">
        <v>7</v>
      </c>
      <c r="H234" s="105">
        <v>8</v>
      </c>
      <c r="I234" s="105"/>
      <c r="J234" s="105">
        <v>0</v>
      </c>
      <c r="K234" s="105"/>
      <c r="L234" s="105"/>
      <c r="M234" s="105"/>
      <c r="N234" s="201">
        <v>0</v>
      </c>
      <c r="O234" s="305">
        <v>2</v>
      </c>
      <c r="P234" s="203"/>
      <c r="Q234" s="107"/>
      <c r="R234" s="342"/>
      <c r="S234" s="305">
        <v>1</v>
      </c>
      <c r="T234" s="305">
        <v>1</v>
      </c>
      <c r="U234" s="205">
        <f t="shared" si="156"/>
        <v>28.571428571428569</v>
      </c>
      <c r="V234" s="101">
        <f t="shared" si="148"/>
        <v>8.9600000000000009</v>
      </c>
      <c r="W234" s="336">
        <f t="shared" si="149"/>
        <v>8</v>
      </c>
      <c r="X234" s="71">
        <v>8</v>
      </c>
      <c r="Y234" s="103">
        <f>'ИТОГ и проверка'!J234</f>
        <v>8</v>
      </c>
      <c r="Z234" s="103">
        <f t="shared" si="152"/>
        <v>7.1428571428571423</v>
      </c>
      <c r="AA234" s="101">
        <f t="shared" si="150"/>
        <v>-0.85714285714285765</v>
      </c>
      <c r="AB234" s="103">
        <f t="shared" si="158"/>
        <v>0</v>
      </c>
      <c r="AC234" s="107"/>
      <c r="AD234" s="103">
        <f>'ИТОГ и проверка'!K234</f>
        <v>0</v>
      </c>
      <c r="AE234" s="107"/>
      <c r="AF234" s="107"/>
      <c r="AG234" s="107"/>
      <c r="AH234" s="103">
        <f>'ИТОГ и проверка'!L234</f>
        <v>0</v>
      </c>
      <c r="AI234" s="121"/>
      <c r="AJ234" s="121">
        <f t="shared" si="155"/>
        <v>0</v>
      </c>
      <c r="AK234" s="119">
        <f t="shared" si="153"/>
        <v>-8</v>
      </c>
      <c r="AL234" s="101">
        <f t="shared" si="154"/>
        <v>0</v>
      </c>
    </row>
    <row r="235" ht="31.5">
      <c r="A235" s="96" t="s">
        <v>476</v>
      </c>
      <c r="B235" s="97" t="s">
        <v>477</v>
      </c>
      <c r="C235" s="211">
        <v>397</v>
      </c>
      <c r="D235" s="104">
        <v>373</v>
      </c>
      <c r="E235" s="286">
        <v>358</v>
      </c>
      <c r="F235" s="200">
        <f t="shared" si="157"/>
        <v>0.90176322418136023</v>
      </c>
      <c r="G235" s="102">
        <v>18</v>
      </c>
      <c r="H235" s="105">
        <v>5</v>
      </c>
      <c r="I235" s="105"/>
      <c r="J235" s="105">
        <v>0</v>
      </c>
      <c r="K235" s="105"/>
      <c r="L235" s="105"/>
      <c r="M235" s="105"/>
      <c r="N235" s="105">
        <v>0</v>
      </c>
      <c r="O235" s="306">
        <v>5</v>
      </c>
      <c r="P235" s="107"/>
      <c r="Q235" s="107"/>
      <c r="R235" s="120"/>
      <c r="S235" s="306">
        <v>5</v>
      </c>
      <c r="T235" s="306">
        <v>0</v>
      </c>
      <c r="U235" s="101">
        <f t="shared" si="156"/>
        <v>27.777777777777779</v>
      </c>
      <c r="V235" s="101">
        <f t="shared" si="148"/>
        <v>17.900000000000002</v>
      </c>
      <c r="W235" s="336">
        <f t="shared" si="149"/>
        <v>17</v>
      </c>
      <c r="X235" s="71">
        <v>5</v>
      </c>
      <c r="Y235" s="103">
        <f>'ИТОГ и проверка'!J235</f>
        <v>7</v>
      </c>
      <c r="Z235" s="103">
        <f t="shared" si="152"/>
        <v>1.9553072625698324</v>
      </c>
      <c r="AA235" s="101">
        <f t="shared" si="150"/>
        <v>-3.0446927374301676</v>
      </c>
      <c r="AB235" s="10">
        <f t="shared" si="158"/>
        <v>0</v>
      </c>
      <c r="AC235" s="107"/>
      <c r="AD235" s="103">
        <f>'ИТОГ и проверка'!K235</f>
        <v>0</v>
      </c>
      <c r="AE235" s="107"/>
      <c r="AF235" s="107"/>
      <c r="AG235" s="107"/>
      <c r="AH235" s="103">
        <f>'ИТОГ и проверка'!L235</f>
        <v>0</v>
      </c>
      <c r="AI235" s="121"/>
      <c r="AJ235" s="121">
        <f t="shared" si="155"/>
        <v>0</v>
      </c>
      <c r="AK235" s="119">
        <f t="shared" si="153"/>
        <v>-7</v>
      </c>
      <c r="AL235" s="101">
        <f t="shared" si="154"/>
        <v>0</v>
      </c>
    </row>
    <row r="236" ht="47.25">
      <c r="A236" s="96" t="s">
        <v>478</v>
      </c>
      <c r="B236" s="97" t="s">
        <v>479</v>
      </c>
      <c r="C236" s="214">
        <v>283.50999999999999</v>
      </c>
      <c r="D236" s="104">
        <v>184</v>
      </c>
      <c r="E236" s="182">
        <v>148</v>
      </c>
      <c r="F236" s="200">
        <f t="shared" si="157"/>
        <v>0.52202744171281434</v>
      </c>
      <c r="G236" s="102">
        <v>9</v>
      </c>
      <c r="H236" s="105">
        <v>5</v>
      </c>
      <c r="I236" s="105"/>
      <c r="J236" s="105">
        <v>1</v>
      </c>
      <c r="K236" s="105"/>
      <c r="L236" s="105"/>
      <c r="M236" s="105">
        <v>4</v>
      </c>
      <c r="N236" s="201">
        <v>4</v>
      </c>
      <c r="O236" s="213">
        <v>5</v>
      </c>
      <c r="P236" s="203"/>
      <c r="Q236" s="107"/>
      <c r="R236" s="215"/>
      <c r="S236" s="213">
        <v>2</v>
      </c>
      <c r="T236" s="213">
        <v>3</v>
      </c>
      <c r="U236" s="205">
        <f t="shared" si="156"/>
        <v>55.555555555555557</v>
      </c>
      <c r="V236" s="101">
        <f t="shared" si="148"/>
        <v>7.4000000000000004</v>
      </c>
      <c r="W236" s="336">
        <f t="shared" si="149"/>
        <v>7</v>
      </c>
      <c r="X236" s="71">
        <v>5</v>
      </c>
      <c r="Y236" s="103">
        <f>'ИТОГ и проверка'!J236</f>
        <v>7</v>
      </c>
      <c r="Z236" s="103">
        <f t="shared" si="152"/>
        <v>4.7297297297297298</v>
      </c>
      <c r="AA236" s="101">
        <f t="shared" si="150"/>
        <v>-0.27027027027027017</v>
      </c>
      <c r="AB236" s="103">
        <f t="shared" si="158"/>
        <v>0</v>
      </c>
      <c r="AC236" s="107"/>
      <c r="AD236" s="103">
        <f>'ИТОГ и проверка'!K236</f>
        <v>0</v>
      </c>
      <c r="AE236" s="107"/>
      <c r="AF236" s="107"/>
      <c r="AG236" s="103">
        <f t="shared" si="151"/>
        <v>4</v>
      </c>
      <c r="AH236" s="103">
        <f>'ИТОГ и проверка'!L236</f>
        <v>3</v>
      </c>
      <c r="AI236" s="121"/>
      <c r="AJ236" s="121">
        <f t="shared" si="155"/>
        <v>7</v>
      </c>
      <c r="AK236" s="119">
        <f t="shared" si="153"/>
        <v>0</v>
      </c>
      <c r="AL236" s="101">
        <f t="shared" si="154"/>
        <v>0</v>
      </c>
    </row>
    <row r="237" ht="47.25">
      <c r="A237" s="96" t="s">
        <v>480</v>
      </c>
      <c r="B237" s="97" t="s">
        <v>481</v>
      </c>
      <c r="C237" s="211">
        <v>17.295000000000002</v>
      </c>
      <c r="D237" s="104">
        <v>11</v>
      </c>
      <c r="E237" s="246">
        <v>9</v>
      </c>
      <c r="F237" s="200">
        <f t="shared" si="157"/>
        <v>0.5203816131830008</v>
      </c>
      <c r="G237" s="102">
        <v>0</v>
      </c>
      <c r="H237" s="105">
        <v>0</v>
      </c>
      <c r="I237" s="105"/>
      <c r="J237" s="105">
        <v>0</v>
      </c>
      <c r="K237" s="105"/>
      <c r="L237" s="105"/>
      <c r="M237" s="105">
        <v>0</v>
      </c>
      <c r="N237" s="201">
        <v>0</v>
      </c>
      <c r="O237" s="213">
        <v>0</v>
      </c>
      <c r="P237" s="203"/>
      <c r="Q237" s="107"/>
      <c r="R237" s="215"/>
      <c r="S237" s="213">
        <v>0</v>
      </c>
      <c r="T237" s="213">
        <v>0</v>
      </c>
      <c r="U237" s="205">
        <v>0</v>
      </c>
      <c r="V237" s="101">
        <f t="shared" si="148"/>
        <v>0</v>
      </c>
      <c r="W237" s="336">
        <f t="shared" si="149"/>
        <v>0</v>
      </c>
      <c r="X237" s="71">
        <v>0</v>
      </c>
      <c r="Y237" s="103">
        <f>'ИТОГ и проверка'!J237</f>
        <v>0</v>
      </c>
      <c r="Z237" s="103">
        <f t="shared" si="152"/>
        <v>0</v>
      </c>
      <c r="AA237" s="101">
        <f t="shared" si="150"/>
        <v>0</v>
      </c>
      <c r="AB237" s="10">
        <f t="shared" si="158"/>
        <v>0</v>
      </c>
      <c r="AC237" s="107"/>
      <c r="AD237" s="103">
        <f>'ИТОГ и проверка'!K237</f>
        <v>0</v>
      </c>
      <c r="AE237" s="107"/>
      <c r="AF237" s="107"/>
      <c r="AG237" s="103">
        <f t="shared" si="151"/>
        <v>0</v>
      </c>
      <c r="AH237" s="103">
        <f>'ИТОГ и проверка'!L237</f>
        <v>0</v>
      </c>
      <c r="AI237" s="121"/>
      <c r="AJ237" s="121">
        <f t="shared" si="155"/>
        <v>0</v>
      </c>
      <c r="AK237" s="119">
        <f t="shared" si="153"/>
        <v>0</v>
      </c>
      <c r="AL237" s="101">
        <f t="shared" si="154"/>
        <v>0</v>
      </c>
    </row>
    <row r="238" ht="47.25">
      <c r="A238" s="96" t="s">
        <v>482</v>
      </c>
      <c r="B238" s="97" t="s">
        <v>483</v>
      </c>
      <c r="C238" s="214">
        <v>21.34</v>
      </c>
      <c r="D238" s="104">
        <v>16</v>
      </c>
      <c r="E238" s="7">
        <v>13</v>
      </c>
      <c r="F238" s="200">
        <f t="shared" si="157"/>
        <v>0.60918462980318655</v>
      </c>
      <c r="G238" s="102">
        <v>0</v>
      </c>
      <c r="H238" s="105">
        <v>0</v>
      </c>
      <c r="I238" s="105"/>
      <c r="J238" s="105">
        <v>0</v>
      </c>
      <c r="K238" s="105"/>
      <c r="L238" s="105"/>
      <c r="M238" s="105">
        <v>0</v>
      </c>
      <c r="N238" s="201">
        <v>0</v>
      </c>
      <c r="O238" s="213">
        <v>0</v>
      </c>
      <c r="P238" s="203"/>
      <c r="Q238" s="107"/>
      <c r="R238" s="215"/>
      <c r="S238" s="213">
        <v>0</v>
      </c>
      <c r="T238" s="213">
        <v>0</v>
      </c>
      <c r="U238" s="205">
        <v>0</v>
      </c>
      <c r="V238" s="101">
        <f t="shared" ref="V238:V264" si="159">E238*X238%</f>
        <v>0</v>
      </c>
      <c r="W238" s="336">
        <f t="shared" ref="W238:W264" si="160">ROUNDDOWN(V238,0)</f>
        <v>0</v>
      </c>
      <c r="X238" s="71">
        <v>0</v>
      </c>
      <c r="Y238" s="103">
        <f>'ИТОГ и проверка'!J238</f>
        <v>0</v>
      </c>
      <c r="Z238" s="103">
        <f t="shared" si="152"/>
        <v>0</v>
      </c>
      <c r="AA238" s="101">
        <f t="shared" ref="AA238:AA264" si="161">Z238-X238</f>
        <v>0</v>
      </c>
      <c r="AB238" s="103">
        <f t="shared" si="158"/>
        <v>0</v>
      </c>
      <c r="AC238" s="107"/>
      <c r="AD238" s="103">
        <f>'ИТОГ и проверка'!K238</f>
        <v>0</v>
      </c>
      <c r="AE238" s="107"/>
      <c r="AF238" s="107"/>
      <c r="AG238" s="103">
        <f t="shared" ref="AG238:AG262" si="162">Y238-AD238-AH238</f>
        <v>0</v>
      </c>
      <c r="AH238" s="103">
        <f>'ИТОГ и проверка'!L238</f>
        <v>0</v>
      </c>
      <c r="AI238" s="121"/>
      <c r="AJ238" s="121">
        <f t="shared" si="155"/>
        <v>0</v>
      </c>
      <c r="AK238" s="119">
        <f t="shared" si="153"/>
        <v>0</v>
      </c>
      <c r="AL238" s="101">
        <f t="shared" si="154"/>
        <v>0</v>
      </c>
    </row>
    <row r="239" ht="47.25">
      <c r="A239" s="96" t="s">
        <v>484</v>
      </c>
      <c r="B239" s="97" t="s">
        <v>485</v>
      </c>
      <c r="C239" s="238">
        <v>398.80700000000002</v>
      </c>
      <c r="D239" s="104">
        <v>953</v>
      </c>
      <c r="E239" s="246">
        <v>855</v>
      </c>
      <c r="F239" s="200">
        <f t="shared" si="157"/>
        <v>2.1438941643451592</v>
      </c>
      <c r="G239" s="102">
        <v>4</v>
      </c>
      <c r="H239" s="105">
        <v>0</v>
      </c>
      <c r="I239" s="105"/>
      <c r="J239" s="105">
        <v>0</v>
      </c>
      <c r="K239" s="105"/>
      <c r="L239" s="105"/>
      <c r="M239" s="105"/>
      <c r="N239" s="105">
        <v>0</v>
      </c>
      <c r="O239" s="230">
        <v>4</v>
      </c>
      <c r="P239" s="107"/>
      <c r="Q239" s="107"/>
      <c r="R239" s="120"/>
      <c r="S239" s="248">
        <v>2</v>
      </c>
      <c r="T239" s="231">
        <v>2</v>
      </c>
      <c r="U239" s="101">
        <f t="shared" si="156"/>
        <v>100</v>
      </c>
      <c r="V239" s="101">
        <f t="shared" si="159"/>
        <v>68.400000000000006</v>
      </c>
      <c r="W239" s="336">
        <f t="shared" si="160"/>
        <v>68</v>
      </c>
      <c r="X239" s="71">
        <v>8</v>
      </c>
      <c r="Y239" s="103">
        <f>'ИТОГ и проверка'!J239</f>
        <v>6</v>
      </c>
      <c r="Z239" s="103">
        <f t="shared" si="152"/>
        <v>0.70175438596491224</v>
      </c>
      <c r="AA239" s="101">
        <f t="shared" si="161"/>
        <v>-7.2982456140350873</v>
      </c>
      <c r="AB239" s="10">
        <f t="shared" si="158"/>
        <v>0</v>
      </c>
      <c r="AC239" s="107"/>
      <c r="AD239" s="103">
        <f>'ИТОГ и проверка'!K239</f>
        <v>0</v>
      </c>
      <c r="AE239" s="107"/>
      <c r="AF239" s="107"/>
      <c r="AG239" s="107"/>
      <c r="AH239" s="103">
        <f>'ИТОГ и проверка'!L239</f>
        <v>0</v>
      </c>
      <c r="AI239" s="121"/>
      <c r="AJ239" s="121">
        <f t="shared" si="155"/>
        <v>0</v>
      </c>
      <c r="AK239" s="119">
        <f t="shared" si="153"/>
        <v>-6</v>
      </c>
      <c r="AL239" s="101">
        <f t="shared" si="154"/>
        <v>0</v>
      </c>
    </row>
    <row r="240" ht="47.25">
      <c r="A240" s="96" t="s">
        <v>486</v>
      </c>
      <c r="B240" s="97" t="s">
        <v>487</v>
      </c>
      <c r="C240" s="214">
        <v>379.44299999999998</v>
      </c>
      <c r="D240" s="104">
        <v>338</v>
      </c>
      <c r="E240" s="289">
        <v>287</v>
      </c>
      <c r="F240" s="200">
        <f t="shared" si="157"/>
        <v>0.75637183977567124</v>
      </c>
      <c r="G240" s="102">
        <v>16</v>
      </c>
      <c r="H240" s="105">
        <v>5</v>
      </c>
      <c r="I240" s="105"/>
      <c r="J240" s="105">
        <v>0</v>
      </c>
      <c r="K240" s="105"/>
      <c r="L240" s="105"/>
      <c r="M240" s="105"/>
      <c r="N240" s="105">
        <v>0</v>
      </c>
      <c r="O240" s="306">
        <v>0</v>
      </c>
      <c r="P240" s="107"/>
      <c r="Q240" s="107"/>
      <c r="R240" s="120"/>
      <c r="S240" s="306">
        <v>0</v>
      </c>
      <c r="T240" s="289">
        <v>0</v>
      </c>
      <c r="U240" s="101">
        <f t="shared" si="156"/>
        <v>0</v>
      </c>
      <c r="V240" s="101">
        <f t="shared" si="159"/>
        <v>14.350000000000001</v>
      </c>
      <c r="W240" s="336">
        <f t="shared" si="160"/>
        <v>14</v>
      </c>
      <c r="X240" s="71">
        <v>5</v>
      </c>
      <c r="Y240" s="103">
        <f>'ИТОГ и проверка'!J240</f>
        <v>2</v>
      </c>
      <c r="Z240" s="103">
        <f t="shared" si="152"/>
        <v>0.69686411149825778</v>
      </c>
      <c r="AA240" s="101">
        <f t="shared" si="161"/>
        <v>-4.3031358885017426</v>
      </c>
      <c r="AB240" s="103">
        <f t="shared" si="158"/>
        <v>0</v>
      </c>
      <c r="AC240" s="107"/>
      <c r="AD240" s="103">
        <f>'ИТОГ и проверка'!K240</f>
        <v>0</v>
      </c>
      <c r="AE240" s="107"/>
      <c r="AF240" s="107"/>
      <c r="AG240" s="107"/>
      <c r="AH240" s="103">
        <f>'ИТОГ и проверка'!L240</f>
        <v>0</v>
      </c>
      <c r="AI240" s="121"/>
      <c r="AJ240" s="121">
        <f t="shared" si="155"/>
        <v>0</v>
      </c>
      <c r="AK240" s="119">
        <f t="shared" si="153"/>
        <v>-2</v>
      </c>
      <c r="AL240" s="101">
        <f t="shared" si="154"/>
        <v>0</v>
      </c>
    </row>
    <row r="241" ht="31.5">
      <c r="A241" s="96" t="s">
        <v>488</v>
      </c>
      <c r="B241" s="97" t="s">
        <v>489</v>
      </c>
      <c r="C241" s="238">
        <v>246.23500000000001</v>
      </c>
      <c r="D241" s="104">
        <v>251</v>
      </c>
      <c r="E241" s="246">
        <v>235</v>
      </c>
      <c r="F241" s="200">
        <f t="shared" si="157"/>
        <v>0.95437285519930137</v>
      </c>
      <c r="G241" s="102">
        <v>13</v>
      </c>
      <c r="H241" s="105">
        <v>5</v>
      </c>
      <c r="I241" s="105"/>
      <c r="J241" s="105">
        <v>0</v>
      </c>
      <c r="K241" s="105"/>
      <c r="L241" s="105"/>
      <c r="M241" s="105"/>
      <c r="N241" s="201">
        <v>0</v>
      </c>
      <c r="O241" s="305">
        <v>3</v>
      </c>
      <c r="P241" s="203"/>
      <c r="Q241" s="107"/>
      <c r="R241" s="215"/>
      <c r="S241" s="305">
        <v>3</v>
      </c>
      <c r="T241" s="305"/>
      <c r="U241" s="205">
        <f t="shared" si="156"/>
        <v>23.076923076923077</v>
      </c>
      <c r="V241" s="101">
        <f t="shared" si="159"/>
        <v>18.800000000000001</v>
      </c>
      <c r="W241" s="336">
        <f t="shared" si="160"/>
        <v>18</v>
      </c>
      <c r="X241" s="71">
        <v>8</v>
      </c>
      <c r="Y241" s="103">
        <f>'ИТОГ и проверка'!J241</f>
        <v>7</v>
      </c>
      <c r="Z241" s="103">
        <f t="shared" si="152"/>
        <v>2.978723404255319</v>
      </c>
      <c r="AA241" s="101">
        <f t="shared" si="161"/>
        <v>-5.0212765957446805</v>
      </c>
      <c r="AB241" s="10">
        <f t="shared" si="158"/>
        <v>0</v>
      </c>
      <c r="AC241" s="107"/>
      <c r="AD241" s="103">
        <f>'ИТОГ и проверка'!K241</f>
        <v>0</v>
      </c>
      <c r="AE241" s="107"/>
      <c r="AF241" s="107"/>
      <c r="AG241" s="107"/>
      <c r="AH241" s="103">
        <f>'ИТОГ и проверка'!L241</f>
        <v>0</v>
      </c>
      <c r="AI241" s="121"/>
      <c r="AJ241" s="121">
        <f t="shared" si="155"/>
        <v>0</v>
      </c>
      <c r="AK241" s="119">
        <f t="shared" si="153"/>
        <v>-7</v>
      </c>
      <c r="AL241" s="101">
        <f t="shared" si="154"/>
        <v>0</v>
      </c>
    </row>
    <row r="242" ht="47.25">
      <c r="A242" s="96" t="s">
        <v>490</v>
      </c>
      <c r="B242" s="97" t="s">
        <v>491</v>
      </c>
      <c r="C242" s="214">
        <v>349.32100000000003</v>
      </c>
      <c r="D242" s="104">
        <v>342</v>
      </c>
      <c r="E242" s="289">
        <v>312</v>
      </c>
      <c r="F242" s="200">
        <f t="shared" si="157"/>
        <v>0.89316130435902785</v>
      </c>
      <c r="G242" s="102">
        <v>17</v>
      </c>
      <c r="H242" s="105">
        <v>5</v>
      </c>
      <c r="I242" s="105"/>
      <c r="J242" s="105">
        <v>0</v>
      </c>
      <c r="K242" s="105"/>
      <c r="L242" s="105"/>
      <c r="M242" s="105"/>
      <c r="N242" s="105">
        <v>0</v>
      </c>
      <c r="O242" s="105">
        <v>1</v>
      </c>
      <c r="P242" s="107"/>
      <c r="Q242" s="107"/>
      <c r="R242" s="120"/>
      <c r="S242" s="105">
        <v>1</v>
      </c>
      <c r="T242" s="105">
        <v>0</v>
      </c>
      <c r="U242" s="101">
        <f t="shared" si="156"/>
        <v>5.8823529411764701</v>
      </c>
      <c r="V242" s="101">
        <f t="shared" si="159"/>
        <v>15.600000000000001</v>
      </c>
      <c r="W242" s="336">
        <f t="shared" si="160"/>
        <v>15</v>
      </c>
      <c r="X242" s="71">
        <v>5</v>
      </c>
      <c r="Y242" s="103">
        <f>'ИТОГ и проверка'!J242</f>
        <v>3</v>
      </c>
      <c r="Z242" s="103">
        <f t="shared" si="152"/>
        <v>0.96153846153846145</v>
      </c>
      <c r="AA242" s="101">
        <f t="shared" si="161"/>
        <v>-4.0384615384615383</v>
      </c>
      <c r="AB242" s="103">
        <f t="shared" si="158"/>
        <v>0</v>
      </c>
      <c r="AC242" s="107"/>
      <c r="AD242" s="103">
        <f>'ИТОГ и проверка'!K242</f>
        <v>0</v>
      </c>
      <c r="AE242" s="107"/>
      <c r="AF242" s="107"/>
      <c r="AG242" s="107"/>
      <c r="AH242" s="103">
        <f>'ИТОГ и проверка'!L242</f>
        <v>0</v>
      </c>
      <c r="AI242" s="121"/>
      <c r="AJ242" s="121">
        <f t="shared" si="155"/>
        <v>0</v>
      </c>
      <c r="AK242" s="119">
        <f t="shared" si="153"/>
        <v>-3</v>
      </c>
      <c r="AL242" s="101">
        <f t="shared" si="154"/>
        <v>0</v>
      </c>
    </row>
    <row r="243" ht="47.25">
      <c r="A243" s="96" t="s">
        <v>492</v>
      </c>
      <c r="B243" s="97" t="s">
        <v>493</v>
      </c>
      <c r="C243" s="211">
        <v>144.42500000000001</v>
      </c>
      <c r="D243" s="104">
        <v>142</v>
      </c>
      <c r="E243" s="286">
        <v>143</v>
      </c>
      <c r="F243" s="200">
        <f t="shared" si="157"/>
        <v>0.9901332871732732</v>
      </c>
      <c r="G243" s="102">
        <v>7</v>
      </c>
      <c r="H243" s="105">
        <v>5</v>
      </c>
      <c r="I243" s="105"/>
      <c r="J243" s="105">
        <v>0</v>
      </c>
      <c r="K243" s="105"/>
      <c r="L243" s="105"/>
      <c r="M243" s="105"/>
      <c r="N243" s="105">
        <v>0</v>
      </c>
      <c r="O243" s="308">
        <v>6</v>
      </c>
      <c r="P243" s="107"/>
      <c r="Q243" s="107"/>
      <c r="R243" s="351"/>
      <c r="S243" s="102">
        <v>3</v>
      </c>
      <c r="T243" s="308">
        <v>3</v>
      </c>
      <c r="U243" s="101">
        <f t="shared" si="156"/>
        <v>85.714285714285708</v>
      </c>
      <c r="V243" s="101">
        <f t="shared" si="159"/>
        <v>7.1500000000000004</v>
      </c>
      <c r="W243" s="336">
        <f t="shared" si="160"/>
        <v>7</v>
      </c>
      <c r="X243" s="71">
        <v>5</v>
      </c>
      <c r="Y243" s="103">
        <f>'ИТОГ и проверка'!J243</f>
        <v>7</v>
      </c>
      <c r="Z243" s="103">
        <f t="shared" si="152"/>
        <v>4.895104895104895</v>
      </c>
      <c r="AA243" s="101">
        <f t="shared" si="161"/>
        <v>-0.10489510489510501</v>
      </c>
      <c r="AB243" s="10">
        <f t="shared" si="158"/>
        <v>0</v>
      </c>
      <c r="AC243" s="107"/>
      <c r="AD243" s="103">
        <f>'ИТОГ и проверка'!K243</f>
        <v>0</v>
      </c>
      <c r="AE243" s="107"/>
      <c r="AF243" s="107"/>
      <c r="AG243" s="107"/>
      <c r="AH243" s="103">
        <f>'ИТОГ и проверка'!L243</f>
        <v>0</v>
      </c>
      <c r="AI243" s="121"/>
      <c r="AJ243" s="121">
        <f t="shared" si="155"/>
        <v>0</v>
      </c>
      <c r="AK243" s="119">
        <f t="shared" si="153"/>
        <v>-7</v>
      </c>
      <c r="AL243" s="101">
        <f t="shared" si="154"/>
        <v>0</v>
      </c>
    </row>
    <row r="244" ht="47.25">
      <c r="A244" s="96" t="s">
        <v>494</v>
      </c>
      <c r="B244" s="97" t="s">
        <v>495</v>
      </c>
      <c r="C244" s="214">
        <v>289.97000000000003</v>
      </c>
      <c r="D244" s="104">
        <v>302</v>
      </c>
      <c r="E244" s="309">
        <v>273</v>
      </c>
      <c r="F244" s="200">
        <f t="shared" si="157"/>
        <v>0.94147670448667098</v>
      </c>
      <c r="G244" s="102">
        <v>24</v>
      </c>
      <c r="H244" s="105">
        <v>8</v>
      </c>
      <c r="I244" s="105"/>
      <c r="J244" s="105">
        <v>0</v>
      </c>
      <c r="K244" s="105"/>
      <c r="L244" s="105"/>
      <c r="M244" s="105"/>
      <c r="N244" s="105">
        <v>0</v>
      </c>
      <c r="O244" s="105">
        <v>1</v>
      </c>
      <c r="P244" s="107"/>
      <c r="Q244" s="107"/>
      <c r="R244" s="120"/>
      <c r="S244" s="289">
        <v>1</v>
      </c>
      <c r="T244" s="105">
        <v>0</v>
      </c>
      <c r="U244" s="101">
        <f t="shared" si="156"/>
        <v>4.166666666666667</v>
      </c>
      <c r="V244" s="101">
        <f t="shared" si="159"/>
        <v>21.84</v>
      </c>
      <c r="W244" s="336">
        <f t="shared" si="160"/>
        <v>21</v>
      </c>
      <c r="X244" s="71">
        <v>8</v>
      </c>
      <c r="Y244" s="103">
        <f>'ИТОГ и проверка'!J244</f>
        <v>2</v>
      </c>
      <c r="Z244" s="103">
        <f t="shared" si="152"/>
        <v>0.73260073260073255</v>
      </c>
      <c r="AA244" s="101">
        <f t="shared" si="161"/>
        <v>-7.2673992673992673</v>
      </c>
      <c r="AB244" s="103">
        <f t="shared" si="158"/>
        <v>0</v>
      </c>
      <c r="AC244" s="107"/>
      <c r="AD244" s="103">
        <f>'ИТОГ и проверка'!K244</f>
        <v>0</v>
      </c>
      <c r="AE244" s="107"/>
      <c r="AF244" s="107"/>
      <c r="AG244" s="107"/>
      <c r="AH244" s="103">
        <f>'ИТОГ и проверка'!L244</f>
        <v>0</v>
      </c>
      <c r="AI244" s="121"/>
      <c r="AJ244" s="121">
        <f t="shared" si="155"/>
        <v>0</v>
      </c>
      <c r="AK244" s="119">
        <f t="shared" si="153"/>
        <v>-2</v>
      </c>
      <c r="AL244" s="101">
        <f t="shared" si="154"/>
        <v>0</v>
      </c>
    </row>
    <row r="245">
      <c r="A245" s="123" t="s">
        <v>496</v>
      </c>
      <c r="B245" s="87" t="s">
        <v>497</v>
      </c>
      <c r="C245" s="218"/>
      <c r="D245" s="208"/>
      <c r="E245" s="301"/>
      <c r="F245" s="304"/>
      <c r="G245" s="149"/>
      <c r="H245" s="91"/>
      <c r="I245" s="91"/>
      <c r="J245" s="91"/>
      <c r="K245" s="91"/>
      <c r="L245" s="91"/>
      <c r="M245" s="91"/>
      <c r="N245" s="91"/>
      <c r="O245" s="237"/>
      <c r="P245" s="88"/>
      <c r="Q245" s="88"/>
      <c r="R245" s="88"/>
      <c r="S245" s="237"/>
      <c r="T245" s="236"/>
      <c r="U245" s="88"/>
      <c r="V245" s="90"/>
      <c r="W245" s="92"/>
      <c r="X245" s="92"/>
      <c r="Y245" s="90"/>
      <c r="Z245" s="150"/>
      <c r="AA245" s="90"/>
      <c r="AB245" s="10">
        <f t="shared" si="158"/>
        <v>0</v>
      </c>
      <c r="AC245" s="90"/>
      <c r="AD245" s="90"/>
      <c r="AE245" s="90"/>
      <c r="AF245" s="90"/>
      <c r="AG245" s="90"/>
      <c r="AH245" s="90"/>
      <c r="AI245" s="127"/>
      <c r="AJ245" s="121">
        <f t="shared" si="155"/>
        <v>0</v>
      </c>
      <c r="AK245" s="119">
        <f t="shared" si="153"/>
        <v>0</v>
      </c>
      <c r="AL245" s="101">
        <f t="shared" si="154"/>
        <v>0</v>
      </c>
    </row>
    <row r="246" ht="63">
      <c r="A246" s="96" t="s">
        <v>498</v>
      </c>
      <c r="B246" s="97" t="s">
        <v>499</v>
      </c>
      <c r="C246" s="214">
        <v>18</v>
      </c>
      <c r="D246" s="337">
        <v>67</v>
      </c>
      <c r="E246" s="357">
        <v>73</v>
      </c>
      <c r="F246" s="200">
        <f t="shared" si="157"/>
        <v>4.0555555555555554</v>
      </c>
      <c r="G246" s="102">
        <v>8</v>
      </c>
      <c r="H246" s="105">
        <v>12</v>
      </c>
      <c r="I246" s="105"/>
      <c r="J246" s="105">
        <v>0</v>
      </c>
      <c r="K246" s="105"/>
      <c r="L246" s="105"/>
      <c r="M246" s="105"/>
      <c r="N246" s="201">
        <v>0</v>
      </c>
      <c r="O246" s="213">
        <v>5</v>
      </c>
      <c r="P246" s="203"/>
      <c r="Q246" s="107"/>
      <c r="R246" s="215"/>
      <c r="S246" s="213">
        <v>3</v>
      </c>
      <c r="T246" s="213">
        <v>2</v>
      </c>
      <c r="U246" s="205">
        <f t="shared" si="156"/>
        <v>62.5</v>
      </c>
      <c r="V246" s="101">
        <f t="shared" si="159"/>
        <v>8.7599999999999998</v>
      </c>
      <c r="W246" s="336">
        <f t="shared" si="160"/>
        <v>8</v>
      </c>
      <c r="X246" s="71">
        <v>12</v>
      </c>
      <c r="Y246" s="103">
        <f>'ИТОГ и проверка'!J246</f>
        <v>8</v>
      </c>
      <c r="Z246" s="103">
        <f t="shared" ref="Z246:Z264" si="163">Y246/E246%</f>
        <v>10.95890410958904</v>
      </c>
      <c r="AA246" s="101">
        <f t="shared" si="161"/>
        <v>-1.0410958904109595</v>
      </c>
      <c r="AB246" s="103">
        <f t="shared" si="158"/>
        <v>0</v>
      </c>
      <c r="AC246" s="107"/>
      <c r="AD246" s="103">
        <f>'ИТОГ и проверка'!K246</f>
        <v>0</v>
      </c>
      <c r="AE246" s="107"/>
      <c r="AF246" s="107"/>
      <c r="AG246" s="107"/>
      <c r="AH246" s="103">
        <f>'ИТОГ и проверка'!L246</f>
        <v>0</v>
      </c>
      <c r="AI246" s="121"/>
      <c r="AJ246" s="121">
        <f t="shared" si="155"/>
        <v>0</v>
      </c>
      <c r="AK246" s="119">
        <f t="shared" si="153"/>
        <v>-8</v>
      </c>
      <c r="AL246" s="101">
        <f t="shared" si="154"/>
        <v>0</v>
      </c>
    </row>
    <row r="247" ht="47.25">
      <c r="A247" s="96" t="s">
        <v>500</v>
      </c>
      <c r="B247" s="97" t="s">
        <v>501</v>
      </c>
      <c r="C247" s="211">
        <v>144.40000000000001</v>
      </c>
      <c r="D247" s="104">
        <v>2311</v>
      </c>
      <c r="E247" s="229">
        <v>2211</v>
      </c>
      <c r="F247" s="200">
        <f t="shared" si="157"/>
        <v>15.31163434903047</v>
      </c>
      <c r="G247" s="102">
        <v>380</v>
      </c>
      <c r="H247" s="105">
        <v>16</v>
      </c>
      <c r="I247" s="105"/>
      <c r="J247" s="105">
        <v>0</v>
      </c>
      <c r="K247" s="105"/>
      <c r="L247" s="105"/>
      <c r="M247" s="105"/>
      <c r="N247" s="105">
        <v>0</v>
      </c>
      <c r="O247" s="230">
        <v>299</v>
      </c>
      <c r="P247" s="107"/>
      <c r="Q247" s="107"/>
      <c r="R247" s="120"/>
      <c r="S247" s="248">
        <v>210</v>
      </c>
      <c r="T247" s="231">
        <v>89</v>
      </c>
      <c r="U247" s="101">
        <f t="shared" si="156"/>
        <v>78.684210526315795</v>
      </c>
      <c r="V247" s="101">
        <f t="shared" si="159"/>
        <v>552.75</v>
      </c>
      <c r="W247" s="336">
        <f t="shared" si="160"/>
        <v>552</v>
      </c>
      <c r="X247" s="71">
        <v>25</v>
      </c>
      <c r="Y247" s="103">
        <f>'ИТОГ и проверка'!J247</f>
        <v>353</v>
      </c>
      <c r="Z247" s="103">
        <f t="shared" si="163"/>
        <v>15.965626413387607</v>
      </c>
      <c r="AA247" s="101">
        <f t="shared" si="161"/>
        <v>-9.0343735866123929</v>
      </c>
      <c r="AB247" s="10">
        <f t="shared" si="158"/>
        <v>0</v>
      </c>
      <c r="AC247" s="107"/>
      <c r="AD247" s="103">
        <f>'ИТОГ и проверка'!K247</f>
        <v>0</v>
      </c>
      <c r="AE247" s="107"/>
      <c r="AF247" s="107"/>
      <c r="AG247" s="107"/>
      <c r="AH247" s="103">
        <f>'ИТОГ и проверка'!L247</f>
        <v>0</v>
      </c>
      <c r="AI247" s="121"/>
      <c r="AJ247" s="121">
        <f t="shared" si="155"/>
        <v>0</v>
      </c>
      <c r="AK247" s="119">
        <f t="shared" si="153"/>
        <v>-353</v>
      </c>
      <c r="AL247" s="101">
        <f t="shared" si="154"/>
        <v>0</v>
      </c>
    </row>
    <row r="248">
      <c r="A248" s="123" t="s">
        <v>502</v>
      </c>
      <c r="B248" s="87" t="s">
        <v>503</v>
      </c>
      <c r="C248" s="206"/>
      <c r="D248" s="88"/>
      <c r="E248" s="207"/>
      <c r="F248" s="310"/>
      <c r="G248" s="149"/>
      <c r="H248" s="91"/>
      <c r="I248" s="91"/>
      <c r="J248" s="91"/>
      <c r="K248" s="91"/>
      <c r="L248" s="91"/>
      <c r="M248" s="91"/>
      <c r="N248" s="91"/>
      <c r="O248" s="250"/>
      <c r="P248" s="88"/>
      <c r="Q248" s="88"/>
      <c r="R248" s="88"/>
      <c r="S248" s="250"/>
      <c r="T248" s="207"/>
      <c r="U248" s="88"/>
      <c r="V248" s="90"/>
      <c r="W248" s="92"/>
      <c r="X248" s="92"/>
      <c r="Y248" s="90"/>
      <c r="Z248" s="150"/>
      <c r="AA248" s="90"/>
      <c r="AB248" s="103">
        <f t="shared" si="158"/>
        <v>0</v>
      </c>
      <c r="AC248" s="90"/>
      <c r="AD248" s="90"/>
      <c r="AE248" s="90"/>
      <c r="AF248" s="90"/>
      <c r="AG248" s="90"/>
      <c r="AH248" s="90"/>
      <c r="AI248" s="127"/>
      <c r="AJ248" s="121">
        <f t="shared" si="155"/>
        <v>0</v>
      </c>
      <c r="AK248" s="119">
        <f t="shared" si="153"/>
        <v>0</v>
      </c>
      <c r="AL248" s="101">
        <f t="shared" si="154"/>
        <v>0</v>
      </c>
    </row>
    <row r="249" ht="63">
      <c r="A249" s="96" t="s">
        <v>504</v>
      </c>
      <c r="B249" s="97" t="s">
        <v>505</v>
      </c>
      <c r="C249" s="211">
        <v>29.600000000000001</v>
      </c>
      <c r="D249" s="104">
        <v>492</v>
      </c>
      <c r="E249" s="229">
        <v>510</v>
      </c>
      <c r="F249" s="200">
        <f t="shared" si="157"/>
        <v>17.22972972972973</v>
      </c>
      <c r="G249" s="102">
        <v>45</v>
      </c>
      <c r="H249" s="105">
        <v>9</v>
      </c>
      <c r="I249" s="105"/>
      <c r="J249" s="105">
        <v>0</v>
      </c>
      <c r="K249" s="105"/>
      <c r="L249" s="105"/>
      <c r="M249" s="105"/>
      <c r="N249" s="105">
        <v>0</v>
      </c>
      <c r="O249" s="230">
        <v>45</v>
      </c>
      <c r="P249" s="107"/>
      <c r="Q249" s="107"/>
      <c r="R249" s="120"/>
      <c r="S249" s="100">
        <v>30</v>
      </c>
      <c r="T249" s="229">
        <v>15</v>
      </c>
      <c r="U249" s="101">
        <f t="shared" si="156"/>
        <v>100</v>
      </c>
      <c r="V249" s="101">
        <f t="shared" si="159"/>
        <v>127.5</v>
      </c>
      <c r="W249" s="336">
        <f t="shared" si="160"/>
        <v>127</v>
      </c>
      <c r="X249" s="71">
        <v>25</v>
      </c>
      <c r="Y249" s="103">
        <f>'ИТОГ и проверка'!J249</f>
        <v>95</v>
      </c>
      <c r="Z249" s="103">
        <f t="shared" si="163"/>
        <v>18.627450980392158</v>
      </c>
      <c r="AA249" s="101">
        <f t="shared" si="161"/>
        <v>-6.3725490196078418</v>
      </c>
      <c r="AB249" s="10">
        <f t="shared" si="158"/>
        <v>0</v>
      </c>
      <c r="AC249" s="107"/>
      <c r="AD249" s="103">
        <f>'ИТОГ и проверка'!K249</f>
        <v>0</v>
      </c>
      <c r="AE249" s="107"/>
      <c r="AF249" s="107"/>
      <c r="AG249" s="107"/>
      <c r="AH249" s="103">
        <f>'ИТОГ и проверка'!L249</f>
        <v>0</v>
      </c>
      <c r="AI249" s="121"/>
      <c r="AJ249" s="121">
        <f t="shared" si="155"/>
        <v>0</v>
      </c>
      <c r="AK249" s="119">
        <f t="shared" si="153"/>
        <v>-95</v>
      </c>
      <c r="AL249" s="101">
        <f t="shared" si="154"/>
        <v>0</v>
      </c>
    </row>
    <row r="250" ht="47.25">
      <c r="A250" s="96" t="s">
        <v>506</v>
      </c>
      <c r="B250" s="97" t="s">
        <v>507</v>
      </c>
      <c r="C250" s="214">
        <v>5.2000000000000002</v>
      </c>
      <c r="D250" s="104">
        <v>23</v>
      </c>
      <c r="E250" s="215">
        <v>51</v>
      </c>
      <c r="F250" s="200">
        <f t="shared" si="157"/>
        <v>9.8076923076923066</v>
      </c>
      <c r="G250" s="102">
        <v>0</v>
      </c>
      <c r="H250" s="105">
        <v>0</v>
      </c>
      <c r="I250" s="105"/>
      <c r="J250" s="105">
        <v>0</v>
      </c>
      <c r="K250" s="105"/>
      <c r="L250" s="105"/>
      <c r="M250" s="105"/>
      <c r="N250" s="105">
        <v>0</v>
      </c>
      <c r="O250" s="311">
        <v>0</v>
      </c>
      <c r="P250" s="107"/>
      <c r="Q250" s="107"/>
      <c r="R250" s="120"/>
      <c r="S250" s="311">
        <v>0</v>
      </c>
      <c r="T250" s="308">
        <v>0</v>
      </c>
      <c r="U250" s="101">
        <v>0</v>
      </c>
      <c r="V250" s="101">
        <f t="shared" si="159"/>
        <v>9.1799999999999997</v>
      </c>
      <c r="W250" s="336">
        <f t="shared" si="160"/>
        <v>9</v>
      </c>
      <c r="X250" s="71">
        <v>18</v>
      </c>
      <c r="Y250" s="103">
        <f>'ИТОГ и проверка'!J250</f>
        <v>5</v>
      </c>
      <c r="Z250" s="103">
        <f t="shared" si="163"/>
        <v>9.8039215686274517</v>
      </c>
      <c r="AA250" s="101">
        <f t="shared" si="161"/>
        <v>-8.1960784313725483</v>
      </c>
      <c r="AB250" s="103">
        <f t="shared" si="158"/>
        <v>0</v>
      </c>
      <c r="AC250" s="107"/>
      <c r="AD250" s="103">
        <f>'ИТОГ и проверка'!K250</f>
        <v>0</v>
      </c>
      <c r="AE250" s="107"/>
      <c r="AF250" s="107"/>
      <c r="AG250" s="107"/>
      <c r="AH250" s="103">
        <f>'ИТОГ и проверка'!L250</f>
        <v>0</v>
      </c>
      <c r="AI250" s="121"/>
      <c r="AJ250" s="121">
        <f t="shared" si="155"/>
        <v>0</v>
      </c>
      <c r="AK250" s="119">
        <f t="shared" si="153"/>
        <v>-5</v>
      </c>
      <c r="AL250" s="101">
        <f t="shared" si="154"/>
        <v>0</v>
      </c>
    </row>
    <row r="251" ht="47.25">
      <c r="A251" s="96" t="s">
        <v>508</v>
      </c>
      <c r="B251" s="97" t="s">
        <v>509</v>
      </c>
      <c r="C251" s="211">
        <v>3.2000000000000002</v>
      </c>
      <c r="D251" s="104">
        <v>25</v>
      </c>
      <c r="E251" s="246">
        <v>31</v>
      </c>
      <c r="F251" s="200">
        <f t="shared" si="157"/>
        <v>9.6875</v>
      </c>
      <c r="G251" s="102">
        <v>3</v>
      </c>
      <c r="H251" s="105">
        <v>12</v>
      </c>
      <c r="I251" s="105"/>
      <c r="J251" s="105">
        <v>0</v>
      </c>
      <c r="K251" s="105"/>
      <c r="L251" s="105"/>
      <c r="M251" s="105"/>
      <c r="N251" s="201">
        <v>0</v>
      </c>
      <c r="O251" s="213">
        <v>3</v>
      </c>
      <c r="P251" s="203"/>
      <c r="Q251" s="107"/>
      <c r="R251" s="215"/>
      <c r="S251" s="213">
        <v>2</v>
      </c>
      <c r="T251" s="213">
        <v>1</v>
      </c>
      <c r="U251" s="205">
        <v>0</v>
      </c>
      <c r="V251" s="101">
        <f t="shared" si="159"/>
        <v>4.6499999999999995</v>
      </c>
      <c r="W251" s="336">
        <f t="shared" si="160"/>
        <v>4</v>
      </c>
      <c r="X251" s="71">
        <v>15</v>
      </c>
      <c r="Y251" s="103">
        <f>'ИТОГ и проверка'!J251</f>
        <v>4</v>
      </c>
      <c r="Z251" s="103">
        <f t="shared" si="163"/>
        <v>12.903225806451614</v>
      </c>
      <c r="AA251" s="101">
        <f t="shared" si="161"/>
        <v>-2.0967741935483861</v>
      </c>
      <c r="AB251" s="10">
        <f t="shared" si="158"/>
        <v>0</v>
      </c>
      <c r="AC251" s="107"/>
      <c r="AD251" s="103">
        <f>'ИТОГ и проверка'!K251</f>
        <v>0</v>
      </c>
      <c r="AE251" s="107"/>
      <c r="AF251" s="107"/>
      <c r="AG251" s="107"/>
      <c r="AH251" s="103">
        <f>'ИТОГ и проверка'!L251</f>
        <v>0</v>
      </c>
      <c r="AI251" s="121"/>
      <c r="AJ251" s="121">
        <f t="shared" si="155"/>
        <v>0</v>
      </c>
      <c r="AK251" s="119">
        <f t="shared" si="153"/>
        <v>-4</v>
      </c>
      <c r="AL251" s="101">
        <f t="shared" si="154"/>
        <v>0</v>
      </c>
    </row>
    <row r="252" ht="31.5">
      <c r="A252" s="96" t="s">
        <v>510</v>
      </c>
      <c r="B252" s="97" t="s">
        <v>511</v>
      </c>
      <c r="C252" s="214">
        <v>4</v>
      </c>
      <c r="D252" s="104">
        <v>34</v>
      </c>
      <c r="E252" s="182">
        <v>31</v>
      </c>
      <c r="F252" s="200">
        <f t="shared" si="157"/>
        <v>7.75</v>
      </c>
      <c r="G252" s="102">
        <v>4</v>
      </c>
      <c r="H252" s="105">
        <v>12</v>
      </c>
      <c r="I252" s="105"/>
      <c r="J252" s="105">
        <v>0</v>
      </c>
      <c r="K252" s="105"/>
      <c r="L252" s="105"/>
      <c r="M252" s="105"/>
      <c r="N252" s="201">
        <v>0</v>
      </c>
      <c r="O252" s="213">
        <v>4</v>
      </c>
      <c r="P252" s="203"/>
      <c r="Q252" s="107"/>
      <c r="R252" s="215"/>
      <c r="S252" s="213">
        <v>2</v>
      </c>
      <c r="T252" s="213">
        <v>2</v>
      </c>
      <c r="U252" s="205">
        <v>0</v>
      </c>
      <c r="V252" s="101">
        <f t="shared" si="159"/>
        <v>4.6499999999999995</v>
      </c>
      <c r="W252" s="336">
        <f t="shared" si="160"/>
        <v>4</v>
      </c>
      <c r="X252" s="71">
        <v>15</v>
      </c>
      <c r="Y252" s="103">
        <f>'ИТОГ и проверка'!J252</f>
        <v>4</v>
      </c>
      <c r="Z252" s="103">
        <f t="shared" si="163"/>
        <v>12.903225806451614</v>
      </c>
      <c r="AA252" s="101">
        <f t="shared" si="161"/>
        <v>-2.0967741935483861</v>
      </c>
      <c r="AB252" s="103">
        <f t="shared" si="158"/>
        <v>0</v>
      </c>
      <c r="AC252" s="107"/>
      <c r="AD252" s="103">
        <f>'ИТОГ и проверка'!K252</f>
        <v>0</v>
      </c>
      <c r="AE252" s="107"/>
      <c r="AF252" s="107"/>
      <c r="AG252" s="107"/>
      <c r="AH252" s="103">
        <f>'ИТОГ и проверка'!L252</f>
        <v>0</v>
      </c>
      <c r="AI252" s="121"/>
      <c r="AJ252" s="121">
        <f t="shared" si="155"/>
        <v>0</v>
      </c>
      <c r="AK252" s="119">
        <f t="shared" si="153"/>
        <v>-4</v>
      </c>
      <c r="AL252" s="101">
        <f t="shared" si="154"/>
        <v>0</v>
      </c>
    </row>
    <row r="253" ht="31.5">
      <c r="A253" s="96" t="s">
        <v>512</v>
      </c>
      <c r="B253" s="97" t="s">
        <v>513</v>
      </c>
      <c r="C253" s="211">
        <v>9.4000000000000004</v>
      </c>
      <c r="D253" s="104">
        <v>66</v>
      </c>
      <c r="E253" s="246">
        <v>77</v>
      </c>
      <c r="F253" s="200">
        <f t="shared" si="157"/>
        <v>8.1914893617021267</v>
      </c>
      <c r="G253" s="102">
        <v>9</v>
      </c>
      <c r="H253" s="105">
        <v>14</v>
      </c>
      <c r="I253" s="105"/>
      <c r="J253" s="105">
        <v>0</v>
      </c>
      <c r="K253" s="105"/>
      <c r="L253" s="105"/>
      <c r="M253" s="105"/>
      <c r="N253" s="201">
        <v>0</v>
      </c>
      <c r="O253" s="213">
        <v>8</v>
      </c>
      <c r="P253" s="203"/>
      <c r="Q253" s="107"/>
      <c r="R253" s="215"/>
      <c r="S253" s="213">
        <v>5</v>
      </c>
      <c r="T253" s="213">
        <v>3</v>
      </c>
      <c r="U253" s="205">
        <f t="shared" si="156"/>
        <v>88.888888888888886</v>
      </c>
      <c r="V253" s="101">
        <f t="shared" si="159"/>
        <v>11.549999999999999</v>
      </c>
      <c r="W253" s="336">
        <f t="shared" si="160"/>
        <v>11</v>
      </c>
      <c r="X253" s="71">
        <v>15</v>
      </c>
      <c r="Y253" s="103">
        <f>'ИТОГ и проверка'!J253</f>
        <v>11</v>
      </c>
      <c r="Z253" s="103">
        <f t="shared" si="163"/>
        <v>14.285714285714285</v>
      </c>
      <c r="AA253" s="101">
        <f t="shared" si="161"/>
        <v>-0.7142857142857153</v>
      </c>
      <c r="AB253" s="10">
        <f t="shared" si="158"/>
        <v>0</v>
      </c>
      <c r="AC253" s="107"/>
      <c r="AD253" s="103">
        <f>'ИТОГ и проверка'!K253</f>
        <v>0</v>
      </c>
      <c r="AE253" s="107"/>
      <c r="AF253" s="107"/>
      <c r="AG253" s="107"/>
      <c r="AH253" s="103">
        <f>'ИТОГ и проверка'!L253</f>
        <v>0</v>
      </c>
      <c r="AI253" s="121"/>
      <c r="AJ253" s="121">
        <f t="shared" si="155"/>
        <v>0</v>
      </c>
      <c r="AK253" s="119">
        <f t="shared" si="153"/>
        <v>-11</v>
      </c>
      <c r="AL253" s="101">
        <f t="shared" si="154"/>
        <v>0</v>
      </c>
    </row>
    <row r="254" ht="63">
      <c r="A254" s="96" t="s">
        <v>514</v>
      </c>
      <c r="B254" s="97" t="s">
        <v>515</v>
      </c>
      <c r="C254" s="214">
        <v>11.4</v>
      </c>
      <c r="D254" s="104">
        <v>70</v>
      </c>
      <c r="E254" s="182">
        <v>80</v>
      </c>
      <c r="F254" s="200">
        <f t="shared" si="157"/>
        <v>7.0175438596491224</v>
      </c>
      <c r="G254" s="102">
        <v>8</v>
      </c>
      <c r="H254" s="105">
        <v>11</v>
      </c>
      <c r="I254" s="105"/>
      <c r="J254" s="105">
        <v>0</v>
      </c>
      <c r="K254" s="105"/>
      <c r="L254" s="105"/>
      <c r="M254" s="105"/>
      <c r="N254" s="201">
        <v>0</v>
      </c>
      <c r="O254" s="213">
        <v>8</v>
      </c>
      <c r="P254" s="203"/>
      <c r="Q254" s="107"/>
      <c r="R254" s="215"/>
      <c r="S254" s="213">
        <v>4</v>
      </c>
      <c r="T254" s="213">
        <v>4</v>
      </c>
      <c r="U254" s="205">
        <f t="shared" si="156"/>
        <v>100</v>
      </c>
      <c r="V254" s="101">
        <f t="shared" si="159"/>
        <v>12</v>
      </c>
      <c r="W254" s="336">
        <f t="shared" si="160"/>
        <v>12</v>
      </c>
      <c r="X254" s="71">
        <v>15</v>
      </c>
      <c r="Y254" s="103">
        <f>'ИТОГ и проверка'!J254</f>
        <v>12</v>
      </c>
      <c r="Z254" s="103">
        <f t="shared" si="163"/>
        <v>15</v>
      </c>
      <c r="AA254" s="101">
        <f t="shared" si="161"/>
        <v>0</v>
      </c>
      <c r="AB254" s="103">
        <f t="shared" si="158"/>
        <v>0</v>
      </c>
      <c r="AC254" s="107"/>
      <c r="AD254" s="103">
        <f>'ИТОГ и проверка'!K254</f>
        <v>0</v>
      </c>
      <c r="AE254" s="107"/>
      <c r="AF254" s="107"/>
      <c r="AG254" s="107"/>
      <c r="AH254" s="103">
        <f>'ИТОГ и проверка'!L254</f>
        <v>0</v>
      </c>
      <c r="AI254" s="121"/>
      <c r="AJ254" s="121">
        <f t="shared" si="155"/>
        <v>0</v>
      </c>
      <c r="AK254" s="119">
        <f t="shared" si="153"/>
        <v>-12</v>
      </c>
      <c r="AL254" s="101">
        <f t="shared" si="154"/>
        <v>0</v>
      </c>
    </row>
    <row r="255">
      <c r="A255" s="96" t="s">
        <v>516</v>
      </c>
      <c r="B255" s="97" t="s">
        <v>517</v>
      </c>
      <c r="C255" s="211">
        <v>5.1719999999999997</v>
      </c>
      <c r="D255" s="104">
        <v>55</v>
      </c>
      <c r="E255" s="212">
        <v>87</v>
      </c>
      <c r="F255" s="200">
        <f t="shared" si="157"/>
        <v>16.821345707656615</v>
      </c>
      <c r="G255" s="102">
        <v>6</v>
      </c>
      <c r="H255" s="105">
        <v>11</v>
      </c>
      <c r="I255" s="105"/>
      <c r="J255" s="105">
        <v>0</v>
      </c>
      <c r="K255" s="105"/>
      <c r="L255" s="105"/>
      <c r="M255" s="105"/>
      <c r="N255" s="105">
        <v>0</v>
      </c>
      <c r="O255" s="358"/>
      <c r="P255" s="107"/>
      <c r="Q255" s="107"/>
      <c r="R255" s="351"/>
      <c r="S255" s="358"/>
      <c r="T255" s="358"/>
      <c r="U255" s="101">
        <f t="shared" si="156"/>
        <v>0</v>
      </c>
      <c r="V255" s="101">
        <f t="shared" si="159"/>
        <v>13.049999999999999</v>
      </c>
      <c r="W255" s="336">
        <f t="shared" si="160"/>
        <v>13</v>
      </c>
      <c r="X255" s="71">
        <v>15</v>
      </c>
      <c r="Y255" s="103">
        <f>'ИТОГ и проверка'!J255</f>
        <v>10</v>
      </c>
      <c r="Z255" s="103">
        <f t="shared" si="163"/>
        <v>11.494252873563218</v>
      </c>
      <c r="AA255" s="101">
        <f t="shared" si="161"/>
        <v>-3.5057471264367823</v>
      </c>
      <c r="AB255" s="10">
        <f t="shared" si="158"/>
        <v>0</v>
      </c>
      <c r="AC255" s="107"/>
      <c r="AD255" s="103">
        <f>'ИТОГ и проверка'!K255</f>
        <v>0</v>
      </c>
      <c r="AE255" s="107"/>
      <c r="AF255" s="107"/>
      <c r="AG255" s="107"/>
      <c r="AH255" s="103">
        <f>'ИТОГ и проверка'!L255</f>
        <v>0</v>
      </c>
      <c r="AI255" s="121"/>
      <c r="AJ255" s="121">
        <f t="shared" si="155"/>
        <v>0</v>
      </c>
      <c r="AK255" s="119">
        <f t="shared" si="153"/>
        <v>-10</v>
      </c>
      <c r="AL255" s="101">
        <f t="shared" si="154"/>
        <v>0</v>
      </c>
    </row>
    <row r="256" ht="31.5">
      <c r="A256" s="96" t="s">
        <v>518</v>
      </c>
      <c r="B256" s="97" t="s">
        <v>519</v>
      </c>
      <c r="C256" s="214">
        <v>3.52</v>
      </c>
      <c r="D256" s="337">
        <v>85</v>
      </c>
      <c r="E256" s="293">
        <v>93</v>
      </c>
      <c r="F256" s="217">
        <f t="shared" si="157"/>
        <v>26.420454545454547</v>
      </c>
      <c r="G256" s="102">
        <v>7</v>
      </c>
      <c r="H256" s="105">
        <v>8</v>
      </c>
      <c r="I256" s="105"/>
      <c r="J256" s="105">
        <v>0</v>
      </c>
      <c r="K256" s="105"/>
      <c r="L256" s="105"/>
      <c r="M256" s="105"/>
      <c r="N256" s="201">
        <v>0</v>
      </c>
      <c r="O256" s="254">
        <v>7</v>
      </c>
      <c r="P256" s="203"/>
      <c r="Q256" s="107"/>
      <c r="R256" s="215"/>
      <c r="S256" s="254">
        <v>3</v>
      </c>
      <c r="T256" s="254">
        <v>4</v>
      </c>
      <c r="U256" s="205">
        <f t="shared" si="156"/>
        <v>99.999999999999986</v>
      </c>
      <c r="V256" s="101">
        <f t="shared" si="159"/>
        <v>27.899999999999999</v>
      </c>
      <c r="W256" s="336">
        <f t="shared" si="160"/>
        <v>27</v>
      </c>
      <c r="X256" s="71">
        <v>30</v>
      </c>
      <c r="Y256" s="103">
        <f>'ИТОГ и проверка'!J256</f>
        <v>10</v>
      </c>
      <c r="Z256" s="103">
        <f t="shared" si="163"/>
        <v>10.75268817204301</v>
      </c>
      <c r="AA256" s="101">
        <f t="shared" si="161"/>
        <v>-19.247311827956992</v>
      </c>
      <c r="AB256" s="103">
        <f t="shared" si="158"/>
        <v>0</v>
      </c>
      <c r="AC256" s="107"/>
      <c r="AD256" s="103">
        <f>'ИТОГ и проверка'!K256</f>
        <v>0</v>
      </c>
      <c r="AE256" s="107"/>
      <c r="AF256" s="107"/>
      <c r="AG256" s="107"/>
      <c r="AH256" s="103">
        <f>'ИТОГ и проверка'!L256</f>
        <v>0</v>
      </c>
      <c r="AI256" s="121"/>
      <c r="AJ256" s="121">
        <f t="shared" si="155"/>
        <v>0</v>
      </c>
      <c r="AK256" s="119">
        <f t="shared" si="153"/>
        <v>-10</v>
      </c>
      <c r="AL256" s="101">
        <f t="shared" si="154"/>
        <v>0</v>
      </c>
    </row>
    <row r="257" ht="31.5">
      <c r="A257" s="96" t="s">
        <v>520</v>
      </c>
      <c r="B257" s="97" t="s">
        <v>521</v>
      </c>
      <c r="C257" s="211">
        <v>23.199999999999999</v>
      </c>
      <c r="D257" s="104">
        <v>294</v>
      </c>
      <c r="E257" s="7">
        <v>343</v>
      </c>
      <c r="F257" s="200">
        <f t="shared" si="157"/>
        <v>14.78448275862069</v>
      </c>
      <c r="G257" s="102">
        <v>65</v>
      </c>
      <c r="H257" s="105">
        <v>22</v>
      </c>
      <c r="I257" s="105"/>
      <c r="J257" s="105">
        <v>0</v>
      </c>
      <c r="K257" s="105"/>
      <c r="L257" s="105"/>
      <c r="M257" s="105"/>
      <c r="N257" s="201">
        <v>0</v>
      </c>
      <c r="O257" s="213">
        <v>65</v>
      </c>
      <c r="P257" s="203"/>
      <c r="Q257" s="107"/>
      <c r="R257" s="215"/>
      <c r="S257" s="213">
        <v>45</v>
      </c>
      <c r="T257" s="213">
        <v>20</v>
      </c>
      <c r="U257" s="205">
        <f t="shared" si="156"/>
        <v>100</v>
      </c>
      <c r="V257" s="101">
        <f t="shared" si="159"/>
        <v>85.75</v>
      </c>
      <c r="W257" s="336">
        <f t="shared" si="160"/>
        <v>85</v>
      </c>
      <c r="X257" s="71">
        <v>25</v>
      </c>
      <c r="Y257" s="103">
        <f>'ИТОГ и проверка'!J257</f>
        <v>85</v>
      </c>
      <c r="Z257" s="103">
        <f t="shared" si="163"/>
        <v>24.781341107871718</v>
      </c>
      <c r="AA257" s="101">
        <f t="shared" si="161"/>
        <v>-0.21865889212828193</v>
      </c>
      <c r="AB257" s="10">
        <f t="shared" si="158"/>
        <v>0</v>
      </c>
      <c r="AC257" s="107"/>
      <c r="AD257" s="103">
        <f>'ИТОГ и проверка'!K257</f>
        <v>0</v>
      </c>
      <c r="AE257" s="107"/>
      <c r="AF257" s="107"/>
      <c r="AG257" s="107"/>
      <c r="AH257" s="103">
        <f>'ИТОГ и проверка'!L257</f>
        <v>0</v>
      </c>
      <c r="AI257" s="121"/>
      <c r="AJ257" s="121">
        <f t="shared" si="155"/>
        <v>0</v>
      </c>
      <c r="AK257" s="119">
        <f t="shared" si="153"/>
        <v>-85</v>
      </c>
      <c r="AL257" s="101">
        <f t="shared" si="154"/>
        <v>0</v>
      </c>
    </row>
    <row r="258" ht="31.5">
      <c r="A258" s="96" t="s">
        <v>522</v>
      </c>
      <c r="B258" s="97" t="s">
        <v>523</v>
      </c>
      <c r="C258" s="265">
        <v>35.938000000000002</v>
      </c>
      <c r="D258" s="104">
        <v>369</v>
      </c>
      <c r="E258" s="100">
        <v>343</v>
      </c>
      <c r="F258" s="200">
        <f t="shared" si="157"/>
        <v>9.5442150370081809</v>
      </c>
      <c r="G258" s="102">
        <v>60</v>
      </c>
      <c r="H258" s="105">
        <v>16</v>
      </c>
      <c r="I258" s="105"/>
      <c r="J258" s="105">
        <v>0</v>
      </c>
      <c r="K258" s="105"/>
      <c r="L258" s="105"/>
      <c r="M258" s="105"/>
      <c r="N258" s="105">
        <v>0</v>
      </c>
      <c r="O258" s="292">
        <v>48</v>
      </c>
      <c r="P258" s="107"/>
      <c r="Q258" s="107"/>
      <c r="R258" s="351"/>
      <c r="S258" s="292">
        <v>15</v>
      </c>
      <c r="T258" s="292">
        <v>33</v>
      </c>
      <c r="U258" s="101">
        <f t="shared" si="156"/>
        <v>80</v>
      </c>
      <c r="V258" s="101">
        <f t="shared" si="159"/>
        <v>61.739999999999995</v>
      </c>
      <c r="W258" s="336">
        <f t="shared" si="160"/>
        <v>61</v>
      </c>
      <c r="X258" s="71">
        <v>18</v>
      </c>
      <c r="Y258" s="103">
        <f>'ИТОГ и проверка'!J258</f>
        <v>60</v>
      </c>
      <c r="Z258" s="103">
        <f t="shared" si="163"/>
        <v>17.492711370262391</v>
      </c>
      <c r="AA258" s="101">
        <f t="shared" si="161"/>
        <v>-0.50728862973760869</v>
      </c>
      <c r="AB258" s="103">
        <f t="shared" si="158"/>
        <v>0</v>
      </c>
      <c r="AC258" s="107"/>
      <c r="AD258" s="103">
        <f>'ИТОГ и проверка'!K258</f>
        <v>0</v>
      </c>
      <c r="AE258" s="107"/>
      <c r="AF258" s="107"/>
      <c r="AG258" s="107"/>
      <c r="AH258" s="103">
        <f>'ИТОГ и проверка'!L258</f>
        <v>0</v>
      </c>
      <c r="AI258" s="121"/>
      <c r="AJ258" s="121">
        <f t="shared" si="155"/>
        <v>0</v>
      </c>
      <c r="AK258" s="119">
        <f t="shared" si="153"/>
        <v>-60</v>
      </c>
      <c r="AL258" s="101">
        <f t="shared" si="154"/>
        <v>0</v>
      </c>
    </row>
    <row r="259" ht="47.25">
      <c r="A259" s="96" t="s">
        <v>524</v>
      </c>
      <c r="B259" s="97" t="s">
        <v>525</v>
      </c>
      <c r="C259" s="211">
        <v>12.676</v>
      </c>
      <c r="D259" s="104">
        <v>160</v>
      </c>
      <c r="E259" s="229">
        <v>161</v>
      </c>
      <c r="F259" s="200">
        <f t="shared" si="157"/>
        <v>12.701167560744715</v>
      </c>
      <c r="G259" s="102">
        <v>33</v>
      </c>
      <c r="H259" s="105">
        <v>21</v>
      </c>
      <c r="I259" s="105"/>
      <c r="J259" s="105">
        <v>0</v>
      </c>
      <c r="K259" s="105"/>
      <c r="L259" s="105"/>
      <c r="M259" s="105"/>
      <c r="N259" s="201">
        <v>0</v>
      </c>
      <c r="O259" s="213">
        <v>33</v>
      </c>
      <c r="P259" s="203"/>
      <c r="Q259" s="107"/>
      <c r="R259" s="215"/>
      <c r="S259" s="213">
        <v>20</v>
      </c>
      <c r="T259" s="213">
        <v>13</v>
      </c>
      <c r="U259" s="205">
        <f t="shared" si="156"/>
        <v>100</v>
      </c>
      <c r="V259" s="101">
        <f t="shared" si="159"/>
        <v>40.25</v>
      </c>
      <c r="W259" s="336">
        <f t="shared" si="160"/>
        <v>40</v>
      </c>
      <c r="X259" s="71">
        <v>25</v>
      </c>
      <c r="Y259" s="103">
        <f>'ИТОГ и проверка'!J259</f>
        <v>40</v>
      </c>
      <c r="Z259" s="103">
        <f t="shared" si="163"/>
        <v>24.844720496894407</v>
      </c>
      <c r="AA259" s="101">
        <f t="shared" si="161"/>
        <v>-0.15527950310559291</v>
      </c>
      <c r="AB259" s="10">
        <f t="shared" si="158"/>
        <v>0</v>
      </c>
      <c r="AC259" s="107"/>
      <c r="AD259" s="103">
        <f>'ИТОГ и проверка'!K259</f>
        <v>0</v>
      </c>
      <c r="AE259" s="107"/>
      <c r="AF259" s="107"/>
      <c r="AG259" s="107"/>
      <c r="AH259" s="103">
        <f>'ИТОГ и проверка'!L259</f>
        <v>0</v>
      </c>
      <c r="AI259" s="121"/>
      <c r="AJ259" s="121">
        <f t="shared" si="155"/>
        <v>0</v>
      </c>
      <c r="AK259" s="119">
        <f t="shared" si="153"/>
        <v>-40</v>
      </c>
      <c r="AL259" s="101">
        <f t="shared" si="154"/>
        <v>0</v>
      </c>
    </row>
    <row r="260" ht="63">
      <c r="A260" s="99" t="s">
        <v>526</v>
      </c>
      <c r="B260" s="158" t="s">
        <v>527</v>
      </c>
      <c r="C260" s="214">
        <v>9.8000000000000007</v>
      </c>
      <c r="D260" s="104">
        <v>32</v>
      </c>
      <c r="E260" s="249">
        <v>32</v>
      </c>
      <c r="F260" s="200">
        <f t="shared" si="157"/>
        <v>3.2653061224489792</v>
      </c>
      <c r="G260" s="102">
        <v>3</v>
      </c>
      <c r="H260" s="105">
        <v>9</v>
      </c>
      <c r="I260" s="105"/>
      <c r="J260" s="105">
        <v>0</v>
      </c>
      <c r="K260" s="105"/>
      <c r="L260" s="105"/>
      <c r="M260" s="105"/>
      <c r="N260" s="105">
        <v>0</v>
      </c>
      <c r="O260" s="230"/>
      <c r="P260" s="107"/>
      <c r="Q260" s="107"/>
      <c r="R260" s="120"/>
      <c r="S260" s="248"/>
      <c r="T260" s="231"/>
      <c r="U260" s="101">
        <v>0</v>
      </c>
      <c r="V260" s="101">
        <f t="shared" si="159"/>
        <v>3.8399999999999999</v>
      </c>
      <c r="W260" s="336">
        <f t="shared" si="160"/>
        <v>3</v>
      </c>
      <c r="X260" s="71">
        <v>12</v>
      </c>
      <c r="Y260" s="103">
        <f>'ИТОГ и проверка'!J260</f>
        <v>3</v>
      </c>
      <c r="Z260" s="103">
        <f t="shared" si="163"/>
        <v>9.375</v>
      </c>
      <c r="AA260" s="101">
        <f t="shared" si="161"/>
        <v>-2.625</v>
      </c>
      <c r="AB260" s="103">
        <f t="shared" si="158"/>
        <v>0</v>
      </c>
      <c r="AC260" s="107"/>
      <c r="AD260" s="103">
        <f>'ИТОГ и проверка'!K260</f>
        <v>0</v>
      </c>
      <c r="AE260" s="107"/>
      <c r="AF260" s="107"/>
      <c r="AG260" s="107"/>
      <c r="AH260" s="103">
        <f>'ИТОГ и проверка'!L260</f>
        <v>0</v>
      </c>
      <c r="AI260" s="121"/>
      <c r="AJ260" s="121">
        <f t="shared" si="155"/>
        <v>0</v>
      </c>
      <c r="AK260" s="119">
        <f t="shared" si="153"/>
        <v>-3</v>
      </c>
      <c r="AL260" s="101">
        <f t="shared" si="154"/>
        <v>0</v>
      </c>
    </row>
    <row r="261" ht="78.75">
      <c r="A261" s="96" t="s">
        <v>528</v>
      </c>
      <c r="B261" s="97" t="s">
        <v>529</v>
      </c>
      <c r="C261" s="211">
        <v>16.123000000000001</v>
      </c>
      <c r="D261" s="314">
        <v>0</v>
      </c>
      <c r="E261" s="270">
        <v>99</v>
      </c>
      <c r="F261" s="217">
        <f t="shared" si="157"/>
        <v>6.1402964708801084</v>
      </c>
      <c r="G261" s="102">
        <v>0</v>
      </c>
      <c r="H261" s="105">
        <v>0</v>
      </c>
      <c r="I261" s="104"/>
      <c r="J261" s="105">
        <v>0</v>
      </c>
      <c r="K261" s="104"/>
      <c r="L261" s="104"/>
      <c r="M261" s="104"/>
      <c r="N261" s="105">
        <v>0</v>
      </c>
      <c r="O261" s="229"/>
      <c r="P261" s="99"/>
      <c r="Q261" s="99"/>
      <c r="R261" s="99"/>
      <c r="S261" s="229"/>
      <c r="T261" s="230"/>
      <c r="U261" s="101">
        <v>0</v>
      </c>
      <c r="V261" s="101">
        <f t="shared" si="159"/>
        <v>14.85</v>
      </c>
      <c r="W261" s="356">
        <f t="shared" si="160"/>
        <v>14</v>
      </c>
      <c r="X261" s="71">
        <v>15</v>
      </c>
      <c r="Y261" s="10">
        <f>'ИТОГ и проверка'!J261</f>
        <v>14</v>
      </c>
      <c r="Z261" s="103">
        <f t="shared" si="163"/>
        <v>14.141414141414142</v>
      </c>
      <c r="AA261" s="101">
        <f t="shared" si="161"/>
        <v>-0.85858585858585812</v>
      </c>
      <c r="AB261" s="10">
        <f t="shared" si="158"/>
        <v>0</v>
      </c>
      <c r="AC261" s="99"/>
      <c r="AD261" s="103">
        <v>0</v>
      </c>
      <c r="AE261" s="99"/>
      <c r="AF261" s="99"/>
      <c r="AG261" s="99"/>
      <c r="AH261" s="103">
        <v>0</v>
      </c>
      <c r="AI261" s="121"/>
      <c r="AJ261" s="121"/>
      <c r="AK261" s="119"/>
      <c r="AL261" s="101"/>
    </row>
    <row r="262" ht="31.5">
      <c r="A262" s="96" t="s">
        <v>530</v>
      </c>
      <c r="B262" s="97" t="s">
        <v>531</v>
      </c>
      <c r="C262" s="214">
        <v>179.86000000000001</v>
      </c>
      <c r="D262" s="104">
        <v>1149</v>
      </c>
      <c r="E262" s="182">
        <v>1223</v>
      </c>
      <c r="F262" s="200">
        <f t="shared" si="157"/>
        <v>6.7997331257644831</v>
      </c>
      <c r="G262" s="102">
        <v>172</v>
      </c>
      <c r="H262" s="105">
        <v>15</v>
      </c>
      <c r="I262" s="105"/>
      <c r="J262" s="105">
        <v>12</v>
      </c>
      <c r="K262" s="105"/>
      <c r="L262" s="105"/>
      <c r="M262" s="105">
        <v>88</v>
      </c>
      <c r="N262" s="105">
        <v>72</v>
      </c>
      <c r="O262" s="249">
        <v>131</v>
      </c>
      <c r="P262" s="107"/>
      <c r="Q262" s="107"/>
      <c r="R262" s="120"/>
      <c r="S262" s="249">
        <v>72</v>
      </c>
      <c r="T262" s="212">
        <v>59</v>
      </c>
      <c r="U262" s="101">
        <f t="shared" si="156"/>
        <v>76.162790697674424</v>
      </c>
      <c r="V262" s="101">
        <f t="shared" si="159"/>
        <v>183.44999999999999</v>
      </c>
      <c r="W262" s="336">
        <f t="shared" si="160"/>
        <v>183</v>
      </c>
      <c r="X262" s="71">
        <v>15</v>
      </c>
      <c r="Y262" s="103">
        <f>'ИТОГ и проверка'!J262</f>
        <v>183</v>
      </c>
      <c r="Z262" s="103">
        <f t="shared" si="163"/>
        <v>14.963205233033523</v>
      </c>
      <c r="AA262" s="101">
        <f t="shared" si="161"/>
        <v>-0.036794766966476544</v>
      </c>
      <c r="AB262" s="103">
        <f t="shared" si="158"/>
        <v>0</v>
      </c>
      <c r="AC262" s="107"/>
      <c r="AD262" s="103">
        <f>'ИТОГ и проверка'!K262</f>
        <v>13</v>
      </c>
      <c r="AE262" s="107"/>
      <c r="AF262" s="107"/>
      <c r="AG262" s="103">
        <f t="shared" si="162"/>
        <v>100</v>
      </c>
      <c r="AH262" s="103">
        <f>'ИТОГ и проверка'!L262</f>
        <v>70</v>
      </c>
      <c r="AI262" s="121"/>
      <c r="AJ262" s="121">
        <f t="shared" si="155"/>
        <v>183</v>
      </c>
      <c r="AK262" s="119">
        <f t="shared" si="153"/>
        <v>0</v>
      </c>
      <c r="AL262" s="101">
        <f t="shared" si="154"/>
        <v>0</v>
      </c>
    </row>
    <row r="263" ht="47.25">
      <c r="A263" s="96" t="s">
        <v>532</v>
      </c>
      <c r="B263" s="97" t="s">
        <v>533</v>
      </c>
      <c r="C263" s="211">
        <v>47.5</v>
      </c>
      <c r="D263" s="104">
        <v>692</v>
      </c>
      <c r="E263" s="312">
        <v>671</v>
      </c>
      <c r="F263" s="200">
        <f t="shared" si="157"/>
        <v>14.126315789473685</v>
      </c>
      <c r="G263" s="102">
        <v>173</v>
      </c>
      <c r="H263" s="105">
        <v>25</v>
      </c>
      <c r="I263" s="105"/>
      <c r="J263" s="105">
        <v>0</v>
      </c>
      <c r="K263" s="105"/>
      <c r="L263" s="105"/>
      <c r="M263" s="105"/>
      <c r="N263" s="201">
        <v>0</v>
      </c>
      <c r="O263" s="305">
        <v>171</v>
      </c>
      <c r="P263" s="203"/>
      <c r="Q263" s="107"/>
      <c r="R263" s="215"/>
      <c r="S263" s="305">
        <v>119</v>
      </c>
      <c r="T263" s="305">
        <v>52</v>
      </c>
      <c r="U263" s="205">
        <f t="shared" si="156"/>
        <v>98.843930635838149</v>
      </c>
      <c r="V263" s="101">
        <f t="shared" si="159"/>
        <v>167.75</v>
      </c>
      <c r="W263" s="336">
        <f t="shared" si="160"/>
        <v>167</v>
      </c>
      <c r="X263" s="71">
        <v>25</v>
      </c>
      <c r="Y263" s="103">
        <f>'ИТОГ и проверка'!J263</f>
        <v>167</v>
      </c>
      <c r="Z263" s="103">
        <f t="shared" si="163"/>
        <v>24.88822652757079</v>
      </c>
      <c r="AA263" s="101">
        <f t="shared" si="161"/>
        <v>-0.11177347242920987</v>
      </c>
      <c r="AB263" s="10">
        <f t="shared" si="158"/>
        <v>0</v>
      </c>
      <c r="AC263" s="107"/>
      <c r="AD263" s="103">
        <f>'ИТОГ и проверка'!K263</f>
        <v>0</v>
      </c>
      <c r="AE263" s="107"/>
      <c r="AF263" s="107"/>
      <c r="AG263" s="107"/>
      <c r="AH263" s="103">
        <f>'ИТОГ и проверка'!L263</f>
        <v>0</v>
      </c>
      <c r="AI263" s="121"/>
      <c r="AJ263" s="121">
        <f t="shared" si="155"/>
        <v>0</v>
      </c>
      <c r="AK263" s="119">
        <f t="shared" si="153"/>
        <v>-167</v>
      </c>
      <c r="AL263" s="101">
        <f t="shared" si="154"/>
        <v>0</v>
      </c>
    </row>
    <row r="264" ht="47.25">
      <c r="A264" s="96" t="s">
        <v>534</v>
      </c>
      <c r="B264" s="97" t="s">
        <v>535</v>
      </c>
      <c r="C264" s="265">
        <v>23.922999999999998</v>
      </c>
      <c r="D264" s="337">
        <v>258</v>
      </c>
      <c r="E264" s="316">
        <v>288</v>
      </c>
      <c r="F264" s="217">
        <f t="shared" si="157"/>
        <v>12.038623918404884</v>
      </c>
      <c r="G264" s="102">
        <v>38</v>
      </c>
      <c r="H264" s="105">
        <v>15</v>
      </c>
      <c r="I264" s="105"/>
      <c r="J264" s="105">
        <v>0</v>
      </c>
      <c r="K264" s="105"/>
      <c r="L264" s="105"/>
      <c r="M264" s="105"/>
      <c r="N264" s="105">
        <v>0</v>
      </c>
      <c r="O264" s="105">
        <v>38</v>
      </c>
      <c r="P264" s="107"/>
      <c r="Q264" s="107"/>
      <c r="R264" s="120"/>
      <c r="S264" s="105">
        <v>25</v>
      </c>
      <c r="T264" s="105">
        <v>13</v>
      </c>
      <c r="U264" s="101">
        <f t="shared" si="156"/>
        <v>100</v>
      </c>
      <c r="V264" s="101">
        <f t="shared" si="159"/>
        <v>72</v>
      </c>
      <c r="W264" s="336">
        <f t="shared" si="160"/>
        <v>72</v>
      </c>
      <c r="X264" s="71">
        <v>25</v>
      </c>
      <c r="Y264" s="103">
        <f>'ИТОГ и проверка'!J264</f>
        <v>57</v>
      </c>
      <c r="Z264" s="103">
        <f t="shared" si="163"/>
        <v>19.791666666666668</v>
      </c>
      <c r="AA264" s="101">
        <f t="shared" si="161"/>
        <v>-5.2083333333333321</v>
      </c>
      <c r="AB264" s="103">
        <f t="shared" si="158"/>
        <v>0</v>
      </c>
      <c r="AC264" s="107"/>
      <c r="AD264" s="103">
        <f>'ИТОГ и проверка'!K264</f>
        <v>0</v>
      </c>
      <c r="AE264" s="107"/>
      <c r="AF264" s="107"/>
      <c r="AG264" s="107"/>
      <c r="AH264" s="103">
        <f>'ИТОГ и проверка'!L264</f>
        <v>0</v>
      </c>
      <c r="AI264" s="121"/>
      <c r="AJ264" s="121">
        <f t="shared" si="155"/>
        <v>0</v>
      </c>
      <c r="AK264" s="119">
        <f t="shared" si="153"/>
        <v>-57</v>
      </c>
      <c r="AL264" s="101">
        <f t="shared" si="154"/>
        <v>0</v>
      </c>
    </row>
    <row r="265" s="169" customFormat="1">
      <c r="A265" s="159"/>
      <c r="B265" s="160" t="s">
        <v>536</v>
      </c>
      <c r="C265" s="161">
        <f>SUM(C13:C264)</f>
        <v>70022.294000000009</v>
      </c>
      <c r="D265" s="162">
        <f>SUM(D13:D264)</f>
        <v>104163</v>
      </c>
      <c r="E265" s="317">
        <f>SUM(E13:E264)</f>
        <v>100149</v>
      </c>
      <c r="F265" s="163">
        <f t="shared" si="157"/>
        <v>1.4302444875627751</v>
      </c>
      <c r="G265" s="317">
        <f>SUM(G13:G264)</f>
        <v>10374</v>
      </c>
      <c r="H265" s="318">
        <f>G265/D265%</f>
        <v>9.9593905705480825</v>
      </c>
      <c r="I265" s="317">
        <f>SUM(I13:I264)</f>
        <v>30</v>
      </c>
      <c r="J265" s="317">
        <f>SUM(J13:J264)</f>
        <v>267</v>
      </c>
      <c r="K265" s="317">
        <f>SUM(K13:K264)</f>
        <v>0</v>
      </c>
      <c r="L265" s="317">
        <f>SUM(L13:L264)</f>
        <v>0</v>
      </c>
      <c r="M265" s="317">
        <f>SUM(M13:M264)</f>
        <v>1010</v>
      </c>
      <c r="N265" s="317">
        <f>SUM(N13:N264)</f>
        <v>796</v>
      </c>
      <c r="O265" s="162">
        <f>SUM(O13:O264)</f>
        <v>6616</v>
      </c>
      <c r="P265" s="162">
        <f>SUM(P13:P264)</f>
        <v>0</v>
      </c>
      <c r="Q265" s="162">
        <f>SUM(Q13:Q264)</f>
        <v>0</v>
      </c>
      <c r="R265" s="162">
        <f>SUM(R13:R264)</f>
        <v>0</v>
      </c>
      <c r="S265" s="162">
        <f>SUM(S13:S264)</f>
        <v>4265</v>
      </c>
      <c r="T265" s="162">
        <f>SUM(T13:T264)</f>
        <v>2359</v>
      </c>
      <c r="U265" s="163"/>
      <c r="V265" s="162"/>
      <c r="W265" s="162">
        <f>SUM(W13:W264)</f>
        <v>15960</v>
      </c>
      <c r="X265" s="162"/>
      <c r="Y265" s="162">
        <f>SUM(Y13:Y264)</f>
        <v>10159</v>
      </c>
      <c r="Z265" s="162"/>
      <c r="AA265" s="162"/>
      <c r="AB265" s="162">
        <f>SUM(AB13:AB264)</f>
        <v>0</v>
      </c>
      <c r="AC265" s="162">
        <f>SUM(AC13:AC264)</f>
        <v>47</v>
      </c>
      <c r="AD265" s="162">
        <f>SUM(AD13:AD264)</f>
        <v>148</v>
      </c>
      <c r="AE265" s="162">
        <f>SUM(AE13:AE264)</f>
        <v>0</v>
      </c>
      <c r="AF265" s="162">
        <f>SUM(AF13:AF264)</f>
        <v>0</v>
      </c>
      <c r="AG265" s="162">
        <f>SUM(AG13:AG264)</f>
        <v>827</v>
      </c>
      <c r="AH265" s="162">
        <f>SUM(AH13:AH264)</f>
        <v>515</v>
      </c>
      <c r="AI265" s="165"/>
      <c r="AJ265" s="166">
        <f t="shared" si="155"/>
        <v>1490</v>
      </c>
      <c r="AK265" s="167"/>
      <c r="AL265" s="168"/>
    </row>
    <row r="268" ht="59.25" customHeight="1">
      <c r="B268" s="175" t="s">
        <v>537</v>
      </c>
      <c r="C268" s="175"/>
      <c r="D268" s="176" t="s">
        <v>544</v>
      </c>
      <c r="E268" s="176"/>
      <c r="F268" s="177" t="s">
        <v>539</v>
      </c>
      <c r="G268" s="178"/>
      <c r="I268" s="179" t="s">
        <v>540</v>
      </c>
      <c r="J268" s="179"/>
      <c r="K268" s="179"/>
      <c r="AD268" s="321">
        <f>AD265+AE265+AF265+AG265</f>
        <v>975</v>
      </c>
      <c r="AE268" s="322"/>
    </row>
  </sheetData>
  <mergeCells count="39">
    <mergeCell ref="A6:A10"/>
    <mergeCell ref="B6:B10"/>
    <mergeCell ref="C6:C10"/>
    <mergeCell ref="D6:E8"/>
    <mergeCell ref="F6:F10"/>
    <mergeCell ref="G6:U6"/>
    <mergeCell ref="W6:AH6"/>
    <mergeCell ref="G7:N7"/>
    <mergeCell ref="O7:U7"/>
    <mergeCell ref="W7:X7"/>
    <mergeCell ref="Y7:AH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Y8:Y10"/>
    <mergeCell ref="Z8:Z10"/>
    <mergeCell ref="AA8:AA10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AK9:AK10"/>
    <mergeCell ref="B268:C268"/>
    <mergeCell ref="D268:E268"/>
    <mergeCell ref="F268:G268"/>
    <mergeCell ref="I268:K268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" zoomScale="70" workbookViewId="0">
      <pane ySplit="10" topLeftCell="A11" activePane="bottomLeft" state="frozen"/>
      <selection activeCell="G8" activeCellId="0" sqref="G8:N10"/>
    </sheetView>
  </sheetViews>
  <sheetFormatPr defaultColWidth="9" defaultRowHeight="15.75"/>
  <cols>
    <col bestFit="1" customWidth="1" min="1" max="1" style="1" width="4.875"/>
    <col bestFit="1" customWidth="1" min="2" max="2" style="1" width="35"/>
    <col customWidth="1" min="3" max="3" style="2" width="9.375"/>
    <col customWidth="1" min="4" max="4" style="2" width="8.25"/>
    <col customWidth="1" min="5" max="5" style="2" width="7.875"/>
    <col bestFit="1" customWidth="1" min="6" max="6" style="1" width="6.75"/>
    <col customWidth="1" min="7" max="7" style="3" width="6.75"/>
    <col customWidth="1" min="8" max="8" style="3" width="8"/>
    <col customWidth="1" min="9" max="21" style="3" width="6.75"/>
    <col customWidth="1" hidden="1" min="22" max="22" style="3" width="6.75"/>
    <col customWidth="1" min="23" max="23" style="3" width="6.75"/>
    <col bestFit="1" customWidth="1" min="24" max="24" style="3" width="6.75"/>
    <col customWidth="1" min="25" max="26" style="3" width="6.75"/>
    <col customWidth="1" hidden="1" min="27" max="27" style="3" width="6.75"/>
    <col customWidth="1" hidden="1" min="28" max="28" style="3" width="9"/>
    <col customWidth="1" min="29" max="31" style="3" width="6.75"/>
    <col customWidth="1" min="32" max="35" style="3" width="9"/>
    <col customWidth="1" hidden="1" min="36" max="38" style="1" width="9"/>
    <col bestFit="1" customWidth="1" min="39" max="39" style="1" width="9"/>
    <col customWidth="1" min="40" max="41" style="1" width="9"/>
    <col bestFit="1" min="42" max="42" style="1" width="9"/>
    <col min="43" max="16384" style="1" width="9"/>
  </cols>
  <sheetData>
    <row r="1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ht="27.75">
      <c r="A2" s="5"/>
      <c r="B2" s="6" t="s">
        <v>1</v>
      </c>
      <c r="C2" s="7"/>
      <c r="D2" s="7"/>
      <c r="E2" s="7"/>
      <c r="F2" s="5"/>
      <c r="G2" s="359"/>
      <c r="H2" s="8"/>
      <c r="I2" s="183"/>
      <c r="J2" s="183"/>
      <c r="K2" s="183"/>
      <c r="L2" s="183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4"/>
      <c r="AB2" s="14"/>
      <c r="AC2" s="8"/>
      <c r="AD2" s="8"/>
      <c r="AE2" s="8"/>
      <c r="AF2" s="8"/>
      <c r="AG2" s="8"/>
      <c r="AH2" s="8"/>
      <c r="AI2" s="8"/>
      <c r="AJ2" s="5"/>
    </row>
    <row r="3" ht="19.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6"/>
      <c r="AB3" s="16"/>
      <c r="AC3" s="8"/>
      <c r="AD3" s="8"/>
      <c r="AE3" s="183"/>
      <c r="AF3" s="8"/>
      <c r="AG3" s="8"/>
      <c r="AH3" s="8"/>
      <c r="AI3" s="8"/>
      <c r="AJ3" s="5"/>
    </row>
    <row r="4" ht="19.5">
      <c r="A4" s="5"/>
      <c r="B4" s="6" t="s">
        <v>545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6"/>
      <c r="AB4" s="16"/>
      <c r="AC4" s="8"/>
      <c r="AD4" s="8"/>
      <c r="AE4" s="8"/>
      <c r="AF4" s="8"/>
      <c r="AG4" s="8"/>
      <c r="AH4" s="8"/>
      <c r="AI4" s="8"/>
      <c r="AJ4" s="5"/>
    </row>
    <row r="5" ht="15.75" hidden="1" customHeight="1">
      <c r="A5" s="19"/>
      <c r="B5" s="20"/>
      <c r="C5" s="21"/>
      <c r="D5" s="21"/>
      <c r="E5" s="21"/>
      <c r="F5" s="22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8"/>
      <c r="AJ5" s="5"/>
    </row>
    <row r="6">
      <c r="A6" s="27" t="s">
        <v>5</v>
      </c>
      <c r="B6" s="56" t="s">
        <v>6</v>
      </c>
      <c r="C6" s="326" t="s">
        <v>7</v>
      </c>
      <c r="D6" s="327" t="s">
        <v>8</v>
      </c>
      <c r="E6" s="328"/>
      <c r="F6" s="29" t="s">
        <v>9</v>
      </c>
      <c r="G6" s="33" t="s">
        <v>10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5"/>
      <c r="V6" s="35"/>
      <c r="W6" s="33" t="s">
        <v>11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  <c r="AI6" s="360"/>
      <c r="AJ6" s="38"/>
      <c r="AK6" s="39"/>
    </row>
    <row r="7">
      <c r="A7" s="41"/>
      <c r="B7" s="65"/>
      <c r="C7" s="329"/>
      <c r="D7" s="330"/>
      <c r="E7" s="331"/>
      <c r="F7" s="43"/>
      <c r="G7" s="33" t="s">
        <v>12</v>
      </c>
      <c r="H7" s="34"/>
      <c r="I7" s="34"/>
      <c r="J7" s="34"/>
      <c r="K7" s="34"/>
      <c r="L7" s="34"/>
      <c r="M7" s="34"/>
      <c r="N7" s="35"/>
      <c r="O7" s="33" t="s">
        <v>13</v>
      </c>
      <c r="P7" s="34"/>
      <c r="Q7" s="34"/>
      <c r="R7" s="34"/>
      <c r="S7" s="34"/>
      <c r="T7" s="34"/>
      <c r="U7" s="35"/>
      <c r="V7" s="35"/>
      <c r="W7" s="33" t="s">
        <v>14</v>
      </c>
      <c r="X7" s="35"/>
      <c r="Y7" s="33" t="s">
        <v>15</v>
      </c>
      <c r="Z7" s="34"/>
      <c r="AA7" s="34"/>
      <c r="AB7" s="34"/>
      <c r="AC7" s="34"/>
      <c r="AD7" s="34"/>
      <c r="AE7" s="34"/>
      <c r="AF7" s="34"/>
      <c r="AG7" s="34"/>
      <c r="AH7" s="35"/>
      <c r="AI7" s="360"/>
      <c r="AJ7" s="38"/>
      <c r="AK7" s="39"/>
    </row>
    <row r="8" ht="22.5" customHeight="1">
      <c r="A8" s="41"/>
      <c r="B8" s="65"/>
      <c r="C8" s="329"/>
      <c r="D8" s="332"/>
      <c r="E8" s="333"/>
      <c r="F8" s="43"/>
      <c r="G8" s="52" t="s">
        <v>16</v>
      </c>
      <c r="H8" s="52" t="s">
        <v>17</v>
      </c>
      <c r="I8" s="52" t="s">
        <v>18</v>
      </c>
      <c r="J8" s="53" t="s">
        <v>19</v>
      </c>
      <c r="K8" s="54"/>
      <c r="L8" s="54"/>
      <c r="M8" s="54"/>
      <c r="N8" s="55"/>
      <c r="O8" s="56" t="s">
        <v>16</v>
      </c>
      <c r="P8" s="57" t="s">
        <v>19</v>
      </c>
      <c r="Q8" s="58"/>
      <c r="R8" s="58"/>
      <c r="S8" s="58"/>
      <c r="T8" s="59"/>
      <c r="U8" s="56" t="s">
        <v>20</v>
      </c>
      <c r="V8" s="187" t="s">
        <v>21</v>
      </c>
      <c r="W8" s="56" t="s">
        <v>16</v>
      </c>
      <c r="X8" s="56" t="s">
        <v>17</v>
      </c>
      <c r="Y8" s="56" t="s">
        <v>16</v>
      </c>
      <c r="Z8" s="56" t="s">
        <v>17</v>
      </c>
      <c r="AA8" s="61" t="s">
        <v>22</v>
      </c>
      <c r="AB8" s="61"/>
      <c r="AC8" s="56" t="s">
        <v>23</v>
      </c>
      <c r="AD8" s="57" t="s">
        <v>19</v>
      </c>
      <c r="AE8" s="58"/>
      <c r="AF8" s="58"/>
      <c r="AG8" s="58"/>
      <c r="AH8" s="59"/>
      <c r="AI8" s="360"/>
      <c r="AJ8" s="38"/>
      <c r="AK8" s="62"/>
    </row>
    <row r="9" ht="22.5" customHeight="1">
      <c r="A9" s="41"/>
      <c r="B9" s="65"/>
      <c r="C9" s="329"/>
      <c r="D9" s="52" t="s">
        <v>24</v>
      </c>
      <c r="E9" s="52" t="s">
        <v>25</v>
      </c>
      <c r="F9" s="43"/>
      <c r="G9" s="64"/>
      <c r="H9" s="188"/>
      <c r="I9" s="64"/>
      <c r="J9" s="53" t="s">
        <v>26</v>
      </c>
      <c r="K9" s="54"/>
      <c r="L9" s="54"/>
      <c r="M9" s="55"/>
      <c r="N9" s="27" t="s">
        <v>27</v>
      </c>
      <c r="O9" s="65"/>
      <c r="P9" s="57" t="s">
        <v>26</v>
      </c>
      <c r="Q9" s="58"/>
      <c r="R9" s="58"/>
      <c r="S9" s="59"/>
      <c r="T9" s="56" t="s">
        <v>27</v>
      </c>
      <c r="U9" s="65"/>
      <c r="V9" s="189"/>
      <c r="W9" s="65"/>
      <c r="X9" s="65"/>
      <c r="Y9" s="67"/>
      <c r="Z9" s="67"/>
      <c r="AA9" s="68"/>
      <c r="AB9" s="68"/>
      <c r="AC9" s="67"/>
      <c r="AD9" s="57" t="s">
        <v>26</v>
      </c>
      <c r="AE9" s="58"/>
      <c r="AF9" s="58"/>
      <c r="AG9" s="59"/>
      <c r="AH9" s="56" t="s">
        <v>27</v>
      </c>
      <c r="AI9" s="360"/>
      <c r="AJ9" s="38"/>
      <c r="AK9" s="69" t="s">
        <v>22</v>
      </c>
    </row>
    <row r="10" ht="36.75" customHeight="1">
      <c r="A10" s="41"/>
      <c r="B10" s="65"/>
      <c r="C10" s="334"/>
      <c r="D10" s="64"/>
      <c r="E10" s="64"/>
      <c r="F10" s="70"/>
      <c r="G10" s="64"/>
      <c r="H10" s="191"/>
      <c r="I10" s="64"/>
      <c r="J10" s="41" t="s">
        <v>28</v>
      </c>
      <c r="K10" s="41" t="s">
        <v>29</v>
      </c>
      <c r="L10" s="41" t="s">
        <v>30</v>
      </c>
      <c r="M10" s="41" t="s">
        <v>31</v>
      </c>
      <c r="N10" s="41"/>
      <c r="O10" s="65"/>
      <c r="P10" s="65" t="s">
        <v>28</v>
      </c>
      <c r="Q10" s="65" t="s">
        <v>29</v>
      </c>
      <c r="R10" s="65" t="s">
        <v>30</v>
      </c>
      <c r="S10" s="65" t="s">
        <v>31</v>
      </c>
      <c r="T10" s="65"/>
      <c r="U10" s="65"/>
      <c r="V10" s="193"/>
      <c r="W10" s="65"/>
      <c r="X10" s="65"/>
      <c r="Y10" s="74"/>
      <c r="Z10" s="74"/>
      <c r="AA10" s="75"/>
      <c r="AB10" s="75"/>
      <c r="AC10" s="74"/>
      <c r="AD10" s="65" t="s">
        <v>28</v>
      </c>
      <c r="AE10" s="65" t="s">
        <v>29</v>
      </c>
      <c r="AF10" s="65" t="s">
        <v>30</v>
      </c>
      <c r="AG10" s="65" t="s">
        <v>31</v>
      </c>
      <c r="AH10" s="74"/>
      <c r="AI10" s="360"/>
      <c r="AJ10" s="38"/>
      <c r="AK10" s="69"/>
    </row>
    <row r="11" s="76" customFormat="1" ht="9.75" customHeight="1">
      <c r="A11" s="77">
        <v>1</v>
      </c>
      <c r="B11" s="78">
        <v>2</v>
      </c>
      <c r="C11" s="79">
        <v>3</v>
      </c>
      <c r="D11" s="79">
        <v>4</v>
      </c>
      <c r="E11" s="79">
        <v>5</v>
      </c>
      <c r="F11" s="79">
        <v>6</v>
      </c>
      <c r="G11" s="77">
        <v>7</v>
      </c>
      <c r="H11" s="77">
        <v>8</v>
      </c>
      <c r="I11" s="77">
        <v>9</v>
      </c>
      <c r="J11" s="77">
        <v>10</v>
      </c>
      <c r="K11" s="77">
        <v>11</v>
      </c>
      <c r="L11" s="77">
        <v>12</v>
      </c>
      <c r="M11" s="77">
        <v>13</v>
      </c>
      <c r="N11" s="77">
        <v>14</v>
      </c>
      <c r="O11" s="77">
        <v>15</v>
      </c>
      <c r="P11" s="77">
        <v>16</v>
      </c>
      <c r="Q11" s="77">
        <v>17</v>
      </c>
      <c r="R11" s="77">
        <v>18</v>
      </c>
      <c r="S11" s="77">
        <v>19</v>
      </c>
      <c r="T11" s="77">
        <v>20</v>
      </c>
      <c r="U11" s="77">
        <v>21</v>
      </c>
      <c r="V11" s="77"/>
      <c r="W11" s="77">
        <v>22</v>
      </c>
      <c r="X11" s="77">
        <v>23</v>
      </c>
      <c r="Y11" s="77">
        <v>24</v>
      </c>
      <c r="Z11" s="77">
        <v>25</v>
      </c>
      <c r="AA11" s="77"/>
      <c r="AB11" s="77"/>
      <c r="AC11" s="77">
        <v>26</v>
      </c>
      <c r="AD11" s="77">
        <v>27</v>
      </c>
      <c r="AE11" s="77">
        <v>28</v>
      </c>
      <c r="AF11" s="77">
        <v>29</v>
      </c>
      <c r="AG11" s="77">
        <v>30</v>
      </c>
      <c r="AH11" s="361">
        <v>31</v>
      </c>
      <c r="AI11" s="362"/>
      <c r="AJ11" s="363"/>
      <c r="AK11" s="83"/>
      <c r="AL11" s="194"/>
    </row>
    <row r="12" ht="15.75" customHeight="1">
      <c r="A12" s="86">
        <v>1</v>
      </c>
      <c r="B12" s="87" t="s">
        <v>32</v>
      </c>
      <c r="C12" s="88"/>
      <c r="D12" s="88"/>
      <c r="E12" s="88"/>
      <c r="F12" s="88"/>
      <c r="G12" s="335"/>
      <c r="H12" s="335"/>
      <c r="I12" s="335"/>
      <c r="J12" s="335"/>
      <c r="K12" s="335"/>
      <c r="L12" s="335"/>
      <c r="M12" s="335"/>
      <c r="N12" s="335"/>
      <c r="O12" s="335"/>
      <c r="P12" s="88"/>
      <c r="Q12" s="88"/>
      <c r="R12" s="335"/>
      <c r="S12" s="88"/>
      <c r="T12" s="335"/>
      <c r="U12" s="88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2"/>
      <c r="AH12" s="235"/>
      <c r="AJ12" s="364"/>
      <c r="AK12" s="94"/>
      <c r="AL12" s="95"/>
    </row>
    <row r="13" ht="30">
      <c r="A13" s="96" t="s">
        <v>33</v>
      </c>
      <c r="B13" s="97" t="s">
        <v>34</v>
      </c>
      <c r="C13" s="198">
        <v>240</v>
      </c>
      <c r="D13" s="99">
        <v>0</v>
      </c>
      <c r="E13" s="230">
        <v>0</v>
      </c>
      <c r="F13" s="200">
        <f>E13/C13</f>
        <v>0</v>
      </c>
      <c r="G13" s="105">
        <v>0</v>
      </c>
      <c r="H13" s="105">
        <v>0</v>
      </c>
      <c r="I13" s="105"/>
      <c r="J13" s="365"/>
      <c r="K13" s="102"/>
      <c r="L13" s="105">
        <v>0</v>
      </c>
      <c r="M13" s="105"/>
      <c r="N13" s="201"/>
      <c r="O13" s="202">
        <v>0</v>
      </c>
      <c r="P13" s="203"/>
      <c r="Q13" s="204"/>
      <c r="R13" s="71">
        <v>0</v>
      </c>
      <c r="S13" s="366"/>
      <c r="T13" s="71">
        <v>0</v>
      </c>
      <c r="U13" s="205">
        <v>0</v>
      </c>
      <c r="V13" s="101">
        <f>E13*X13%</f>
        <v>0</v>
      </c>
      <c r="W13" s="336">
        <f>ROUNDDOWN(V13,0)</f>
        <v>0</v>
      </c>
      <c r="X13" s="71">
        <v>0</v>
      </c>
      <c r="Y13" s="103">
        <f>'ИТОГ и проверка'!O13</f>
        <v>0</v>
      </c>
      <c r="Z13" s="103">
        <v>0</v>
      </c>
      <c r="AA13" s="101">
        <f>Z13-X13</f>
        <v>0</v>
      </c>
      <c r="AB13" s="10">
        <f t="shared" ref="AB13:AB76" si="164">IF(AA13&gt;0.01,AA13*1000000,0)</f>
        <v>0</v>
      </c>
      <c r="AC13" s="107"/>
      <c r="AD13" s="367"/>
      <c r="AE13" s="336"/>
      <c r="AF13" s="103">
        <f>'ИТОГ и проверка'!P13</f>
        <v>0</v>
      </c>
      <c r="AG13" s="103"/>
      <c r="AH13" s="103"/>
      <c r="AI13" s="121"/>
      <c r="AJ13" s="110">
        <f>SUM(AD13:AI13)</f>
        <v>0</v>
      </c>
      <c r="AK13" s="111">
        <f t="shared" ref="AK13:AK76" si="165">AJ13-Y13</f>
        <v>0</v>
      </c>
      <c r="AL13" s="101">
        <f t="shared" ref="AL13:AL76" si="166">IF(AK13&gt;1,AK13*1000,0)</f>
        <v>0</v>
      </c>
    </row>
    <row r="14">
      <c r="A14" s="86" t="s">
        <v>35</v>
      </c>
      <c r="B14" s="87" t="s">
        <v>36</v>
      </c>
      <c r="C14" s="206"/>
      <c r="D14" s="88"/>
      <c r="E14" s="89"/>
      <c r="F14" s="208"/>
      <c r="G14" s="91"/>
      <c r="H14" s="91"/>
      <c r="I14" s="91"/>
      <c r="J14" s="151"/>
      <c r="K14" s="151"/>
      <c r="L14" s="91"/>
      <c r="M14" s="151"/>
      <c r="N14" s="91"/>
      <c r="O14" s="209"/>
      <c r="P14" s="88"/>
      <c r="Q14" s="88"/>
      <c r="R14" s="89"/>
      <c r="S14" s="88"/>
      <c r="T14" s="89"/>
      <c r="U14" s="88"/>
      <c r="V14" s="90"/>
      <c r="W14" s="92"/>
      <c r="X14" s="92"/>
      <c r="Y14" s="90"/>
      <c r="Z14" s="150"/>
      <c r="AA14" s="90"/>
      <c r="AB14" s="103">
        <f t="shared" si="164"/>
        <v>0</v>
      </c>
      <c r="AC14" s="90"/>
      <c r="AD14" s="92"/>
      <c r="AE14" s="92"/>
      <c r="AF14" s="90"/>
      <c r="AG14" s="92"/>
      <c r="AH14" s="90"/>
      <c r="AI14" s="368"/>
      <c r="AJ14" s="118"/>
      <c r="AK14" s="119">
        <f t="shared" si="165"/>
        <v>0</v>
      </c>
      <c r="AL14" s="101">
        <f t="shared" si="166"/>
        <v>0</v>
      </c>
    </row>
    <row r="15" ht="45">
      <c r="A15" s="96" t="s">
        <v>37</v>
      </c>
      <c r="B15" s="97" t="s">
        <v>38</v>
      </c>
      <c r="C15" s="211">
        <v>67.034000000000006</v>
      </c>
      <c r="D15" s="104">
        <v>0</v>
      </c>
      <c r="E15" s="249">
        <v>0</v>
      </c>
      <c r="F15" s="200">
        <f t="shared" ref="F15:F78" si="167">E15/C15</f>
        <v>0</v>
      </c>
      <c r="G15" s="105">
        <v>0</v>
      </c>
      <c r="H15" s="105">
        <v>0</v>
      </c>
      <c r="I15" s="105"/>
      <c r="J15" s="365"/>
      <c r="K15" s="102"/>
      <c r="L15" s="105">
        <v>0</v>
      </c>
      <c r="M15" s="105"/>
      <c r="N15" s="201"/>
      <c r="O15" s="213">
        <v>0</v>
      </c>
      <c r="P15" s="203"/>
      <c r="Q15" s="204"/>
      <c r="R15" s="120">
        <v>0</v>
      </c>
      <c r="S15" s="366"/>
      <c r="T15" s="120">
        <v>0</v>
      </c>
      <c r="U15" s="205">
        <v>0</v>
      </c>
      <c r="V15" s="101">
        <f t="shared" ref="V15:V78" si="168">E15*X15%</f>
        <v>0</v>
      </c>
      <c r="W15" s="336">
        <f t="shared" ref="W15:W78" si="169">ROUNDDOWN(V15,0)</f>
        <v>0</v>
      </c>
      <c r="X15" s="71">
        <v>0</v>
      </c>
      <c r="Y15" s="103">
        <f>'ИТОГ и проверка'!O15</f>
        <v>0</v>
      </c>
      <c r="Z15" s="103">
        <v>0</v>
      </c>
      <c r="AA15" s="101">
        <f t="shared" ref="AA15:AA78" si="170">Z15-X15</f>
        <v>0</v>
      </c>
      <c r="AB15" s="10">
        <f t="shared" si="164"/>
        <v>0</v>
      </c>
      <c r="AC15" s="107"/>
      <c r="AD15" s="367"/>
      <c r="AE15" s="336"/>
      <c r="AF15" s="103">
        <f>'ИТОГ и проверка'!P15</f>
        <v>0</v>
      </c>
      <c r="AG15" s="103"/>
      <c r="AH15" s="103"/>
      <c r="AI15" s="121"/>
      <c r="AJ15" s="121">
        <f t="shared" ref="AJ15:AJ78" si="171">SUM(AD15:AI15)</f>
        <v>0</v>
      </c>
      <c r="AK15" s="119">
        <f t="shared" si="165"/>
        <v>0</v>
      </c>
      <c r="AL15" s="101">
        <f t="shared" si="166"/>
        <v>0</v>
      </c>
    </row>
    <row r="16" ht="30">
      <c r="A16" s="96" t="s">
        <v>39</v>
      </c>
      <c r="B16" s="97" t="s">
        <v>40</v>
      </c>
      <c r="C16" s="214">
        <v>10.308</v>
      </c>
      <c r="D16" s="337">
        <v>2</v>
      </c>
      <c r="E16" s="216">
        <v>4</v>
      </c>
      <c r="F16" s="217">
        <f t="shared" si="167"/>
        <v>0.38804811796662786</v>
      </c>
      <c r="G16" s="105">
        <v>0</v>
      </c>
      <c r="H16" s="105">
        <v>0</v>
      </c>
      <c r="I16" s="105"/>
      <c r="J16" s="365"/>
      <c r="K16" s="102"/>
      <c r="L16" s="105">
        <v>0</v>
      </c>
      <c r="M16" s="105"/>
      <c r="N16" s="201"/>
      <c r="O16" s="202">
        <v>0</v>
      </c>
      <c r="P16" s="203"/>
      <c r="Q16" s="204"/>
      <c r="R16" s="71">
        <v>0</v>
      </c>
      <c r="S16" s="366"/>
      <c r="T16" s="71">
        <v>0</v>
      </c>
      <c r="U16" s="205">
        <v>0</v>
      </c>
      <c r="V16" s="101">
        <f t="shared" si="168"/>
        <v>0</v>
      </c>
      <c r="W16" s="336">
        <f t="shared" si="169"/>
        <v>0</v>
      </c>
      <c r="X16" s="71">
        <v>0</v>
      </c>
      <c r="Y16" s="103">
        <f>'ИТОГ и проверка'!O16</f>
        <v>0</v>
      </c>
      <c r="Z16" s="103">
        <f>Y16/E16%</f>
        <v>0</v>
      </c>
      <c r="AA16" s="101">
        <f t="shared" si="170"/>
        <v>0</v>
      </c>
      <c r="AB16" s="103">
        <f t="shared" si="164"/>
        <v>0</v>
      </c>
      <c r="AC16" s="107"/>
      <c r="AD16" s="367"/>
      <c r="AE16" s="336"/>
      <c r="AF16" s="103">
        <f>'ИТОГ и проверка'!P16</f>
        <v>0</v>
      </c>
      <c r="AG16" s="103"/>
      <c r="AH16" s="103"/>
      <c r="AI16" s="121"/>
      <c r="AJ16" s="121">
        <f t="shared" si="171"/>
        <v>0</v>
      </c>
      <c r="AK16" s="119">
        <f t="shared" si="165"/>
        <v>0</v>
      </c>
      <c r="AL16" s="101">
        <f t="shared" si="166"/>
        <v>0</v>
      </c>
    </row>
    <row r="17">
      <c r="A17" s="123" t="s">
        <v>41</v>
      </c>
      <c r="B17" s="87" t="s">
        <v>42</v>
      </c>
      <c r="C17" s="218"/>
      <c r="D17" s="208"/>
      <c r="E17" s="219"/>
      <c r="F17" s="220"/>
      <c r="G17" s="91"/>
      <c r="H17" s="91"/>
      <c r="I17" s="91"/>
      <c r="J17" s="151"/>
      <c r="K17" s="151"/>
      <c r="L17" s="91"/>
      <c r="M17" s="151"/>
      <c r="N17" s="91"/>
      <c r="O17" s="369"/>
      <c r="P17" s="88"/>
      <c r="Q17" s="88"/>
      <c r="R17" s="124"/>
      <c r="S17" s="88"/>
      <c r="T17" s="124"/>
      <c r="U17" s="88"/>
      <c r="V17" s="90"/>
      <c r="W17" s="92"/>
      <c r="X17" s="92"/>
      <c r="Y17" s="90"/>
      <c r="Z17" s="150"/>
      <c r="AA17" s="90"/>
      <c r="AB17" s="10">
        <f t="shared" si="164"/>
        <v>0</v>
      </c>
      <c r="AC17" s="90"/>
      <c r="AD17" s="92"/>
      <c r="AE17" s="92"/>
      <c r="AF17" s="90"/>
      <c r="AG17" s="92"/>
      <c r="AH17" s="90"/>
      <c r="AI17" s="370"/>
      <c r="AJ17" s="121">
        <f t="shared" si="171"/>
        <v>0</v>
      </c>
      <c r="AK17" s="119">
        <f t="shared" si="165"/>
        <v>0</v>
      </c>
      <c r="AL17" s="101">
        <f t="shared" si="166"/>
        <v>0</v>
      </c>
    </row>
    <row r="18" ht="45">
      <c r="A18" s="96" t="s">
        <v>43</v>
      </c>
      <c r="B18" s="97" t="s">
        <v>44</v>
      </c>
      <c r="C18" s="214">
        <v>397.60000000000002</v>
      </c>
      <c r="D18" s="337">
        <v>620</v>
      </c>
      <c r="E18" s="216">
        <v>608</v>
      </c>
      <c r="F18" s="217">
        <f t="shared" si="167"/>
        <v>1.5291750503018107</v>
      </c>
      <c r="G18" s="105">
        <v>31</v>
      </c>
      <c r="H18" s="105">
        <v>5</v>
      </c>
      <c r="I18" s="105"/>
      <c r="J18" s="365"/>
      <c r="K18" s="102"/>
      <c r="L18" s="105">
        <v>23</v>
      </c>
      <c r="M18" s="105"/>
      <c r="N18" s="105"/>
      <c r="O18" s="371"/>
      <c r="P18" s="107"/>
      <c r="Q18" s="107"/>
      <c r="R18" s="129"/>
      <c r="S18" s="107"/>
      <c r="T18" s="129"/>
      <c r="U18" s="101">
        <f t="shared" ref="U18:U81" si="172">O18/G18%</f>
        <v>0</v>
      </c>
      <c r="V18" s="101">
        <f t="shared" si="168"/>
        <v>30.400000000000002</v>
      </c>
      <c r="W18" s="336">
        <f t="shared" si="169"/>
        <v>30</v>
      </c>
      <c r="X18" s="71">
        <v>5</v>
      </c>
      <c r="Y18" s="103">
        <f>'ИТОГ и проверка'!O18</f>
        <v>30</v>
      </c>
      <c r="Z18" s="103">
        <f>Y18/E18%</f>
        <v>4.9342105263157894</v>
      </c>
      <c r="AA18" s="101">
        <f t="shared" si="170"/>
        <v>-0.06578947368421062</v>
      </c>
      <c r="AB18" s="103">
        <f t="shared" si="164"/>
        <v>0</v>
      </c>
      <c r="AC18" s="107"/>
      <c r="AD18" s="367"/>
      <c r="AE18" s="336"/>
      <c r="AF18" s="103">
        <f>'ИТОГ и проверка'!P18</f>
        <v>22</v>
      </c>
      <c r="AG18" s="103"/>
      <c r="AH18" s="103"/>
      <c r="AI18" s="121"/>
      <c r="AJ18" s="121">
        <f t="shared" si="171"/>
        <v>22</v>
      </c>
      <c r="AK18" s="119">
        <f t="shared" si="165"/>
        <v>-8</v>
      </c>
      <c r="AL18" s="101">
        <f t="shared" si="166"/>
        <v>0</v>
      </c>
    </row>
    <row r="19" ht="30">
      <c r="A19" s="96" t="s">
        <v>45</v>
      </c>
      <c r="B19" s="97" t="s">
        <v>46</v>
      </c>
      <c r="C19" s="211">
        <v>236.40000000000001</v>
      </c>
      <c r="D19" s="104">
        <v>0</v>
      </c>
      <c r="E19" s="242">
        <v>0</v>
      </c>
      <c r="F19" s="200">
        <f t="shared" si="167"/>
        <v>0</v>
      </c>
      <c r="G19" s="105">
        <v>0</v>
      </c>
      <c r="H19" s="105">
        <v>0</v>
      </c>
      <c r="I19" s="105"/>
      <c r="J19" s="365"/>
      <c r="K19" s="102"/>
      <c r="L19" s="105">
        <v>0</v>
      </c>
      <c r="M19" s="105"/>
      <c r="N19" s="201"/>
      <c r="O19" s="202">
        <v>0</v>
      </c>
      <c r="P19" s="203"/>
      <c r="Q19" s="204"/>
      <c r="R19" s="71">
        <v>0</v>
      </c>
      <c r="S19" s="366"/>
      <c r="T19" s="71">
        <v>0</v>
      </c>
      <c r="U19" s="205">
        <v>0</v>
      </c>
      <c r="V19" s="101">
        <f t="shared" si="168"/>
        <v>0</v>
      </c>
      <c r="W19" s="336">
        <f t="shared" si="169"/>
        <v>0</v>
      </c>
      <c r="X19" s="71">
        <v>0</v>
      </c>
      <c r="Y19" s="103">
        <f>'ИТОГ и проверка'!O19</f>
        <v>0</v>
      </c>
      <c r="Z19" s="103">
        <v>0</v>
      </c>
      <c r="AA19" s="101">
        <f t="shared" si="170"/>
        <v>0</v>
      </c>
      <c r="AB19" s="10">
        <f t="shared" si="164"/>
        <v>0</v>
      </c>
      <c r="AC19" s="107"/>
      <c r="AD19" s="367"/>
      <c r="AE19" s="336"/>
      <c r="AF19" s="103">
        <f>'ИТОГ и проверка'!P19</f>
        <v>0</v>
      </c>
      <c r="AG19" s="103"/>
      <c r="AH19" s="103"/>
      <c r="AI19" s="121"/>
      <c r="AJ19" s="121">
        <f t="shared" si="171"/>
        <v>0</v>
      </c>
      <c r="AK19" s="119">
        <f t="shared" si="165"/>
        <v>0</v>
      </c>
      <c r="AL19" s="101">
        <f t="shared" si="166"/>
        <v>0</v>
      </c>
    </row>
    <row r="20">
      <c r="A20" s="123" t="s">
        <v>47</v>
      </c>
      <c r="B20" s="87" t="s">
        <v>48</v>
      </c>
      <c r="C20" s="206"/>
      <c r="D20" s="88"/>
      <c r="E20" s="124"/>
      <c r="F20" s="208"/>
      <c r="G20" s="91"/>
      <c r="H20" s="91"/>
      <c r="I20" s="91"/>
      <c r="J20" s="151"/>
      <c r="K20" s="151"/>
      <c r="L20" s="91"/>
      <c r="M20" s="151"/>
      <c r="N20" s="91"/>
      <c r="O20" s="221"/>
      <c r="P20" s="88"/>
      <c r="Q20" s="88"/>
      <c r="R20" s="124"/>
      <c r="S20" s="88"/>
      <c r="T20" s="124"/>
      <c r="U20" s="88"/>
      <c r="V20" s="90"/>
      <c r="W20" s="92"/>
      <c r="X20" s="92"/>
      <c r="Y20" s="90"/>
      <c r="Z20" s="150"/>
      <c r="AA20" s="90"/>
      <c r="AB20" s="103">
        <f t="shared" si="164"/>
        <v>0</v>
      </c>
      <c r="AC20" s="90"/>
      <c r="AD20" s="92"/>
      <c r="AE20" s="92"/>
      <c r="AF20" s="90"/>
      <c r="AG20" s="92"/>
      <c r="AH20" s="90"/>
      <c r="AI20" s="370"/>
      <c r="AJ20" s="121">
        <f t="shared" si="171"/>
        <v>0</v>
      </c>
      <c r="AK20" s="119">
        <f t="shared" si="165"/>
        <v>0</v>
      </c>
      <c r="AL20" s="101">
        <f t="shared" si="166"/>
        <v>0</v>
      </c>
    </row>
    <row r="21" ht="45">
      <c r="A21" s="96" t="s">
        <v>49</v>
      </c>
      <c r="B21" s="97" t="s">
        <v>50</v>
      </c>
      <c r="C21" s="211">
        <v>29.48</v>
      </c>
      <c r="D21" s="104">
        <v>100</v>
      </c>
      <c r="E21" s="230">
        <v>84</v>
      </c>
      <c r="F21" s="200">
        <f t="shared" si="167"/>
        <v>2.8493894165535956</v>
      </c>
      <c r="G21" s="105">
        <v>5</v>
      </c>
      <c r="H21" s="105">
        <v>5</v>
      </c>
      <c r="I21" s="105"/>
      <c r="J21" s="365"/>
      <c r="K21" s="102"/>
      <c r="L21" s="105">
        <v>3</v>
      </c>
      <c r="M21" s="105"/>
      <c r="N21" s="201"/>
      <c r="O21" s="213">
        <v>3</v>
      </c>
      <c r="P21" s="203"/>
      <c r="Q21" s="204"/>
      <c r="R21" s="120">
        <v>3</v>
      </c>
      <c r="S21" s="366"/>
      <c r="T21" s="120">
        <v>0</v>
      </c>
      <c r="U21" s="205">
        <f t="shared" si="172"/>
        <v>60</v>
      </c>
      <c r="V21" s="101">
        <f t="shared" si="168"/>
        <v>4.2000000000000002</v>
      </c>
      <c r="W21" s="336">
        <f t="shared" si="169"/>
        <v>4</v>
      </c>
      <c r="X21" s="71">
        <v>5</v>
      </c>
      <c r="Y21" s="103">
        <f>'ИТОГ и проверка'!O21</f>
        <v>4</v>
      </c>
      <c r="Z21" s="103">
        <f>Y21/E21%</f>
        <v>4.7619047619047619</v>
      </c>
      <c r="AA21" s="101">
        <f t="shared" si="170"/>
        <v>-0.23809523809523814</v>
      </c>
      <c r="AB21" s="10">
        <f t="shared" si="164"/>
        <v>0</v>
      </c>
      <c r="AC21" s="107"/>
      <c r="AD21" s="367"/>
      <c r="AE21" s="336"/>
      <c r="AF21" s="103">
        <f>'ИТОГ и проверка'!P21</f>
        <v>3</v>
      </c>
      <c r="AG21" s="103"/>
      <c r="AH21" s="103"/>
      <c r="AI21" s="121"/>
      <c r="AJ21" s="121">
        <f t="shared" si="171"/>
        <v>3</v>
      </c>
      <c r="AK21" s="119">
        <f t="shared" si="165"/>
        <v>-1</v>
      </c>
      <c r="AL21" s="101">
        <f t="shared" si="166"/>
        <v>0</v>
      </c>
    </row>
    <row r="22" ht="30">
      <c r="A22" s="96" t="s">
        <v>51</v>
      </c>
      <c r="B22" s="97" t="s">
        <v>52</v>
      </c>
      <c r="C22" s="214">
        <v>21.359999999999999</v>
      </c>
      <c r="D22" s="104">
        <v>0</v>
      </c>
      <c r="E22" s="229">
        <v>0</v>
      </c>
      <c r="F22" s="200">
        <f t="shared" si="167"/>
        <v>0</v>
      </c>
      <c r="G22" s="105">
        <v>0</v>
      </c>
      <c r="H22" s="105">
        <v>0</v>
      </c>
      <c r="I22" s="105"/>
      <c r="J22" s="365"/>
      <c r="K22" s="102"/>
      <c r="L22" s="105">
        <v>0</v>
      </c>
      <c r="M22" s="105"/>
      <c r="N22" s="201"/>
      <c r="O22" s="202">
        <v>0</v>
      </c>
      <c r="P22" s="203"/>
      <c r="Q22" s="204"/>
      <c r="R22" s="71">
        <v>0</v>
      </c>
      <c r="S22" s="366"/>
      <c r="T22" s="71">
        <v>0</v>
      </c>
      <c r="U22" s="205">
        <v>0</v>
      </c>
      <c r="V22" s="101">
        <f t="shared" si="168"/>
        <v>0</v>
      </c>
      <c r="W22" s="336">
        <f t="shared" si="169"/>
        <v>0</v>
      </c>
      <c r="X22" s="71">
        <v>0</v>
      </c>
      <c r="Y22" s="103">
        <f>'ИТОГ и проверка'!O22</f>
        <v>0</v>
      </c>
      <c r="Z22" s="103">
        <v>0</v>
      </c>
      <c r="AA22" s="101">
        <f t="shared" si="170"/>
        <v>0</v>
      </c>
      <c r="AB22" s="103">
        <f t="shared" si="164"/>
        <v>0</v>
      </c>
      <c r="AC22" s="107"/>
      <c r="AD22" s="367"/>
      <c r="AE22" s="336"/>
      <c r="AF22" s="103">
        <f>'ИТОГ и проверка'!P22</f>
        <v>0</v>
      </c>
      <c r="AG22" s="103"/>
      <c r="AH22" s="103"/>
      <c r="AI22" s="121"/>
      <c r="AJ22" s="121">
        <f t="shared" si="171"/>
        <v>0</v>
      </c>
      <c r="AK22" s="119">
        <f t="shared" si="165"/>
        <v>0</v>
      </c>
      <c r="AL22" s="101">
        <f t="shared" si="166"/>
        <v>0</v>
      </c>
    </row>
    <row r="23" ht="60">
      <c r="A23" s="96" t="s">
        <v>53</v>
      </c>
      <c r="B23" s="97" t="s">
        <v>54</v>
      </c>
      <c r="C23" s="211">
        <v>33.600000000000001</v>
      </c>
      <c r="D23" s="104">
        <v>96</v>
      </c>
      <c r="E23" s="230">
        <v>107</v>
      </c>
      <c r="F23" s="200">
        <f t="shared" si="167"/>
        <v>3.1845238095238093</v>
      </c>
      <c r="G23" s="105">
        <v>4</v>
      </c>
      <c r="H23" s="105">
        <v>4</v>
      </c>
      <c r="I23" s="105"/>
      <c r="J23" s="365"/>
      <c r="K23" s="102"/>
      <c r="L23" s="105">
        <v>3</v>
      </c>
      <c r="M23" s="105"/>
      <c r="N23" s="105"/>
      <c r="O23" s="230">
        <v>1</v>
      </c>
      <c r="P23" s="107"/>
      <c r="Q23" s="107"/>
      <c r="R23" s="100"/>
      <c r="S23" s="107"/>
      <c r="T23" s="100">
        <v>0</v>
      </c>
      <c r="U23" s="101">
        <f t="shared" si="172"/>
        <v>25</v>
      </c>
      <c r="V23" s="101">
        <f t="shared" si="168"/>
        <v>5.3500000000000005</v>
      </c>
      <c r="W23" s="336">
        <f t="shared" si="169"/>
        <v>5</v>
      </c>
      <c r="X23" s="71">
        <v>5</v>
      </c>
      <c r="Y23" s="103">
        <f>'ИТОГ и проверка'!O23</f>
        <v>5</v>
      </c>
      <c r="Z23" s="103">
        <f t="shared" ref="Z23:Z86" si="173">Y23/E23%</f>
        <v>4.6728971962616823</v>
      </c>
      <c r="AA23" s="101">
        <f t="shared" si="170"/>
        <v>-0.32710280373831768</v>
      </c>
      <c r="AB23" s="10">
        <f t="shared" si="164"/>
        <v>0</v>
      </c>
      <c r="AC23" s="107"/>
      <c r="AD23" s="367"/>
      <c r="AE23" s="336"/>
      <c r="AF23" s="103">
        <f>'ИТОГ и проверка'!P23</f>
        <v>3</v>
      </c>
      <c r="AG23" s="103"/>
      <c r="AH23" s="103"/>
      <c r="AI23" s="121"/>
      <c r="AJ23" s="121">
        <f t="shared" si="171"/>
        <v>3</v>
      </c>
      <c r="AK23" s="119">
        <f t="shared" si="165"/>
        <v>-2</v>
      </c>
      <c r="AL23" s="101">
        <f t="shared" si="166"/>
        <v>0</v>
      </c>
    </row>
    <row r="24" ht="60">
      <c r="A24" s="131" t="s">
        <v>55</v>
      </c>
      <c r="B24" s="97" t="s">
        <v>56</v>
      </c>
      <c r="C24" s="98">
        <v>31.335999999999999</v>
      </c>
      <c r="D24" s="104">
        <v>91</v>
      </c>
      <c r="E24" s="229">
        <v>97</v>
      </c>
      <c r="F24" s="200">
        <f t="shared" si="167"/>
        <v>3.0954812356395203</v>
      </c>
      <c r="G24" s="105">
        <v>4</v>
      </c>
      <c r="H24" s="105">
        <v>4</v>
      </c>
      <c r="I24" s="105"/>
      <c r="J24" s="365"/>
      <c r="K24" s="102"/>
      <c r="L24" s="105">
        <v>3</v>
      </c>
      <c r="M24" s="105"/>
      <c r="N24" s="105"/>
      <c r="O24" s="229"/>
      <c r="P24" s="107"/>
      <c r="Q24" s="107"/>
      <c r="R24" s="100"/>
      <c r="S24" s="107"/>
      <c r="T24" s="100"/>
      <c r="U24" s="101">
        <f t="shared" si="172"/>
        <v>0</v>
      </c>
      <c r="V24" s="101">
        <f t="shared" si="168"/>
        <v>4.8500000000000005</v>
      </c>
      <c r="W24" s="336">
        <f t="shared" si="169"/>
        <v>4</v>
      </c>
      <c r="X24" s="71">
        <v>5</v>
      </c>
      <c r="Y24" s="103">
        <f>'ИТОГ и проверка'!O24</f>
        <v>4</v>
      </c>
      <c r="Z24" s="103">
        <f t="shared" si="173"/>
        <v>4.123711340206186</v>
      </c>
      <c r="AA24" s="101">
        <f t="shared" si="170"/>
        <v>-0.87628865979381398</v>
      </c>
      <c r="AB24" s="103">
        <f t="shared" si="164"/>
        <v>0</v>
      </c>
      <c r="AC24" s="107"/>
      <c r="AD24" s="367"/>
      <c r="AE24" s="336"/>
      <c r="AF24" s="103">
        <f>'ИТОГ и проверка'!P24</f>
        <v>3</v>
      </c>
      <c r="AG24" s="103"/>
      <c r="AH24" s="103"/>
      <c r="AI24" s="121"/>
      <c r="AJ24" s="121">
        <f t="shared" si="171"/>
        <v>3</v>
      </c>
      <c r="AK24" s="119">
        <f t="shared" si="165"/>
        <v>-1</v>
      </c>
      <c r="AL24" s="101">
        <f t="shared" si="166"/>
        <v>0</v>
      </c>
    </row>
    <row r="25" ht="30">
      <c r="A25" s="96" t="s">
        <v>57</v>
      </c>
      <c r="B25" s="97" t="s">
        <v>58</v>
      </c>
      <c r="C25" s="232">
        <v>255.47999999999999</v>
      </c>
      <c r="D25" s="104">
        <v>0</v>
      </c>
      <c r="E25" s="230">
        <v>0</v>
      </c>
      <c r="F25" s="200">
        <f t="shared" si="167"/>
        <v>0</v>
      </c>
      <c r="G25" s="105">
        <v>0</v>
      </c>
      <c r="H25" s="105">
        <v>0</v>
      </c>
      <c r="I25" s="105"/>
      <c r="J25" s="365"/>
      <c r="K25" s="102"/>
      <c r="L25" s="105">
        <v>0</v>
      </c>
      <c r="M25" s="105"/>
      <c r="N25" s="105"/>
      <c r="O25" s="233">
        <v>0</v>
      </c>
      <c r="P25" s="107"/>
      <c r="Q25" s="107"/>
      <c r="R25" s="142">
        <v>0</v>
      </c>
      <c r="S25" s="107"/>
      <c r="T25" s="142">
        <v>0</v>
      </c>
      <c r="U25" s="101">
        <v>0</v>
      </c>
      <c r="V25" s="101">
        <f t="shared" si="168"/>
        <v>0</v>
      </c>
      <c r="W25" s="336">
        <f t="shared" si="169"/>
        <v>0</v>
      </c>
      <c r="X25" s="71">
        <v>0</v>
      </c>
      <c r="Y25" s="103">
        <f>'ИТОГ и проверка'!O25</f>
        <v>0</v>
      </c>
      <c r="Z25" s="103">
        <v>0</v>
      </c>
      <c r="AA25" s="101">
        <f t="shared" si="170"/>
        <v>0</v>
      </c>
      <c r="AB25" s="10">
        <f t="shared" si="164"/>
        <v>0</v>
      </c>
      <c r="AC25" s="107"/>
      <c r="AD25" s="367"/>
      <c r="AE25" s="336"/>
      <c r="AF25" s="103">
        <f>'ИТОГ и проверка'!P25</f>
        <v>0</v>
      </c>
      <c r="AG25" s="103"/>
      <c r="AH25" s="103"/>
      <c r="AI25" s="121"/>
      <c r="AJ25" s="121">
        <f t="shared" si="171"/>
        <v>0</v>
      </c>
      <c r="AK25" s="119">
        <f t="shared" si="165"/>
        <v>0</v>
      </c>
      <c r="AL25" s="101">
        <f t="shared" si="166"/>
        <v>0</v>
      </c>
    </row>
    <row r="26">
      <c r="A26" s="123" t="s">
        <v>59</v>
      </c>
      <c r="B26" s="87" t="s">
        <v>60</v>
      </c>
      <c r="C26" s="206"/>
      <c r="D26" s="88"/>
      <c r="E26" s="89"/>
      <c r="F26" s="235"/>
      <c r="G26" s="91"/>
      <c r="H26" s="91"/>
      <c r="I26" s="91"/>
      <c r="J26" s="151"/>
      <c r="K26" s="151"/>
      <c r="L26" s="91"/>
      <c r="M26" s="151"/>
      <c r="N26" s="91"/>
      <c r="O26" s="236"/>
      <c r="P26" s="88"/>
      <c r="Q26" s="88"/>
      <c r="R26" s="89"/>
      <c r="S26" s="88"/>
      <c r="T26" s="89"/>
      <c r="U26" s="88"/>
      <c r="V26" s="90"/>
      <c r="W26" s="92"/>
      <c r="X26" s="92"/>
      <c r="Y26" s="90"/>
      <c r="Z26" s="150"/>
      <c r="AA26" s="90"/>
      <c r="AB26" s="103">
        <f t="shared" si="164"/>
        <v>0</v>
      </c>
      <c r="AC26" s="90"/>
      <c r="AD26" s="92"/>
      <c r="AE26" s="92"/>
      <c r="AF26" s="90"/>
      <c r="AG26" s="92"/>
      <c r="AH26" s="90"/>
      <c r="AI26" s="370"/>
      <c r="AJ26" s="121">
        <f t="shared" si="171"/>
        <v>0</v>
      </c>
      <c r="AK26" s="119">
        <f t="shared" si="165"/>
        <v>0</v>
      </c>
      <c r="AL26" s="101">
        <f t="shared" si="166"/>
        <v>0</v>
      </c>
    </row>
    <row r="27" ht="30">
      <c r="A27" s="96" t="s">
        <v>61</v>
      </c>
      <c r="B27" s="97" t="s">
        <v>62</v>
      </c>
      <c r="C27" s="211">
        <v>8592.0200000000004</v>
      </c>
      <c r="D27" s="104">
        <v>15971</v>
      </c>
      <c r="E27" s="230">
        <v>16214</v>
      </c>
      <c r="F27" s="200">
        <f t="shared" si="167"/>
        <v>1.8870998903633835</v>
      </c>
      <c r="G27" s="105">
        <v>798</v>
      </c>
      <c r="H27" s="105">
        <v>5</v>
      </c>
      <c r="I27" s="105"/>
      <c r="J27" s="365"/>
      <c r="K27" s="102"/>
      <c r="L27" s="105">
        <v>598</v>
      </c>
      <c r="M27" s="105"/>
      <c r="N27" s="201"/>
      <c r="O27" s="202">
        <v>640</v>
      </c>
      <c r="P27" s="203"/>
      <c r="Q27" s="204"/>
      <c r="R27" s="71">
        <v>598</v>
      </c>
      <c r="S27" s="366"/>
      <c r="T27" s="71">
        <v>0</v>
      </c>
      <c r="U27" s="205">
        <f t="shared" si="172"/>
        <v>80.200501253132828</v>
      </c>
      <c r="V27" s="101">
        <f t="shared" si="168"/>
        <v>810.70000000000005</v>
      </c>
      <c r="W27" s="336">
        <f t="shared" si="169"/>
        <v>810</v>
      </c>
      <c r="X27" s="71">
        <v>5</v>
      </c>
      <c r="Y27" s="103">
        <f>'ИТОГ и проверка'!O27</f>
        <v>810</v>
      </c>
      <c r="Z27" s="103">
        <f t="shared" si="173"/>
        <v>4.9956827433082527</v>
      </c>
      <c r="AA27" s="101">
        <f t="shared" si="170"/>
        <v>-0.0043172566917473176</v>
      </c>
      <c r="AB27" s="10">
        <f t="shared" si="164"/>
        <v>0</v>
      </c>
      <c r="AC27" s="107"/>
      <c r="AD27" s="367"/>
      <c r="AE27" s="336"/>
      <c r="AF27" s="103">
        <f>'ИТОГ и проверка'!P27</f>
        <v>607</v>
      </c>
      <c r="AG27" s="103"/>
      <c r="AH27" s="103"/>
      <c r="AI27" s="121"/>
      <c r="AJ27" s="121">
        <f t="shared" si="171"/>
        <v>607</v>
      </c>
      <c r="AK27" s="119">
        <f t="shared" si="165"/>
        <v>-203</v>
      </c>
      <c r="AL27" s="101">
        <f t="shared" si="166"/>
        <v>0</v>
      </c>
    </row>
    <row r="28">
      <c r="A28" s="123" t="s">
        <v>63</v>
      </c>
      <c r="B28" s="87" t="s">
        <v>64</v>
      </c>
      <c r="C28" s="206"/>
      <c r="D28" s="88"/>
      <c r="E28" s="89"/>
      <c r="F28" s="235"/>
      <c r="G28" s="91"/>
      <c r="H28" s="91"/>
      <c r="I28" s="91"/>
      <c r="J28" s="151"/>
      <c r="K28" s="151"/>
      <c r="L28" s="91"/>
      <c r="M28" s="151"/>
      <c r="N28" s="91"/>
      <c r="O28" s="209"/>
      <c r="P28" s="88"/>
      <c r="Q28" s="88"/>
      <c r="R28" s="89"/>
      <c r="S28" s="88"/>
      <c r="T28" s="89"/>
      <c r="U28" s="88"/>
      <c r="V28" s="90"/>
      <c r="W28" s="92"/>
      <c r="X28" s="92"/>
      <c r="Y28" s="90"/>
      <c r="Z28" s="150"/>
      <c r="AA28" s="90"/>
      <c r="AB28" s="103">
        <f t="shared" si="164"/>
        <v>0</v>
      </c>
      <c r="AC28" s="90"/>
      <c r="AD28" s="92"/>
      <c r="AE28" s="92"/>
      <c r="AF28" s="90"/>
      <c r="AG28" s="92"/>
      <c r="AH28" s="90"/>
      <c r="AI28" s="370"/>
      <c r="AJ28" s="121">
        <f t="shared" si="171"/>
        <v>0</v>
      </c>
      <c r="AK28" s="119">
        <f t="shared" si="165"/>
        <v>0</v>
      </c>
      <c r="AL28" s="101">
        <f t="shared" si="166"/>
        <v>0</v>
      </c>
    </row>
    <row r="29" ht="45">
      <c r="A29" s="96" t="s">
        <v>65</v>
      </c>
      <c r="B29" s="97" t="s">
        <v>66</v>
      </c>
      <c r="C29" s="238">
        <v>19.600000000000001</v>
      </c>
      <c r="D29" s="64">
        <v>41</v>
      </c>
      <c r="E29" s="240">
        <v>41</v>
      </c>
      <c r="F29" s="200">
        <f t="shared" si="167"/>
        <v>2.0918367346938775</v>
      </c>
      <c r="G29" s="105">
        <v>2</v>
      </c>
      <c r="H29" s="105">
        <v>5</v>
      </c>
      <c r="I29" s="105"/>
      <c r="J29" s="365"/>
      <c r="K29" s="102"/>
      <c r="L29" s="105">
        <v>1</v>
      </c>
      <c r="M29" s="105"/>
      <c r="N29" s="201"/>
      <c r="O29" s="293">
        <v>1</v>
      </c>
      <c r="P29" s="203"/>
      <c r="Q29" s="204"/>
      <c r="R29" s="120">
        <v>1</v>
      </c>
      <c r="S29" s="366"/>
      <c r="T29" s="120">
        <v>0</v>
      </c>
      <c r="U29" s="205">
        <f t="shared" si="172"/>
        <v>50</v>
      </c>
      <c r="V29" s="101">
        <f t="shared" si="168"/>
        <v>2.0500000000000003</v>
      </c>
      <c r="W29" s="336">
        <f t="shared" si="169"/>
        <v>2</v>
      </c>
      <c r="X29" s="71">
        <v>5</v>
      </c>
      <c r="Y29" s="103">
        <f>'ИТОГ и проверка'!O29</f>
        <v>2</v>
      </c>
      <c r="Z29" s="103">
        <f t="shared" si="173"/>
        <v>4.8780487804878048</v>
      </c>
      <c r="AA29" s="101">
        <f t="shared" si="170"/>
        <v>-0.12195121951219523</v>
      </c>
      <c r="AB29" s="10">
        <f t="shared" si="164"/>
        <v>0</v>
      </c>
      <c r="AC29" s="107"/>
      <c r="AD29" s="367"/>
      <c r="AE29" s="336"/>
      <c r="AF29" s="103">
        <f>'ИТОГ и проверка'!P29</f>
        <v>1</v>
      </c>
      <c r="AG29" s="103"/>
      <c r="AH29" s="103"/>
      <c r="AI29" s="121"/>
      <c r="AJ29" s="121">
        <f t="shared" si="171"/>
        <v>1</v>
      </c>
      <c r="AK29" s="119">
        <f t="shared" si="165"/>
        <v>-1</v>
      </c>
      <c r="AL29" s="101">
        <f t="shared" si="166"/>
        <v>0</v>
      </c>
    </row>
    <row r="30" ht="45">
      <c r="A30" s="96" t="s">
        <v>67</v>
      </c>
      <c r="B30" s="97" t="s">
        <v>68</v>
      </c>
      <c r="C30" s="239">
        <v>6.7999999999999998</v>
      </c>
      <c r="D30" s="64">
        <v>12</v>
      </c>
      <c r="E30" s="48">
        <v>12</v>
      </c>
      <c r="F30" s="200">
        <f t="shared" si="167"/>
        <v>1.7647058823529411</v>
      </c>
      <c r="G30" s="105">
        <v>0</v>
      </c>
      <c r="H30" s="105">
        <v>0</v>
      </c>
      <c r="I30" s="105"/>
      <c r="J30" s="365"/>
      <c r="K30" s="102"/>
      <c r="L30" s="105">
        <v>0</v>
      </c>
      <c r="M30" s="105"/>
      <c r="N30" s="105"/>
      <c r="O30" s="260">
        <v>0</v>
      </c>
      <c r="P30" s="107"/>
      <c r="Q30" s="107"/>
      <c r="R30" s="142">
        <v>0</v>
      </c>
      <c r="S30" s="107"/>
      <c r="T30" s="142">
        <v>0</v>
      </c>
      <c r="U30" s="101">
        <v>0</v>
      </c>
      <c r="V30" s="101">
        <f t="shared" si="168"/>
        <v>0</v>
      </c>
      <c r="W30" s="336">
        <f t="shared" si="169"/>
        <v>0</v>
      </c>
      <c r="X30" s="71">
        <v>0</v>
      </c>
      <c r="Y30" s="103">
        <f>'ИТОГ и проверка'!O30</f>
        <v>0</v>
      </c>
      <c r="Z30" s="103">
        <f t="shared" si="173"/>
        <v>0</v>
      </c>
      <c r="AA30" s="101">
        <f t="shared" si="170"/>
        <v>0</v>
      </c>
      <c r="AB30" s="103">
        <f t="shared" si="164"/>
        <v>0</v>
      </c>
      <c r="AC30" s="107"/>
      <c r="AD30" s="367"/>
      <c r="AE30" s="336"/>
      <c r="AF30" s="103">
        <f>'ИТОГ и проверка'!P30</f>
        <v>0</v>
      </c>
      <c r="AG30" s="103"/>
      <c r="AH30" s="103"/>
      <c r="AI30" s="121"/>
      <c r="AJ30" s="121">
        <f t="shared" si="171"/>
        <v>0</v>
      </c>
      <c r="AK30" s="119">
        <f t="shared" si="165"/>
        <v>0</v>
      </c>
      <c r="AL30" s="101">
        <f t="shared" si="166"/>
        <v>0</v>
      </c>
    </row>
    <row r="31" ht="45">
      <c r="A31" s="96" t="s">
        <v>69</v>
      </c>
      <c r="B31" s="97" t="s">
        <v>70</v>
      </c>
      <c r="C31" s="232">
        <v>5.1580000000000004</v>
      </c>
      <c r="D31" s="64">
        <v>10</v>
      </c>
      <c r="E31" s="372">
        <v>11</v>
      </c>
      <c r="F31" s="200">
        <f t="shared" si="167"/>
        <v>2.1326095385808452</v>
      </c>
      <c r="G31" s="105">
        <v>0</v>
      </c>
      <c r="H31" s="105">
        <v>0</v>
      </c>
      <c r="I31" s="105"/>
      <c r="J31" s="365"/>
      <c r="K31" s="102"/>
      <c r="L31" s="105">
        <v>0</v>
      </c>
      <c r="M31" s="105"/>
      <c r="N31" s="201"/>
      <c r="O31" s="202">
        <v>0</v>
      </c>
      <c r="P31" s="203"/>
      <c r="Q31" s="204"/>
      <c r="R31" s="71">
        <v>0</v>
      </c>
      <c r="S31" s="366"/>
      <c r="T31" s="71">
        <v>0</v>
      </c>
      <c r="U31" s="205">
        <v>0</v>
      </c>
      <c r="V31" s="101">
        <f t="shared" si="168"/>
        <v>0</v>
      </c>
      <c r="W31" s="336">
        <f t="shared" si="169"/>
        <v>0</v>
      </c>
      <c r="X31" s="71">
        <v>0</v>
      </c>
      <c r="Y31" s="103">
        <f>'ИТОГ и проверка'!O31</f>
        <v>0</v>
      </c>
      <c r="Z31" s="103">
        <f t="shared" si="173"/>
        <v>0</v>
      </c>
      <c r="AA31" s="101">
        <f t="shared" si="170"/>
        <v>0</v>
      </c>
      <c r="AB31" s="10">
        <f t="shared" si="164"/>
        <v>0</v>
      </c>
      <c r="AC31" s="107"/>
      <c r="AD31" s="367"/>
      <c r="AE31" s="336"/>
      <c r="AF31" s="103">
        <f>'ИТОГ и проверка'!P31</f>
        <v>0</v>
      </c>
      <c r="AG31" s="103"/>
      <c r="AH31" s="103"/>
      <c r="AI31" s="121"/>
      <c r="AJ31" s="121">
        <f t="shared" si="171"/>
        <v>0</v>
      </c>
      <c r="AK31" s="119">
        <f t="shared" si="165"/>
        <v>0</v>
      </c>
      <c r="AL31" s="101">
        <f t="shared" si="166"/>
        <v>0</v>
      </c>
    </row>
    <row r="32" ht="30">
      <c r="A32" s="96" t="s">
        <v>71</v>
      </c>
      <c r="B32" s="97" t="s">
        <v>72</v>
      </c>
      <c r="C32" s="214">
        <v>9.0289999999999999</v>
      </c>
      <c r="D32" s="64">
        <v>0</v>
      </c>
      <c r="E32" s="243">
        <v>9</v>
      </c>
      <c r="F32" s="200">
        <f t="shared" si="167"/>
        <v>0.99678812714586329</v>
      </c>
      <c r="G32" s="105">
        <v>0</v>
      </c>
      <c r="H32" s="105">
        <v>0</v>
      </c>
      <c r="I32" s="105"/>
      <c r="J32" s="365"/>
      <c r="K32" s="102"/>
      <c r="L32" s="105">
        <v>0</v>
      </c>
      <c r="M32" s="105"/>
      <c r="N32" s="201"/>
      <c r="O32" s="213">
        <v>0</v>
      </c>
      <c r="P32" s="203"/>
      <c r="Q32" s="204"/>
      <c r="R32" s="120">
        <v>0</v>
      </c>
      <c r="S32" s="366"/>
      <c r="T32" s="120">
        <v>0</v>
      </c>
      <c r="U32" s="205">
        <v>0</v>
      </c>
      <c r="V32" s="101">
        <f t="shared" si="168"/>
        <v>0</v>
      </c>
      <c r="W32" s="336">
        <f t="shared" si="169"/>
        <v>0</v>
      </c>
      <c r="X32" s="71">
        <v>0</v>
      </c>
      <c r="Y32" s="103">
        <f>'ИТОГ и проверка'!O32</f>
        <v>0</v>
      </c>
      <c r="Z32" s="103">
        <v>0</v>
      </c>
      <c r="AA32" s="101">
        <f t="shared" si="170"/>
        <v>0</v>
      </c>
      <c r="AB32" s="103">
        <f t="shared" si="164"/>
        <v>0</v>
      </c>
      <c r="AC32" s="107"/>
      <c r="AD32" s="367"/>
      <c r="AE32" s="336"/>
      <c r="AF32" s="103">
        <f>'ИТОГ и проверка'!P32</f>
        <v>0</v>
      </c>
      <c r="AG32" s="103"/>
      <c r="AH32" s="103"/>
      <c r="AI32" s="121"/>
      <c r="AJ32" s="121">
        <f t="shared" si="171"/>
        <v>0</v>
      </c>
      <c r="AK32" s="119">
        <f t="shared" si="165"/>
        <v>0</v>
      </c>
      <c r="AL32" s="101">
        <f t="shared" si="166"/>
        <v>0</v>
      </c>
    </row>
    <row r="33" ht="30">
      <c r="A33" s="96" t="s">
        <v>73</v>
      </c>
      <c r="B33" s="97" t="s">
        <v>74</v>
      </c>
      <c r="C33" s="232">
        <v>302.69999999999999</v>
      </c>
      <c r="D33" s="64">
        <v>0</v>
      </c>
      <c r="E33" s="242">
        <v>0</v>
      </c>
      <c r="F33" s="200">
        <f t="shared" si="167"/>
        <v>0</v>
      </c>
      <c r="G33" s="105">
        <v>0</v>
      </c>
      <c r="H33" s="105">
        <v>0</v>
      </c>
      <c r="I33" s="105"/>
      <c r="J33" s="365"/>
      <c r="K33" s="102"/>
      <c r="L33" s="105">
        <v>0</v>
      </c>
      <c r="M33" s="105"/>
      <c r="N33" s="201"/>
      <c r="O33" s="202">
        <v>0</v>
      </c>
      <c r="P33" s="203"/>
      <c r="Q33" s="204"/>
      <c r="R33" s="71">
        <v>0</v>
      </c>
      <c r="S33" s="366"/>
      <c r="T33" s="71">
        <v>0</v>
      </c>
      <c r="U33" s="205">
        <v>0</v>
      </c>
      <c r="V33" s="101">
        <f t="shared" si="168"/>
        <v>0</v>
      </c>
      <c r="W33" s="336">
        <f t="shared" si="169"/>
        <v>0</v>
      </c>
      <c r="X33" s="71">
        <v>0</v>
      </c>
      <c r="Y33" s="103">
        <f>'ИТОГ и проверка'!O33</f>
        <v>0</v>
      </c>
      <c r="Z33" s="103">
        <v>0</v>
      </c>
      <c r="AA33" s="101">
        <f t="shared" si="170"/>
        <v>0</v>
      </c>
      <c r="AB33" s="10">
        <f t="shared" si="164"/>
        <v>0</v>
      </c>
      <c r="AC33" s="107"/>
      <c r="AD33" s="367"/>
      <c r="AE33" s="336"/>
      <c r="AF33" s="103">
        <f>'ИТОГ и проверка'!P33</f>
        <v>0</v>
      </c>
      <c r="AG33" s="103"/>
      <c r="AH33" s="103"/>
      <c r="AI33" s="121"/>
      <c r="AJ33" s="121">
        <f t="shared" si="171"/>
        <v>0</v>
      </c>
      <c r="AK33" s="119">
        <f t="shared" si="165"/>
        <v>0</v>
      </c>
      <c r="AL33" s="101">
        <f t="shared" si="166"/>
        <v>0</v>
      </c>
    </row>
    <row r="34" ht="30">
      <c r="A34" s="96" t="s">
        <v>75</v>
      </c>
      <c r="B34" s="97" t="s">
        <v>76</v>
      </c>
      <c r="C34" s="214">
        <v>10</v>
      </c>
      <c r="D34" s="64">
        <v>0</v>
      </c>
      <c r="E34" s="48">
        <v>0</v>
      </c>
      <c r="F34" s="200">
        <f t="shared" si="167"/>
        <v>0</v>
      </c>
      <c r="G34" s="105">
        <v>0</v>
      </c>
      <c r="H34" s="105">
        <v>0</v>
      </c>
      <c r="I34" s="105"/>
      <c r="J34" s="365"/>
      <c r="K34" s="102"/>
      <c r="L34" s="105">
        <v>0</v>
      </c>
      <c r="M34" s="105"/>
      <c r="N34" s="201"/>
      <c r="O34" s="213">
        <v>0</v>
      </c>
      <c r="P34" s="203"/>
      <c r="Q34" s="204"/>
      <c r="R34" s="120">
        <v>0</v>
      </c>
      <c r="S34" s="366"/>
      <c r="T34" s="120">
        <v>0</v>
      </c>
      <c r="U34" s="205">
        <v>0</v>
      </c>
      <c r="V34" s="101">
        <f t="shared" si="168"/>
        <v>0</v>
      </c>
      <c r="W34" s="336">
        <f t="shared" si="169"/>
        <v>0</v>
      </c>
      <c r="X34" s="71">
        <v>0</v>
      </c>
      <c r="Y34" s="103">
        <f>'ИТОГ и проверка'!O34</f>
        <v>0</v>
      </c>
      <c r="Z34" s="103">
        <v>0</v>
      </c>
      <c r="AA34" s="101">
        <f t="shared" si="170"/>
        <v>0</v>
      </c>
      <c r="AB34" s="103">
        <f t="shared" si="164"/>
        <v>0</v>
      </c>
      <c r="AC34" s="107"/>
      <c r="AD34" s="367"/>
      <c r="AE34" s="336"/>
      <c r="AF34" s="103">
        <f>'ИТОГ и проверка'!P34</f>
        <v>0</v>
      </c>
      <c r="AG34" s="103"/>
      <c r="AH34" s="103"/>
      <c r="AI34" s="121"/>
      <c r="AJ34" s="121">
        <f t="shared" si="171"/>
        <v>0</v>
      </c>
      <c r="AK34" s="119">
        <f t="shared" si="165"/>
        <v>0</v>
      </c>
      <c r="AL34" s="101">
        <f t="shared" si="166"/>
        <v>0</v>
      </c>
    </row>
    <row r="35" ht="45">
      <c r="A35" s="96" t="s">
        <v>77</v>
      </c>
      <c r="B35" s="97" t="s">
        <v>78</v>
      </c>
      <c r="C35" s="211">
        <v>9.8000000000000007</v>
      </c>
      <c r="D35" s="64">
        <v>19</v>
      </c>
      <c r="E35" s="240">
        <v>9</v>
      </c>
      <c r="F35" s="200">
        <f t="shared" si="167"/>
        <v>0.91836734693877542</v>
      </c>
      <c r="G35" s="105">
        <v>0</v>
      </c>
      <c r="H35" s="105">
        <v>0</v>
      </c>
      <c r="I35" s="105"/>
      <c r="J35" s="365"/>
      <c r="K35" s="102"/>
      <c r="L35" s="105">
        <v>0</v>
      </c>
      <c r="M35" s="105"/>
      <c r="N35" s="201"/>
      <c r="O35" s="293">
        <v>0</v>
      </c>
      <c r="P35" s="203"/>
      <c r="Q35" s="204"/>
      <c r="R35" s="120">
        <v>0</v>
      </c>
      <c r="S35" s="366"/>
      <c r="T35" s="120">
        <v>0</v>
      </c>
      <c r="U35" s="205">
        <v>0</v>
      </c>
      <c r="V35" s="101">
        <f t="shared" si="168"/>
        <v>0</v>
      </c>
      <c r="W35" s="336">
        <f t="shared" si="169"/>
        <v>0</v>
      </c>
      <c r="X35" s="71">
        <v>0</v>
      </c>
      <c r="Y35" s="103">
        <f>'ИТОГ и проверка'!O35</f>
        <v>0</v>
      </c>
      <c r="Z35" s="103">
        <f t="shared" si="173"/>
        <v>0</v>
      </c>
      <c r="AA35" s="101">
        <f t="shared" si="170"/>
        <v>0</v>
      </c>
      <c r="AB35" s="10">
        <f t="shared" si="164"/>
        <v>0</v>
      </c>
      <c r="AC35" s="107"/>
      <c r="AD35" s="367"/>
      <c r="AE35" s="336"/>
      <c r="AF35" s="103">
        <f>'ИТОГ и проверка'!P35</f>
        <v>0</v>
      </c>
      <c r="AG35" s="103"/>
      <c r="AH35" s="103"/>
      <c r="AI35" s="121"/>
      <c r="AJ35" s="121">
        <f t="shared" si="171"/>
        <v>0</v>
      </c>
      <c r="AK35" s="119">
        <f t="shared" si="165"/>
        <v>0</v>
      </c>
      <c r="AL35" s="101">
        <f t="shared" si="166"/>
        <v>0</v>
      </c>
    </row>
    <row r="36">
      <c r="A36" s="123" t="s">
        <v>79</v>
      </c>
      <c r="B36" s="87" t="s">
        <v>80</v>
      </c>
      <c r="C36" s="206"/>
      <c r="D36" s="88"/>
      <c r="E36" s="89"/>
      <c r="F36" s="235"/>
      <c r="G36" s="91"/>
      <c r="H36" s="91"/>
      <c r="I36" s="91"/>
      <c r="J36" s="151"/>
      <c r="K36" s="151"/>
      <c r="L36" s="91"/>
      <c r="M36" s="151"/>
      <c r="N36" s="91"/>
      <c r="O36" s="228"/>
      <c r="P36" s="88"/>
      <c r="Q36" s="88"/>
      <c r="R36" s="124"/>
      <c r="S36" s="88"/>
      <c r="T36" s="124"/>
      <c r="U36" s="88"/>
      <c r="V36" s="90"/>
      <c r="W36" s="92"/>
      <c r="X36" s="92"/>
      <c r="Y36" s="90"/>
      <c r="Z36" s="150"/>
      <c r="AA36" s="90"/>
      <c r="AB36" s="103">
        <f t="shared" si="164"/>
        <v>0</v>
      </c>
      <c r="AC36" s="90"/>
      <c r="AD36" s="92"/>
      <c r="AE36" s="92"/>
      <c r="AF36" s="90"/>
      <c r="AG36" s="92"/>
      <c r="AH36" s="90"/>
      <c r="AI36" s="370"/>
      <c r="AJ36" s="121">
        <f t="shared" si="171"/>
        <v>0</v>
      </c>
      <c r="AK36" s="119">
        <f t="shared" si="165"/>
        <v>0</v>
      </c>
      <c r="AL36" s="101">
        <f t="shared" si="166"/>
        <v>0</v>
      </c>
    </row>
    <row r="37" ht="45">
      <c r="A37" s="96" t="s">
        <v>81</v>
      </c>
      <c r="B37" s="97" t="s">
        <v>82</v>
      </c>
      <c r="C37" s="211">
        <v>164.08600000000001</v>
      </c>
      <c r="D37" s="104">
        <v>0</v>
      </c>
      <c r="E37" s="182">
        <v>0</v>
      </c>
      <c r="F37" s="200">
        <f t="shared" si="167"/>
        <v>0</v>
      </c>
      <c r="G37" s="105">
        <v>0</v>
      </c>
      <c r="H37" s="105">
        <v>0</v>
      </c>
      <c r="I37" s="105"/>
      <c r="J37" s="365"/>
      <c r="K37" s="102"/>
      <c r="L37" s="105">
        <v>0</v>
      </c>
      <c r="M37" s="105"/>
      <c r="N37" s="201"/>
      <c r="O37" s="213">
        <v>0</v>
      </c>
      <c r="P37" s="203"/>
      <c r="Q37" s="204"/>
      <c r="R37" s="120">
        <v>0</v>
      </c>
      <c r="S37" s="366"/>
      <c r="T37" s="120">
        <v>0</v>
      </c>
      <c r="U37" s="205">
        <v>0</v>
      </c>
      <c r="V37" s="101">
        <f t="shared" si="168"/>
        <v>0</v>
      </c>
      <c r="W37" s="336">
        <f t="shared" si="169"/>
        <v>0</v>
      </c>
      <c r="X37" s="71">
        <v>0</v>
      </c>
      <c r="Y37" s="103">
        <f>'ИТОГ и проверка'!O37</f>
        <v>0</v>
      </c>
      <c r="Z37" s="103">
        <v>0</v>
      </c>
      <c r="AA37" s="101">
        <f t="shared" si="170"/>
        <v>0</v>
      </c>
      <c r="AB37" s="10">
        <f t="shared" si="164"/>
        <v>0</v>
      </c>
      <c r="AC37" s="107"/>
      <c r="AD37" s="367"/>
      <c r="AE37" s="336"/>
      <c r="AF37" s="103">
        <f>'ИТОГ и проверка'!P37</f>
        <v>0</v>
      </c>
      <c r="AG37" s="103"/>
      <c r="AH37" s="103"/>
      <c r="AI37" s="121"/>
      <c r="AJ37" s="121">
        <f t="shared" si="171"/>
        <v>0</v>
      </c>
      <c r="AK37" s="119">
        <f t="shared" si="165"/>
        <v>0</v>
      </c>
      <c r="AL37" s="101">
        <f t="shared" si="166"/>
        <v>0</v>
      </c>
    </row>
    <row r="38" ht="31.5" customHeight="1">
      <c r="A38" s="96" t="s">
        <v>83</v>
      </c>
      <c r="B38" s="97" t="s">
        <v>84</v>
      </c>
      <c r="C38" s="214">
        <v>358.69999999999999</v>
      </c>
      <c r="D38" s="104">
        <v>128</v>
      </c>
      <c r="E38" s="229">
        <v>128</v>
      </c>
      <c r="F38" s="200">
        <f t="shared" si="167"/>
        <v>0.35684415946473375</v>
      </c>
      <c r="G38" s="105">
        <v>6</v>
      </c>
      <c r="H38" s="105">
        <v>5</v>
      </c>
      <c r="I38" s="105"/>
      <c r="J38" s="365"/>
      <c r="K38" s="102"/>
      <c r="L38" s="105">
        <v>4</v>
      </c>
      <c r="M38" s="105"/>
      <c r="N38" s="201"/>
      <c r="O38" s="270">
        <v>6</v>
      </c>
      <c r="P38" s="203"/>
      <c r="Q38" s="204"/>
      <c r="R38" s="100">
        <v>4</v>
      </c>
      <c r="S38" s="366"/>
      <c r="T38" s="100">
        <v>0</v>
      </c>
      <c r="U38" s="205">
        <f t="shared" si="172"/>
        <v>100</v>
      </c>
      <c r="V38" s="101">
        <f t="shared" si="168"/>
        <v>6.4000000000000004</v>
      </c>
      <c r="W38" s="336">
        <f t="shared" si="169"/>
        <v>6</v>
      </c>
      <c r="X38" s="71">
        <v>5</v>
      </c>
      <c r="Y38" s="103">
        <f>'ИТОГ и проверка'!O38</f>
        <v>6</v>
      </c>
      <c r="Z38" s="103">
        <f t="shared" si="173"/>
        <v>4.6875</v>
      </c>
      <c r="AA38" s="101">
        <f t="shared" si="170"/>
        <v>-0.3125</v>
      </c>
      <c r="AB38" s="103">
        <f t="shared" si="164"/>
        <v>0</v>
      </c>
      <c r="AC38" s="107"/>
      <c r="AD38" s="367"/>
      <c r="AE38" s="336"/>
      <c r="AF38" s="103">
        <f>'ИТОГ и проверка'!P38</f>
        <v>4</v>
      </c>
      <c r="AG38" s="103"/>
      <c r="AH38" s="103"/>
      <c r="AI38" s="121"/>
      <c r="AJ38" s="121">
        <f t="shared" si="171"/>
        <v>4</v>
      </c>
      <c r="AK38" s="119">
        <f t="shared" si="165"/>
        <v>-2</v>
      </c>
      <c r="AL38" s="101">
        <f t="shared" si="166"/>
        <v>0</v>
      </c>
    </row>
    <row r="39" ht="45">
      <c r="A39" s="96" t="s">
        <v>85</v>
      </c>
      <c r="B39" s="97" t="s">
        <v>86</v>
      </c>
      <c r="C39" s="211">
        <v>59.463999999999999</v>
      </c>
      <c r="D39" s="104">
        <v>0</v>
      </c>
      <c r="E39" s="230">
        <v>0</v>
      </c>
      <c r="F39" s="200">
        <f t="shared" si="167"/>
        <v>0</v>
      </c>
      <c r="G39" s="105">
        <v>0</v>
      </c>
      <c r="H39" s="105">
        <v>0</v>
      </c>
      <c r="I39" s="105"/>
      <c r="J39" s="365"/>
      <c r="K39" s="102"/>
      <c r="L39" s="105">
        <v>0</v>
      </c>
      <c r="M39" s="105"/>
      <c r="N39" s="201"/>
      <c r="O39" s="213">
        <v>0</v>
      </c>
      <c r="P39" s="203"/>
      <c r="Q39" s="204"/>
      <c r="R39" s="120">
        <v>0</v>
      </c>
      <c r="S39" s="366"/>
      <c r="T39" s="120">
        <v>0</v>
      </c>
      <c r="U39" s="205">
        <v>0</v>
      </c>
      <c r="V39" s="101">
        <f t="shared" si="168"/>
        <v>0</v>
      </c>
      <c r="W39" s="336">
        <f t="shared" si="169"/>
        <v>0</v>
      </c>
      <c r="X39" s="71">
        <v>0</v>
      </c>
      <c r="Y39" s="103">
        <f>'ИТОГ и проверка'!O39</f>
        <v>0</v>
      </c>
      <c r="Z39" s="103">
        <v>0</v>
      </c>
      <c r="AA39" s="101">
        <f t="shared" si="170"/>
        <v>0</v>
      </c>
      <c r="AB39" s="10">
        <f t="shared" si="164"/>
        <v>0</v>
      </c>
      <c r="AC39" s="107"/>
      <c r="AD39" s="367"/>
      <c r="AE39" s="336"/>
      <c r="AF39" s="103">
        <f>'ИТОГ и проверка'!P39</f>
        <v>0</v>
      </c>
      <c r="AG39" s="103"/>
      <c r="AH39" s="103"/>
      <c r="AI39" s="121"/>
      <c r="AJ39" s="121">
        <f t="shared" si="171"/>
        <v>0</v>
      </c>
      <c r="AK39" s="119">
        <f t="shared" si="165"/>
        <v>0</v>
      </c>
      <c r="AL39" s="101">
        <f t="shared" si="166"/>
        <v>0</v>
      </c>
    </row>
    <row r="40" ht="30">
      <c r="A40" s="96" t="s">
        <v>87</v>
      </c>
      <c r="B40" s="97" t="s">
        <v>88</v>
      </c>
      <c r="C40" s="214">
        <v>57.622</v>
      </c>
      <c r="D40" s="104">
        <v>0</v>
      </c>
      <c r="E40" s="246">
        <v>0</v>
      </c>
      <c r="F40" s="200">
        <f t="shared" si="167"/>
        <v>0</v>
      </c>
      <c r="G40" s="105">
        <v>0</v>
      </c>
      <c r="H40" s="105">
        <v>0</v>
      </c>
      <c r="I40" s="105"/>
      <c r="J40" s="365"/>
      <c r="K40" s="102"/>
      <c r="L40" s="105">
        <v>0</v>
      </c>
      <c r="M40" s="105"/>
      <c r="N40" s="201"/>
      <c r="O40" s="213">
        <v>0</v>
      </c>
      <c r="P40" s="203"/>
      <c r="Q40" s="204"/>
      <c r="R40" s="120">
        <v>0</v>
      </c>
      <c r="S40" s="366"/>
      <c r="T40" s="120">
        <v>0</v>
      </c>
      <c r="U40" s="205">
        <v>0</v>
      </c>
      <c r="V40" s="101">
        <f t="shared" si="168"/>
        <v>0</v>
      </c>
      <c r="W40" s="336">
        <f t="shared" si="169"/>
        <v>0</v>
      </c>
      <c r="X40" s="71">
        <v>0</v>
      </c>
      <c r="Y40" s="103">
        <f>'ИТОГ и проверка'!O40</f>
        <v>0</v>
      </c>
      <c r="Z40" s="103">
        <v>0</v>
      </c>
      <c r="AA40" s="101">
        <f t="shared" si="170"/>
        <v>0</v>
      </c>
      <c r="AB40" s="103">
        <f t="shared" si="164"/>
        <v>0</v>
      </c>
      <c r="AC40" s="107"/>
      <c r="AD40" s="367"/>
      <c r="AE40" s="336"/>
      <c r="AF40" s="103">
        <f>'ИТОГ и проверка'!P40</f>
        <v>0</v>
      </c>
      <c r="AG40" s="103"/>
      <c r="AH40" s="103"/>
      <c r="AI40" s="121"/>
      <c r="AJ40" s="121">
        <f t="shared" si="171"/>
        <v>0</v>
      </c>
      <c r="AK40" s="119">
        <f t="shared" si="165"/>
        <v>0</v>
      </c>
      <c r="AL40" s="101">
        <f t="shared" si="166"/>
        <v>0</v>
      </c>
    </row>
    <row r="41" ht="45">
      <c r="A41" s="96" t="s">
        <v>89</v>
      </c>
      <c r="B41" s="97" t="s">
        <v>90</v>
      </c>
      <c r="C41" s="211">
        <v>335.70999999999998</v>
      </c>
      <c r="D41" s="104">
        <v>0</v>
      </c>
      <c r="E41" s="182">
        <v>0</v>
      </c>
      <c r="F41" s="200">
        <f t="shared" si="167"/>
        <v>0</v>
      </c>
      <c r="G41" s="105">
        <v>0</v>
      </c>
      <c r="H41" s="105">
        <v>0</v>
      </c>
      <c r="I41" s="105"/>
      <c r="J41" s="365"/>
      <c r="K41" s="102"/>
      <c r="L41" s="105">
        <v>0</v>
      </c>
      <c r="M41" s="105"/>
      <c r="N41" s="105"/>
      <c r="O41" s="233">
        <v>0</v>
      </c>
      <c r="P41" s="107"/>
      <c r="Q41" s="107"/>
      <c r="R41" s="142">
        <v>0</v>
      </c>
      <c r="S41" s="107"/>
      <c r="T41" s="142">
        <v>0</v>
      </c>
      <c r="U41" s="101">
        <v>0</v>
      </c>
      <c r="V41" s="101">
        <f t="shared" si="168"/>
        <v>0</v>
      </c>
      <c r="W41" s="336">
        <f t="shared" si="169"/>
        <v>0</v>
      </c>
      <c r="X41" s="71">
        <v>0</v>
      </c>
      <c r="Y41" s="103">
        <f>'ИТОГ и проверка'!O41</f>
        <v>0</v>
      </c>
      <c r="Z41" s="103">
        <v>0</v>
      </c>
      <c r="AA41" s="101">
        <f t="shared" si="170"/>
        <v>0</v>
      </c>
      <c r="AB41" s="10">
        <f t="shared" si="164"/>
        <v>0</v>
      </c>
      <c r="AC41" s="107"/>
      <c r="AD41" s="367"/>
      <c r="AE41" s="336"/>
      <c r="AF41" s="103">
        <f>'ИТОГ и проверка'!P41</f>
        <v>0</v>
      </c>
      <c r="AG41" s="103"/>
      <c r="AH41" s="103"/>
      <c r="AI41" s="121"/>
      <c r="AJ41" s="121">
        <f t="shared" si="171"/>
        <v>0</v>
      </c>
      <c r="AK41" s="119">
        <f t="shared" si="165"/>
        <v>0</v>
      </c>
      <c r="AL41" s="101">
        <f t="shared" si="166"/>
        <v>0</v>
      </c>
    </row>
    <row r="42" ht="45">
      <c r="A42" s="96" t="s">
        <v>91</v>
      </c>
      <c r="B42" s="97" t="s">
        <v>92</v>
      </c>
      <c r="C42" s="214">
        <v>371.93000000000001</v>
      </c>
      <c r="D42" s="104">
        <v>60</v>
      </c>
      <c r="E42" s="246">
        <v>48</v>
      </c>
      <c r="F42" s="200">
        <f t="shared" si="167"/>
        <v>0.12905654289785712</v>
      </c>
      <c r="G42" s="105">
        <v>3</v>
      </c>
      <c r="H42" s="105">
        <v>5</v>
      </c>
      <c r="I42" s="105"/>
      <c r="J42" s="365"/>
      <c r="K42" s="102"/>
      <c r="L42" s="105">
        <v>2</v>
      </c>
      <c r="M42" s="105"/>
      <c r="N42" s="201"/>
      <c r="O42" s="373">
        <v>3</v>
      </c>
      <c r="P42" s="203"/>
      <c r="Q42" s="107"/>
      <c r="R42" s="120">
        <v>2</v>
      </c>
      <c r="S42" s="107"/>
      <c r="T42" s="120"/>
      <c r="U42" s="101">
        <v>0</v>
      </c>
      <c r="V42" s="101">
        <f t="shared" si="168"/>
        <v>2.4000000000000004</v>
      </c>
      <c r="W42" s="336">
        <f t="shared" si="169"/>
        <v>2</v>
      </c>
      <c r="X42" s="71">
        <v>5</v>
      </c>
      <c r="Y42" s="103">
        <f>'ИТОГ и проверка'!O42</f>
        <v>2</v>
      </c>
      <c r="Z42" s="103">
        <f t="shared" si="173"/>
        <v>4.166666666666667</v>
      </c>
      <c r="AA42" s="101">
        <f t="shared" si="170"/>
        <v>-0.83333333333333304</v>
      </c>
      <c r="AB42" s="103">
        <f t="shared" si="164"/>
        <v>0</v>
      </c>
      <c r="AC42" s="107"/>
      <c r="AD42" s="367"/>
      <c r="AE42" s="336"/>
      <c r="AF42" s="103">
        <f>'ИТОГ и проверка'!P42</f>
        <v>1</v>
      </c>
      <c r="AG42" s="103"/>
      <c r="AH42" s="103"/>
      <c r="AI42" s="121"/>
      <c r="AJ42" s="121">
        <f t="shared" si="171"/>
        <v>1</v>
      </c>
      <c r="AK42" s="119">
        <f t="shared" si="165"/>
        <v>-1</v>
      </c>
      <c r="AL42" s="101">
        <f t="shared" si="166"/>
        <v>0</v>
      </c>
    </row>
    <row r="43" ht="45">
      <c r="A43" s="96" t="s">
        <v>93</v>
      </c>
      <c r="B43" s="97" t="s">
        <v>94</v>
      </c>
      <c r="C43" s="211">
        <v>291.029</v>
      </c>
      <c r="D43" s="104">
        <v>0</v>
      </c>
      <c r="E43" s="182">
        <v>0</v>
      </c>
      <c r="F43" s="200">
        <f t="shared" si="167"/>
        <v>0</v>
      </c>
      <c r="G43" s="105">
        <v>0</v>
      </c>
      <c r="H43" s="105">
        <v>0</v>
      </c>
      <c r="I43" s="105"/>
      <c r="J43" s="365"/>
      <c r="K43" s="102"/>
      <c r="L43" s="105">
        <v>0</v>
      </c>
      <c r="M43" s="105"/>
      <c r="N43" s="201"/>
      <c r="O43" s="305">
        <v>0</v>
      </c>
      <c r="P43" s="203"/>
      <c r="Q43" s="204"/>
      <c r="R43" s="120">
        <v>0</v>
      </c>
      <c r="S43" s="366"/>
      <c r="T43" s="120">
        <v>0</v>
      </c>
      <c r="U43" s="205">
        <v>0</v>
      </c>
      <c r="V43" s="101">
        <f t="shared" si="168"/>
        <v>0</v>
      </c>
      <c r="W43" s="336">
        <f t="shared" si="169"/>
        <v>0</v>
      </c>
      <c r="X43" s="71">
        <v>0</v>
      </c>
      <c r="Y43" s="103">
        <f>'ИТОГ и проверка'!O43</f>
        <v>0</v>
      </c>
      <c r="Z43" s="103">
        <v>0</v>
      </c>
      <c r="AA43" s="101">
        <f t="shared" si="170"/>
        <v>0</v>
      </c>
      <c r="AB43" s="10">
        <f t="shared" si="164"/>
        <v>0</v>
      </c>
      <c r="AC43" s="107"/>
      <c r="AD43" s="367"/>
      <c r="AE43" s="336"/>
      <c r="AF43" s="103">
        <f>'ИТОГ и проверка'!P43</f>
        <v>0</v>
      </c>
      <c r="AG43" s="103"/>
      <c r="AH43" s="103"/>
      <c r="AI43" s="121"/>
      <c r="AJ43" s="121">
        <f t="shared" si="171"/>
        <v>0</v>
      </c>
      <c r="AK43" s="119">
        <f t="shared" si="165"/>
        <v>0</v>
      </c>
      <c r="AL43" s="101">
        <f t="shared" si="166"/>
        <v>0</v>
      </c>
    </row>
    <row r="44" ht="60">
      <c r="A44" s="96" t="s">
        <v>95</v>
      </c>
      <c r="B44" s="97" t="s">
        <v>96</v>
      </c>
      <c r="C44" s="214">
        <v>170.64400000000001</v>
      </c>
      <c r="D44" s="104">
        <v>0</v>
      </c>
      <c r="E44" s="246">
        <v>0</v>
      </c>
      <c r="F44" s="200">
        <f t="shared" si="167"/>
        <v>0</v>
      </c>
      <c r="G44" s="105">
        <v>0</v>
      </c>
      <c r="H44" s="105">
        <v>0</v>
      </c>
      <c r="I44" s="105"/>
      <c r="J44" s="365"/>
      <c r="K44" s="102"/>
      <c r="L44" s="105">
        <v>0</v>
      </c>
      <c r="M44" s="105"/>
      <c r="N44" s="105"/>
      <c r="O44" s="233">
        <v>0</v>
      </c>
      <c r="P44" s="107"/>
      <c r="Q44" s="107"/>
      <c r="R44" s="142">
        <v>0</v>
      </c>
      <c r="S44" s="107"/>
      <c r="T44" s="142">
        <v>0</v>
      </c>
      <c r="U44" s="101">
        <v>0</v>
      </c>
      <c r="V44" s="101">
        <f t="shared" si="168"/>
        <v>0</v>
      </c>
      <c r="W44" s="336">
        <f t="shared" si="169"/>
        <v>0</v>
      </c>
      <c r="X44" s="71">
        <v>0</v>
      </c>
      <c r="Y44" s="103">
        <f>'ИТОГ и проверка'!O44</f>
        <v>0</v>
      </c>
      <c r="Z44" s="103">
        <v>0</v>
      </c>
      <c r="AA44" s="101">
        <f t="shared" si="170"/>
        <v>0</v>
      </c>
      <c r="AB44" s="103">
        <f t="shared" si="164"/>
        <v>0</v>
      </c>
      <c r="AC44" s="107"/>
      <c r="AD44" s="367"/>
      <c r="AE44" s="336"/>
      <c r="AF44" s="103">
        <f>'ИТОГ и проверка'!P44</f>
        <v>0</v>
      </c>
      <c r="AG44" s="103"/>
      <c r="AH44" s="103"/>
      <c r="AI44" s="121"/>
      <c r="AJ44" s="121">
        <f t="shared" si="171"/>
        <v>0</v>
      </c>
      <c r="AK44" s="119">
        <f t="shared" si="165"/>
        <v>0</v>
      </c>
      <c r="AL44" s="101">
        <f t="shared" si="166"/>
        <v>0</v>
      </c>
    </row>
    <row r="45" ht="60">
      <c r="A45" s="96" t="s">
        <v>97</v>
      </c>
      <c r="B45" s="97" t="s">
        <v>98</v>
      </c>
      <c r="C45" s="211">
        <v>225.40000000000001</v>
      </c>
      <c r="D45" s="104">
        <v>54</v>
      </c>
      <c r="E45" s="182">
        <v>46</v>
      </c>
      <c r="F45" s="200">
        <f t="shared" si="167"/>
        <v>0.20408163265306123</v>
      </c>
      <c r="G45" s="105">
        <v>2</v>
      </c>
      <c r="H45" s="105">
        <v>4</v>
      </c>
      <c r="I45" s="105"/>
      <c r="J45" s="365"/>
      <c r="K45" s="102"/>
      <c r="L45" s="105">
        <v>1</v>
      </c>
      <c r="M45" s="105"/>
      <c r="N45" s="105"/>
      <c r="O45" s="212">
        <v>2</v>
      </c>
      <c r="P45" s="107"/>
      <c r="Q45" s="107"/>
      <c r="R45" s="100">
        <v>1</v>
      </c>
      <c r="S45" s="107"/>
      <c r="T45" s="100">
        <v>0</v>
      </c>
      <c r="U45" s="101">
        <f t="shared" si="172"/>
        <v>100</v>
      </c>
      <c r="V45" s="101">
        <f t="shared" si="168"/>
        <v>2.3000000000000003</v>
      </c>
      <c r="W45" s="336">
        <f t="shared" si="169"/>
        <v>2</v>
      </c>
      <c r="X45" s="71">
        <v>5</v>
      </c>
      <c r="Y45" s="103">
        <f>'ИТОГ и проверка'!O45</f>
        <v>2</v>
      </c>
      <c r="Z45" s="103">
        <f t="shared" si="173"/>
        <v>4.3478260869565215</v>
      </c>
      <c r="AA45" s="101">
        <f t="shared" si="170"/>
        <v>-0.65217391304347849</v>
      </c>
      <c r="AB45" s="10">
        <f t="shared" si="164"/>
        <v>0</v>
      </c>
      <c r="AC45" s="107"/>
      <c r="AD45" s="367"/>
      <c r="AE45" s="336"/>
      <c r="AF45" s="103">
        <f>'ИТОГ и проверка'!P45</f>
        <v>1</v>
      </c>
      <c r="AG45" s="103"/>
      <c r="AH45" s="103"/>
      <c r="AI45" s="121"/>
      <c r="AJ45" s="121">
        <f t="shared" si="171"/>
        <v>1</v>
      </c>
      <c r="AK45" s="119">
        <f t="shared" si="165"/>
        <v>-1</v>
      </c>
      <c r="AL45" s="101">
        <f t="shared" si="166"/>
        <v>0</v>
      </c>
    </row>
    <row r="46" ht="45">
      <c r="A46" s="96" t="s">
        <v>99</v>
      </c>
      <c r="B46" s="97" t="s">
        <v>100</v>
      </c>
      <c r="C46" s="214">
        <v>434.36000000000001</v>
      </c>
      <c r="D46" s="104">
        <v>126</v>
      </c>
      <c r="E46" s="229">
        <v>161</v>
      </c>
      <c r="F46" s="200">
        <f t="shared" si="167"/>
        <v>0.37066028179390365</v>
      </c>
      <c r="G46" s="105">
        <v>6</v>
      </c>
      <c r="H46" s="105">
        <v>5</v>
      </c>
      <c r="I46" s="105"/>
      <c r="J46" s="365"/>
      <c r="K46" s="102"/>
      <c r="L46" s="105">
        <v>4</v>
      </c>
      <c r="M46" s="105"/>
      <c r="N46" s="201"/>
      <c r="O46" s="213">
        <v>0</v>
      </c>
      <c r="P46" s="203"/>
      <c r="Q46" s="204"/>
      <c r="R46" s="120">
        <v>0</v>
      </c>
      <c r="S46" s="366"/>
      <c r="T46" s="120">
        <v>0</v>
      </c>
      <c r="U46" s="205">
        <f t="shared" si="172"/>
        <v>0</v>
      </c>
      <c r="V46" s="101">
        <f t="shared" si="168"/>
        <v>8.0500000000000007</v>
      </c>
      <c r="W46" s="336">
        <f t="shared" si="169"/>
        <v>8</v>
      </c>
      <c r="X46" s="71">
        <v>5</v>
      </c>
      <c r="Y46" s="103">
        <f>'ИТОГ и проверка'!O46</f>
        <v>8</v>
      </c>
      <c r="Z46" s="103">
        <f t="shared" si="173"/>
        <v>4.9689440993788816</v>
      </c>
      <c r="AA46" s="101">
        <f t="shared" si="170"/>
        <v>-0.031055900621118404</v>
      </c>
      <c r="AB46" s="103">
        <f t="shared" si="164"/>
        <v>0</v>
      </c>
      <c r="AC46" s="107"/>
      <c r="AD46" s="367"/>
      <c r="AE46" s="336"/>
      <c r="AF46" s="103">
        <f>'ИТОГ и проверка'!P46</f>
        <v>6</v>
      </c>
      <c r="AG46" s="103"/>
      <c r="AH46" s="103"/>
      <c r="AI46" s="121"/>
      <c r="AJ46" s="121">
        <f t="shared" si="171"/>
        <v>6</v>
      </c>
      <c r="AK46" s="119">
        <f t="shared" si="165"/>
        <v>-2</v>
      </c>
      <c r="AL46" s="101">
        <f t="shared" si="166"/>
        <v>0</v>
      </c>
    </row>
    <row r="47" ht="30">
      <c r="A47" s="96" t="s">
        <v>101</v>
      </c>
      <c r="B47" s="97" t="s">
        <v>102</v>
      </c>
      <c r="C47" s="211">
        <v>182.90000000000001</v>
      </c>
      <c r="D47" s="104">
        <v>0</v>
      </c>
      <c r="E47" s="230">
        <v>0</v>
      </c>
      <c r="F47" s="200">
        <f t="shared" si="167"/>
        <v>0</v>
      </c>
      <c r="G47" s="105">
        <v>0</v>
      </c>
      <c r="H47" s="105">
        <v>0</v>
      </c>
      <c r="I47" s="105"/>
      <c r="J47" s="365"/>
      <c r="K47" s="102"/>
      <c r="L47" s="105">
        <v>0</v>
      </c>
      <c r="M47" s="105"/>
      <c r="N47" s="201"/>
      <c r="O47" s="293">
        <v>0</v>
      </c>
      <c r="P47" s="203"/>
      <c r="Q47" s="204"/>
      <c r="R47" s="120">
        <v>0</v>
      </c>
      <c r="S47" s="366"/>
      <c r="T47" s="120">
        <v>0</v>
      </c>
      <c r="U47" s="205">
        <v>0</v>
      </c>
      <c r="V47" s="101">
        <f t="shared" si="168"/>
        <v>0</v>
      </c>
      <c r="W47" s="336">
        <f t="shared" si="169"/>
        <v>0</v>
      </c>
      <c r="X47" s="71">
        <v>0</v>
      </c>
      <c r="Y47" s="103">
        <f>'ИТОГ и проверка'!O47</f>
        <v>0</v>
      </c>
      <c r="Z47" s="103">
        <v>0</v>
      </c>
      <c r="AA47" s="101">
        <f t="shared" si="170"/>
        <v>0</v>
      </c>
      <c r="AB47" s="10">
        <f t="shared" si="164"/>
        <v>0</v>
      </c>
      <c r="AC47" s="107"/>
      <c r="AD47" s="367"/>
      <c r="AE47" s="336"/>
      <c r="AF47" s="103">
        <f>'ИТОГ и проверка'!P47</f>
        <v>0</v>
      </c>
      <c r="AG47" s="103"/>
      <c r="AH47" s="103"/>
      <c r="AI47" s="121"/>
      <c r="AJ47" s="121">
        <f t="shared" si="171"/>
        <v>0</v>
      </c>
      <c r="AK47" s="119">
        <f t="shared" si="165"/>
        <v>0</v>
      </c>
      <c r="AL47" s="101">
        <f t="shared" si="166"/>
        <v>0</v>
      </c>
    </row>
    <row r="48">
      <c r="A48" s="123" t="s">
        <v>103</v>
      </c>
      <c r="B48" s="87" t="s">
        <v>104</v>
      </c>
      <c r="C48" s="206"/>
      <c r="D48" s="88"/>
      <c r="E48" s="237"/>
      <c r="F48" s="235"/>
      <c r="G48" s="91"/>
      <c r="H48" s="91"/>
      <c r="I48" s="91"/>
      <c r="J48" s="151"/>
      <c r="K48" s="151"/>
      <c r="L48" s="91"/>
      <c r="M48" s="151"/>
      <c r="N48" s="91"/>
      <c r="O48" s="207"/>
      <c r="P48" s="88"/>
      <c r="Q48" s="88"/>
      <c r="R48" s="89"/>
      <c r="S48" s="88"/>
      <c r="T48" s="89"/>
      <c r="U48" s="88"/>
      <c r="V48" s="90"/>
      <c r="W48" s="92"/>
      <c r="X48" s="92"/>
      <c r="Y48" s="90"/>
      <c r="Z48" s="150"/>
      <c r="AA48" s="90"/>
      <c r="AB48" s="103">
        <f t="shared" si="164"/>
        <v>0</v>
      </c>
      <c r="AC48" s="90"/>
      <c r="AD48" s="92"/>
      <c r="AE48" s="92"/>
      <c r="AF48" s="90"/>
      <c r="AG48" s="92"/>
      <c r="AH48" s="90"/>
      <c r="AI48" s="370"/>
      <c r="AJ48" s="121">
        <f t="shared" si="171"/>
        <v>0</v>
      </c>
      <c r="AK48" s="119">
        <f t="shared" si="165"/>
        <v>0</v>
      </c>
      <c r="AL48" s="101">
        <f t="shared" si="166"/>
        <v>0</v>
      </c>
    </row>
    <row r="49" ht="45">
      <c r="A49" s="96" t="s">
        <v>105</v>
      </c>
      <c r="B49" s="97" t="s">
        <v>106</v>
      </c>
      <c r="C49" s="238">
        <v>131.72999999999999</v>
      </c>
      <c r="D49" s="337">
        <v>465</v>
      </c>
      <c r="E49" s="251">
        <v>463</v>
      </c>
      <c r="F49" s="217">
        <f t="shared" si="167"/>
        <v>3.5147650497229184</v>
      </c>
      <c r="G49" s="105">
        <v>23</v>
      </c>
      <c r="H49" s="105">
        <v>5</v>
      </c>
      <c r="I49" s="105"/>
      <c r="J49" s="365"/>
      <c r="K49" s="102"/>
      <c r="L49" s="105">
        <v>17</v>
      </c>
      <c r="M49" s="105"/>
      <c r="N49" s="105"/>
      <c r="O49" s="252">
        <v>22</v>
      </c>
      <c r="P49" s="107"/>
      <c r="Q49" s="107"/>
      <c r="R49" s="122">
        <v>17</v>
      </c>
      <c r="S49" s="107"/>
      <c r="T49" s="122"/>
      <c r="U49" s="101">
        <v>0</v>
      </c>
      <c r="V49" s="101">
        <f t="shared" si="168"/>
        <v>23.150000000000002</v>
      </c>
      <c r="W49" s="336">
        <f t="shared" si="169"/>
        <v>23</v>
      </c>
      <c r="X49" s="71">
        <v>5</v>
      </c>
      <c r="Y49" s="103">
        <f>'ИТОГ и проверка'!O49</f>
        <v>23</v>
      </c>
      <c r="Z49" s="103">
        <f t="shared" si="173"/>
        <v>4.967602591792657</v>
      </c>
      <c r="AA49" s="101">
        <f t="shared" si="170"/>
        <v>-0.032397408207343048</v>
      </c>
      <c r="AB49" s="10">
        <f t="shared" si="164"/>
        <v>0</v>
      </c>
      <c r="AC49" s="107"/>
      <c r="AD49" s="367"/>
      <c r="AE49" s="336"/>
      <c r="AF49" s="103">
        <f>'ИТОГ и проверка'!P49</f>
        <v>17</v>
      </c>
      <c r="AG49" s="103"/>
      <c r="AH49" s="103"/>
      <c r="AI49" s="121"/>
      <c r="AJ49" s="121">
        <f t="shared" si="171"/>
        <v>17</v>
      </c>
      <c r="AK49" s="119">
        <f t="shared" si="165"/>
        <v>-6</v>
      </c>
      <c r="AL49" s="101">
        <f t="shared" si="166"/>
        <v>0</v>
      </c>
    </row>
    <row r="50" ht="30">
      <c r="A50" s="96" t="s">
        <v>107</v>
      </c>
      <c r="B50" s="97" t="s">
        <v>108</v>
      </c>
      <c r="C50" s="253">
        <v>1574.614</v>
      </c>
      <c r="D50" s="337">
        <v>6314</v>
      </c>
      <c r="E50" s="213">
        <v>6143</v>
      </c>
      <c r="F50" s="217">
        <f t="shared" si="167"/>
        <v>3.9012735819699302</v>
      </c>
      <c r="G50" s="105">
        <v>315</v>
      </c>
      <c r="H50" s="105">
        <v>5</v>
      </c>
      <c r="I50" s="105"/>
      <c r="J50" s="365"/>
      <c r="K50" s="102"/>
      <c r="L50" s="105">
        <v>236</v>
      </c>
      <c r="M50" s="105"/>
      <c r="N50" s="201"/>
      <c r="O50" s="213">
        <v>315</v>
      </c>
      <c r="P50" s="203"/>
      <c r="Q50" s="204"/>
      <c r="R50" s="120">
        <v>236</v>
      </c>
      <c r="S50" s="366"/>
      <c r="T50" s="120"/>
      <c r="U50" s="205">
        <f t="shared" si="172"/>
        <v>100</v>
      </c>
      <c r="V50" s="101">
        <f t="shared" si="168"/>
        <v>307.15000000000003</v>
      </c>
      <c r="W50" s="336">
        <f t="shared" si="169"/>
        <v>307</v>
      </c>
      <c r="X50" s="71">
        <v>5</v>
      </c>
      <c r="Y50" s="103">
        <f>'ИТОГ и проверка'!O50</f>
        <v>307</v>
      </c>
      <c r="Z50" s="103">
        <f t="shared" si="173"/>
        <v>4.9975581963210161</v>
      </c>
      <c r="AA50" s="101">
        <f t="shared" si="170"/>
        <v>-0.0024418036789839448</v>
      </c>
      <c r="AB50" s="103">
        <f t="shared" si="164"/>
        <v>0</v>
      </c>
      <c r="AC50" s="107"/>
      <c r="AD50" s="367"/>
      <c r="AE50" s="336"/>
      <c r="AF50" s="103">
        <f>'ИТОГ и проверка'!P50</f>
        <v>230</v>
      </c>
      <c r="AG50" s="103"/>
      <c r="AH50" s="103"/>
      <c r="AI50" s="121"/>
      <c r="AJ50" s="121">
        <f t="shared" si="171"/>
        <v>230</v>
      </c>
      <c r="AK50" s="119">
        <f t="shared" si="165"/>
        <v>-77</v>
      </c>
      <c r="AL50" s="101">
        <f t="shared" si="166"/>
        <v>0</v>
      </c>
    </row>
    <row r="51" ht="30">
      <c r="A51" s="96" t="s">
        <v>109</v>
      </c>
      <c r="B51" s="97" t="s">
        <v>110</v>
      </c>
      <c r="C51" s="238">
        <v>110.759</v>
      </c>
      <c r="D51" s="337">
        <v>686</v>
      </c>
      <c r="E51" s="213">
        <v>663</v>
      </c>
      <c r="F51" s="217">
        <f t="shared" si="167"/>
        <v>5.9859695374642241</v>
      </c>
      <c r="G51" s="105">
        <v>34</v>
      </c>
      <c r="H51" s="105">
        <v>5</v>
      </c>
      <c r="I51" s="105"/>
      <c r="J51" s="365"/>
      <c r="K51" s="102"/>
      <c r="L51" s="105">
        <v>25</v>
      </c>
      <c r="M51" s="105"/>
      <c r="N51" s="201"/>
      <c r="O51" s="213">
        <v>30</v>
      </c>
      <c r="P51" s="203"/>
      <c r="Q51" s="204"/>
      <c r="R51" s="120">
        <v>25</v>
      </c>
      <c r="S51" s="366"/>
      <c r="T51" s="120"/>
      <c r="U51" s="205">
        <f t="shared" si="172"/>
        <v>88.235294117647058</v>
      </c>
      <c r="V51" s="101">
        <f t="shared" si="168"/>
        <v>33.149999999999999</v>
      </c>
      <c r="W51" s="336">
        <f t="shared" si="169"/>
        <v>33</v>
      </c>
      <c r="X51" s="71">
        <v>5</v>
      </c>
      <c r="Y51" s="103">
        <f>'ИТОГ и проверка'!O51</f>
        <v>33</v>
      </c>
      <c r="Z51" s="103">
        <f t="shared" si="173"/>
        <v>4.9773755656108598</v>
      </c>
      <c r="AA51" s="101">
        <f t="shared" si="170"/>
        <v>-0.022624434389140191</v>
      </c>
      <c r="AB51" s="10">
        <f t="shared" si="164"/>
        <v>0</v>
      </c>
      <c r="AC51" s="107"/>
      <c r="AD51" s="367"/>
      <c r="AE51" s="336"/>
      <c r="AF51" s="103">
        <f>'ИТОГ и проверка'!P51</f>
        <v>24</v>
      </c>
      <c r="AG51" s="103"/>
      <c r="AH51" s="103"/>
      <c r="AI51" s="121"/>
      <c r="AJ51" s="121">
        <f t="shared" si="171"/>
        <v>24</v>
      </c>
      <c r="AK51" s="119">
        <f t="shared" si="165"/>
        <v>-9</v>
      </c>
      <c r="AL51" s="101">
        <f t="shared" si="166"/>
        <v>0</v>
      </c>
    </row>
    <row r="52" ht="30">
      <c r="A52" s="96" t="s">
        <v>111</v>
      </c>
      <c r="B52" s="97" t="s">
        <v>112</v>
      </c>
      <c r="C52" s="239">
        <v>395.19999999999999</v>
      </c>
      <c r="D52" s="104">
        <v>1940</v>
      </c>
      <c r="E52" s="182">
        <v>1893</v>
      </c>
      <c r="F52" s="200">
        <f t="shared" si="167"/>
        <v>4.7899797570850202</v>
      </c>
      <c r="G52" s="105">
        <v>38</v>
      </c>
      <c r="H52" s="105">
        <v>2</v>
      </c>
      <c r="I52" s="105"/>
      <c r="J52" s="365"/>
      <c r="K52" s="102"/>
      <c r="L52" s="105">
        <v>28</v>
      </c>
      <c r="M52" s="105"/>
      <c r="N52" s="201"/>
      <c r="O52" s="254">
        <v>33</v>
      </c>
      <c r="P52" s="203"/>
      <c r="Q52" s="204"/>
      <c r="R52" s="141">
        <v>28</v>
      </c>
      <c r="S52" s="366"/>
      <c r="T52" s="141">
        <v>0</v>
      </c>
      <c r="U52" s="205">
        <f t="shared" si="172"/>
        <v>86.84210526315789</v>
      </c>
      <c r="V52" s="101">
        <f t="shared" si="168"/>
        <v>94.650000000000006</v>
      </c>
      <c r="W52" s="336">
        <f t="shared" si="169"/>
        <v>94</v>
      </c>
      <c r="X52" s="71">
        <v>5</v>
      </c>
      <c r="Y52" s="103">
        <f>'ИТОГ и проверка'!O52</f>
        <v>47</v>
      </c>
      <c r="Z52" s="103">
        <f t="shared" si="173"/>
        <v>2.4828314844162707</v>
      </c>
      <c r="AA52" s="101">
        <f t="shared" si="170"/>
        <v>-2.5171685155837293</v>
      </c>
      <c r="AB52" s="103">
        <f t="shared" si="164"/>
        <v>0</v>
      </c>
      <c r="AC52" s="107"/>
      <c r="AD52" s="367"/>
      <c r="AE52" s="336"/>
      <c r="AF52" s="103">
        <f>'ИТОГ и проверка'!P52</f>
        <v>35</v>
      </c>
      <c r="AG52" s="103"/>
      <c r="AH52" s="103"/>
      <c r="AI52" s="121"/>
      <c r="AJ52" s="121">
        <f t="shared" si="171"/>
        <v>35</v>
      </c>
      <c r="AK52" s="119">
        <f t="shared" si="165"/>
        <v>-12</v>
      </c>
      <c r="AL52" s="101">
        <f t="shared" si="166"/>
        <v>0</v>
      </c>
    </row>
    <row r="53">
      <c r="A53" s="123" t="s">
        <v>113</v>
      </c>
      <c r="B53" s="87" t="s">
        <v>114</v>
      </c>
      <c r="C53" s="218"/>
      <c r="D53" s="208"/>
      <c r="E53" s="255"/>
      <c r="F53" s="256"/>
      <c r="G53" s="91"/>
      <c r="H53" s="91"/>
      <c r="I53" s="91"/>
      <c r="J53" s="151"/>
      <c r="K53" s="151"/>
      <c r="L53" s="91"/>
      <c r="M53" s="151"/>
      <c r="N53" s="91"/>
      <c r="O53" s="207"/>
      <c r="P53" s="88"/>
      <c r="Q53" s="88"/>
      <c r="R53" s="89"/>
      <c r="S53" s="88"/>
      <c r="T53" s="89"/>
      <c r="U53" s="88"/>
      <c r="V53" s="90"/>
      <c r="W53" s="92"/>
      <c r="X53" s="92"/>
      <c r="Y53" s="90"/>
      <c r="Z53" s="150"/>
      <c r="AA53" s="90"/>
      <c r="AB53" s="10">
        <f t="shared" si="164"/>
        <v>0</v>
      </c>
      <c r="AC53" s="90"/>
      <c r="AD53" s="92"/>
      <c r="AE53" s="92"/>
      <c r="AF53" s="90"/>
      <c r="AG53" s="92"/>
      <c r="AH53" s="90"/>
      <c r="AI53" s="370"/>
      <c r="AJ53" s="121">
        <f t="shared" si="171"/>
        <v>0</v>
      </c>
      <c r="AK53" s="119">
        <f t="shared" si="165"/>
        <v>0</v>
      </c>
      <c r="AL53" s="101">
        <f t="shared" si="166"/>
        <v>0</v>
      </c>
    </row>
    <row r="54" ht="45">
      <c r="A54" s="96" t="s">
        <v>115</v>
      </c>
      <c r="B54" s="97" t="s">
        <v>116</v>
      </c>
      <c r="C54" s="214">
        <v>242.89099999999999</v>
      </c>
      <c r="D54" s="337">
        <v>344</v>
      </c>
      <c r="E54" s="259">
        <v>243</v>
      </c>
      <c r="F54" s="217">
        <f t="shared" si="167"/>
        <v>1.0004487609668535</v>
      </c>
      <c r="G54" s="105">
        <v>17</v>
      </c>
      <c r="H54" s="105">
        <v>5</v>
      </c>
      <c r="I54" s="105"/>
      <c r="J54" s="365"/>
      <c r="K54" s="102"/>
      <c r="L54" s="105">
        <v>12</v>
      </c>
      <c r="M54" s="105"/>
      <c r="N54" s="105"/>
      <c r="O54" s="252">
        <v>17</v>
      </c>
      <c r="P54" s="107"/>
      <c r="Q54" s="107"/>
      <c r="R54" s="142">
        <v>12</v>
      </c>
      <c r="S54" s="107"/>
      <c r="T54" s="122"/>
      <c r="U54" s="101">
        <f t="shared" si="172"/>
        <v>99.999999999999986</v>
      </c>
      <c r="V54" s="101">
        <f t="shared" si="168"/>
        <v>12.15</v>
      </c>
      <c r="W54" s="336">
        <f t="shared" si="169"/>
        <v>12</v>
      </c>
      <c r="X54" s="71">
        <v>5</v>
      </c>
      <c r="Y54" s="103">
        <f>'ИТОГ и проверка'!O54</f>
        <v>12</v>
      </c>
      <c r="Z54" s="103">
        <f t="shared" si="173"/>
        <v>4.9382716049382713</v>
      </c>
      <c r="AA54" s="101">
        <f t="shared" si="170"/>
        <v>-0.061728395061728669</v>
      </c>
      <c r="AB54" s="103">
        <f t="shared" si="164"/>
        <v>0</v>
      </c>
      <c r="AC54" s="107"/>
      <c r="AD54" s="367"/>
      <c r="AE54" s="336"/>
      <c r="AF54" s="103">
        <f>'ИТОГ и проверка'!P54</f>
        <v>9</v>
      </c>
      <c r="AG54" s="103"/>
      <c r="AH54" s="103"/>
      <c r="AI54" s="121"/>
      <c r="AJ54" s="121">
        <f t="shared" si="171"/>
        <v>9</v>
      </c>
      <c r="AK54" s="119">
        <f t="shared" si="165"/>
        <v>-3</v>
      </c>
      <c r="AL54" s="101">
        <f t="shared" si="166"/>
        <v>0</v>
      </c>
    </row>
    <row r="55" ht="30">
      <c r="A55" s="96" t="s">
        <v>546</v>
      </c>
      <c r="B55" s="97" t="s">
        <v>118</v>
      </c>
      <c r="C55" s="238">
        <v>373.82499999999999</v>
      </c>
      <c r="D55" s="99">
        <v>3467</v>
      </c>
      <c r="E55" s="182">
        <v>3545</v>
      </c>
      <c r="F55" s="200">
        <f t="shared" si="167"/>
        <v>9.4830468802247037</v>
      </c>
      <c r="G55" s="105">
        <v>173</v>
      </c>
      <c r="H55" s="105">
        <v>5</v>
      </c>
      <c r="I55" s="105"/>
      <c r="J55" s="365"/>
      <c r="K55" s="102"/>
      <c r="L55" s="105">
        <v>129</v>
      </c>
      <c r="M55" s="105"/>
      <c r="N55" s="201"/>
      <c r="O55" s="213">
        <v>129</v>
      </c>
      <c r="P55" s="203"/>
      <c r="Q55" s="204"/>
      <c r="R55" s="120">
        <v>129</v>
      </c>
      <c r="S55" s="366"/>
      <c r="T55" s="120">
        <v>0</v>
      </c>
      <c r="U55" s="205">
        <f t="shared" si="172"/>
        <v>74.566473988439313</v>
      </c>
      <c r="V55" s="101">
        <f t="shared" si="168"/>
        <v>177.25</v>
      </c>
      <c r="W55" s="336">
        <f t="shared" si="169"/>
        <v>177</v>
      </c>
      <c r="X55" s="71">
        <v>5</v>
      </c>
      <c r="Y55" s="103">
        <f>'ИТОГ и проверка'!O55</f>
        <v>177</v>
      </c>
      <c r="Z55" s="103">
        <f t="shared" si="173"/>
        <v>4.9929478138222843</v>
      </c>
      <c r="AA55" s="101">
        <f t="shared" si="170"/>
        <v>-0.0070521861777157469</v>
      </c>
      <c r="AB55" s="10">
        <f t="shared" si="164"/>
        <v>0</v>
      </c>
      <c r="AC55" s="107"/>
      <c r="AD55" s="367"/>
      <c r="AE55" s="336"/>
      <c r="AF55" s="103">
        <f>'ИТОГ и проверка'!P55</f>
        <v>132</v>
      </c>
      <c r="AG55" s="103"/>
      <c r="AH55" s="103"/>
      <c r="AI55" s="121"/>
      <c r="AJ55" s="121">
        <f t="shared" si="171"/>
        <v>132</v>
      </c>
      <c r="AK55" s="119">
        <f t="shared" si="165"/>
        <v>-45</v>
      </c>
      <c r="AL55" s="101">
        <f t="shared" si="166"/>
        <v>0</v>
      </c>
    </row>
    <row r="56" ht="30">
      <c r="A56" s="96" t="s">
        <v>119</v>
      </c>
      <c r="B56" s="97" t="s">
        <v>120</v>
      </c>
      <c r="C56" s="239">
        <v>46.606000000000002</v>
      </c>
      <c r="D56" s="99">
        <v>295</v>
      </c>
      <c r="E56" s="120">
        <v>307</v>
      </c>
      <c r="F56" s="200">
        <f t="shared" si="167"/>
        <v>6.5871347036862202</v>
      </c>
      <c r="G56" s="105">
        <v>14</v>
      </c>
      <c r="H56" s="105">
        <v>5</v>
      </c>
      <c r="I56" s="105"/>
      <c r="J56" s="365"/>
      <c r="K56" s="102"/>
      <c r="L56" s="105">
        <v>10</v>
      </c>
      <c r="M56" s="105"/>
      <c r="N56" s="201"/>
      <c r="O56" s="213">
        <v>10</v>
      </c>
      <c r="P56" s="203"/>
      <c r="Q56" s="204"/>
      <c r="R56" s="120">
        <v>10</v>
      </c>
      <c r="S56" s="366"/>
      <c r="T56" s="120"/>
      <c r="U56" s="205">
        <f t="shared" si="172"/>
        <v>71.428571428571416</v>
      </c>
      <c r="V56" s="101">
        <f t="shared" si="168"/>
        <v>15.350000000000001</v>
      </c>
      <c r="W56" s="336">
        <f t="shared" si="169"/>
        <v>15</v>
      </c>
      <c r="X56" s="71">
        <v>5</v>
      </c>
      <c r="Y56" s="103">
        <f>'ИТОГ и проверка'!O56</f>
        <v>15</v>
      </c>
      <c r="Z56" s="103">
        <f t="shared" si="173"/>
        <v>4.8859934853420199</v>
      </c>
      <c r="AA56" s="101">
        <f t="shared" si="170"/>
        <v>-0.11400651465798006</v>
      </c>
      <c r="AB56" s="103">
        <f t="shared" si="164"/>
        <v>0</v>
      </c>
      <c r="AC56" s="107"/>
      <c r="AD56" s="367"/>
      <c r="AE56" s="336"/>
      <c r="AF56" s="103">
        <f>'ИТОГ и проверка'!P56</f>
        <v>11</v>
      </c>
      <c r="AG56" s="103"/>
      <c r="AH56" s="103"/>
      <c r="AI56" s="121"/>
      <c r="AJ56" s="121">
        <f t="shared" si="171"/>
        <v>11</v>
      </c>
      <c r="AK56" s="119">
        <f t="shared" si="165"/>
        <v>-4</v>
      </c>
      <c r="AL56" s="101">
        <f t="shared" si="166"/>
        <v>0</v>
      </c>
    </row>
    <row r="57">
      <c r="A57" s="123" t="s">
        <v>121</v>
      </c>
      <c r="B57" s="87" t="s">
        <v>122</v>
      </c>
      <c r="C57" s="218"/>
      <c r="D57" s="208"/>
      <c r="E57" s="255"/>
      <c r="F57" s="256"/>
      <c r="G57" s="91"/>
      <c r="H57" s="91"/>
      <c r="I57" s="91"/>
      <c r="J57" s="151"/>
      <c r="K57" s="151"/>
      <c r="L57" s="91"/>
      <c r="M57" s="151"/>
      <c r="N57" s="91"/>
      <c r="O57" s="264"/>
      <c r="P57" s="88"/>
      <c r="Q57" s="88"/>
      <c r="R57" s="89"/>
      <c r="S57" s="88"/>
      <c r="T57" s="89"/>
      <c r="U57" s="88"/>
      <c r="V57" s="90"/>
      <c r="W57" s="92"/>
      <c r="X57" s="92"/>
      <c r="Y57" s="90"/>
      <c r="Z57" s="150"/>
      <c r="AA57" s="90"/>
      <c r="AB57" s="10">
        <f t="shared" si="164"/>
        <v>0</v>
      </c>
      <c r="AC57" s="90"/>
      <c r="AD57" s="92"/>
      <c r="AE57" s="92"/>
      <c r="AF57" s="90"/>
      <c r="AG57" s="92"/>
      <c r="AH57" s="90"/>
      <c r="AI57" s="370"/>
      <c r="AJ57" s="121">
        <f t="shared" si="171"/>
        <v>0</v>
      </c>
      <c r="AK57" s="119">
        <f t="shared" si="165"/>
        <v>0</v>
      </c>
      <c r="AL57" s="101">
        <f t="shared" si="166"/>
        <v>0</v>
      </c>
    </row>
    <row r="58" ht="45">
      <c r="A58" s="96" t="s">
        <v>123</v>
      </c>
      <c r="B58" s="97" t="s">
        <v>124</v>
      </c>
      <c r="C58" s="214">
        <v>399.13</v>
      </c>
      <c r="D58" s="314">
        <v>0</v>
      </c>
      <c r="E58" s="213">
        <v>0</v>
      </c>
      <c r="F58" s="217">
        <f t="shared" si="167"/>
        <v>0</v>
      </c>
      <c r="G58" s="105">
        <v>0</v>
      </c>
      <c r="H58" s="105">
        <v>0</v>
      </c>
      <c r="I58" s="105"/>
      <c r="J58" s="365"/>
      <c r="K58" s="102"/>
      <c r="L58" s="105">
        <v>0</v>
      </c>
      <c r="M58" s="105"/>
      <c r="N58" s="105"/>
      <c r="O58" s="252">
        <v>0</v>
      </c>
      <c r="P58" s="107"/>
      <c r="Q58" s="107"/>
      <c r="R58" s="122">
        <v>0</v>
      </c>
      <c r="S58" s="107"/>
      <c r="T58" s="122">
        <v>0</v>
      </c>
      <c r="U58" s="101">
        <v>0</v>
      </c>
      <c r="V58" s="101">
        <f t="shared" si="168"/>
        <v>0</v>
      </c>
      <c r="W58" s="336">
        <f t="shared" si="169"/>
        <v>0</v>
      </c>
      <c r="X58" s="71">
        <v>0</v>
      </c>
      <c r="Y58" s="103">
        <f>'ИТОГ и проверка'!O58</f>
        <v>0</v>
      </c>
      <c r="Z58" s="103">
        <v>0</v>
      </c>
      <c r="AA58" s="101">
        <f t="shared" si="170"/>
        <v>0</v>
      </c>
      <c r="AB58" s="103">
        <f t="shared" si="164"/>
        <v>0</v>
      </c>
      <c r="AC58" s="107"/>
      <c r="AD58" s="367"/>
      <c r="AE58" s="336"/>
      <c r="AF58" s="103">
        <f>'ИТОГ и проверка'!P58</f>
        <v>0</v>
      </c>
      <c r="AG58" s="103"/>
      <c r="AH58" s="103"/>
      <c r="AI58" s="121"/>
      <c r="AJ58" s="121">
        <f t="shared" si="171"/>
        <v>0</v>
      </c>
      <c r="AK58" s="119">
        <f t="shared" si="165"/>
        <v>0</v>
      </c>
      <c r="AL58" s="101">
        <f t="shared" si="166"/>
        <v>0</v>
      </c>
    </row>
    <row r="59" ht="30">
      <c r="A59" s="96" t="s">
        <v>125</v>
      </c>
      <c r="B59" s="97" t="s">
        <v>126</v>
      </c>
      <c r="C59" s="211">
        <v>162.821</v>
      </c>
      <c r="D59" s="99">
        <v>666</v>
      </c>
      <c r="E59" s="269">
        <v>669</v>
      </c>
      <c r="F59" s="200">
        <f t="shared" si="167"/>
        <v>4.1088066035707929</v>
      </c>
      <c r="G59" s="105">
        <v>32</v>
      </c>
      <c r="H59" s="105">
        <v>5</v>
      </c>
      <c r="I59" s="105"/>
      <c r="J59" s="365"/>
      <c r="K59" s="102"/>
      <c r="L59" s="105">
        <v>24</v>
      </c>
      <c r="M59" s="105"/>
      <c r="N59" s="201"/>
      <c r="O59" s="213">
        <v>32</v>
      </c>
      <c r="P59" s="203"/>
      <c r="Q59" s="204"/>
      <c r="R59" s="120">
        <v>24</v>
      </c>
      <c r="S59" s="366"/>
      <c r="T59" s="120">
        <v>2</v>
      </c>
      <c r="U59" s="205">
        <f t="shared" si="172"/>
        <v>100</v>
      </c>
      <c r="V59" s="101">
        <f t="shared" si="168"/>
        <v>33.450000000000003</v>
      </c>
      <c r="W59" s="336">
        <f t="shared" si="169"/>
        <v>33</v>
      </c>
      <c r="X59" s="71">
        <v>5</v>
      </c>
      <c r="Y59" s="103">
        <f>'ИТОГ и проверка'!O59</f>
        <v>32</v>
      </c>
      <c r="Z59" s="103">
        <f t="shared" si="173"/>
        <v>4.783258594917787</v>
      </c>
      <c r="AA59" s="101">
        <f t="shared" si="170"/>
        <v>-0.21674140508221296</v>
      </c>
      <c r="AB59" s="10">
        <f t="shared" si="164"/>
        <v>0</v>
      </c>
      <c r="AC59" s="107"/>
      <c r="AD59" s="367"/>
      <c r="AE59" s="336"/>
      <c r="AF59" s="103">
        <f>'ИТОГ и проверка'!P59</f>
        <v>24</v>
      </c>
      <c r="AG59" s="103"/>
      <c r="AH59" s="103"/>
      <c r="AI59" s="121"/>
      <c r="AJ59" s="121">
        <f t="shared" si="171"/>
        <v>24</v>
      </c>
      <c r="AK59" s="119">
        <f t="shared" si="165"/>
        <v>-8</v>
      </c>
      <c r="AL59" s="101">
        <f t="shared" si="166"/>
        <v>0</v>
      </c>
    </row>
    <row r="60">
      <c r="A60" s="123" t="s">
        <v>127</v>
      </c>
      <c r="B60" s="87" t="s">
        <v>128</v>
      </c>
      <c r="C60" s="206"/>
      <c r="D60" s="88"/>
      <c r="E60" s="89"/>
      <c r="F60" s="235"/>
      <c r="G60" s="91"/>
      <c r="H60" s="91"/>
      <c r="I60" s="91"/>
      <c r="J60" s="151"/>
      <c r="K60" s="151"/>
      <c r="L60" s="91"/>
      <c r="M60" s="151"/>
      <c r="N60" s="91"/>
      <c r="O60" s="207"/>
      <c r="P60" s="88"/>
      <c r="Q60" s="88"/>
      <c r="R60" s="89"/>
      <c r="S60" s="88"/>
      <c r="T60" s="89"/>
      <c r="U60" s="88"/>
      <c r="V60" s="90"/>
      <c r="W60" s="92"/>
      <c r="X60" s="92"/>
      <c r="Y60" s="90"/>
      <c r="Z60" s="150"/>
      <c r="AA60" s="90"/>
      <c r="AB60" s="103">
        <f t="shared" si="164"/>
        <v>0</v>
      </c>
      <c r="AC60" s="90"/>
      <c r="AD60" s="92"/>
      <c r="AE60" s="92"/>
      <c r="AF60" s="90"/>
      <c r="AG60" s="92"/>
      <c r="AH60" s="90"/>
      <c r="AI60" s="370"/>
      <c r="AJ60" s="121">
        <f t="shared" si="171"/>
        <v>0</v>
      </c>
      <c r="AK60" s="119">
        <f t="shared" si="165"/>
        <v>0</v>
      </c>
      <c r="AL60" s="101">
        <f t="shared" si="166"/>
        <v>0</v>
      </c>
    </row>
    <row r="61" ht="75">
      <c r="A61" s="96" t="s">
        <v>129</v>
      </c>
      <c r="B61" s="97" t="s">
        <v>130</v>
      </c>
      <c r="C61" s="211">
        <v>51.076999999999998</v>
      </c>
      <c r="D61" s="99">
        <v>0</v>
      </c>
      <c r="E61" s="230">
        <v>0</v>
      </c>
      <c r="F61" s="200">
        <f t="shared" si="167"/>
        <v>0</v>
      </c>
      <c r="G61" s="105">
        <v>0</v>
      </c>
      <c r="H61" s="105">
        <v>0</v>
      </c>
      <c r="I61" s="105"/>
      <c r="J61" s="365"/>
      <c r="K61" s="102"/>
      <c r="L61" s="105">
        <v>0</v>
      </c>
      <c r="M61" s="105"/>
      <c r="N61" s="105"/>
      <c r="O61" s="374">
        <v>0</v>
      </c>
      <c r="P61" s="107"/>
      <c r="Q61" s="107"/>
      <c r="R61" s="100">
        <v>0</v>
      </c>
      <c r="S61" s="107"/>
      <c r="T61" s="100">
        <v>0</v>
      </c>
      <c r="U61" s="101">
        <v>0</v>
      </c>
      <c r="V61" s="101">
        <f t="shared" si="168"/>
        <v>0</v>
      </c>
      <c r="W61" s="336">
        <f t="shared" si="169"/>
        <v>0</v>
      </c>
      <c r="X61" s="71">
        <v>0</v>
      </c>
      <c r="Y61" s="103">
        <f>'ИТОГ и проверка'!O61</f>
        <v>0</v>
      </c>
      <c r="Z61" s="103">
        <v>0</v>
      </c>
      <c r="AA61" s="101">
        <f t="shared" si="170"/>
        <v>0</v>
      </c>
      <c r="AB61" s="10">
        <f t="shared" si="164"/>
        <v>0</v>
      </c>
      <c r="AC61" s="107"/>
      <c r="AD61" s="367"/>
      <c r="AE61" s="336"/>
      <c r="AF61" s="103">
        <f>'ИТОГ и проверка'!P61</f>
        <v>0</v>
      </c>
      <c r="AG61" s="103"/>
      <c r="AH61" s="103"/>
      <c r="AI61" s="121"/>
      <c r="AJ61" s="121">
        <f t="shared" si="171"/>
        <v>0</v>
      </c>
      <c r="AK61" s="119">
        <f t="shared" si="165"/>
        <v>0</v>
      </c>
      <c r="AL61" s="101">
        <f t="shared" si="166"/>
        <v>0</v>
      </c>
    </row>
    <row r="62" ht="45">
      <c r="A62" s="96" t="s">
        <v>131</v>
      </c>
      <c r="B62" s="97" t="s">
        <v>132</v>
      </c>
      <c r="C62" s="265">
        <v>135.06299999999999</v>
      </c>
      <c r="D62" s="104">
        <v>85</v>
      </c>
      <c r="E62" s="229">
        <v>90</v>
      </c>
      <c r="F62" s="200">
        <f t="shared" si="167"/>
        <v>0.6663557006730193</v>
      </c>
      <c r="G62" s="105">
        <v>4</v>
      </c>
      <c r="H62" s="105">
        <v>5</v>
      </c>
      <c r="I62" s="105"/>
      <c r="J62" s="365"/>
      <c r="K62" s="102"/>
      <c r="L62" s="105">
        <v>3</v>
      </c>
      <c r="M62" s="105"/>
      <c r="N62" s="105"/>
      <c r="O62" s="375">
        <v>3</v>
      </c>
      <c r="P62" s="107"/>
      <c r="Q62" s="107"/>
      <c r="R62" s="122">
        <v>3</v>
      </c>
      <c r="S62" s="107"/>
      <c r="T62" s="122"/>
      <c r="U62" s="101">
        <f t="shared" si="172"/>
        <v>75</v>
      </c>
      <c r="V62" s="101">
        <f t="shared" si="168"/>
        <v>4.5</v>
      </c>
      <c r="W62" s="336">
        <f t="shared" si="169"/>
        <v>4</v>
      </c>
      <c r="X62" s="71">
        <v>5</v>
      </c>
      <c r="Y62" s="103">
        <f>'ИТОГ и проверка'!O62</f>
        <v>4</v>
      </c>
      <c r="Z62" s="103">
        <f t="shared" si="173"/>
        <v>4.4444444444444446</v>
      </c>
      <c r="AA62" s="101">
        <f t="shared" si="170"/>
        <v>-0.55555555555555536</v>
      </c>
      <c r="AB62" s="103">
        <f t="shared" si="164"/>
        <v>0</v>
      </c>
      <c r="AC62" s="107"/>
      <c r="AD62" s="367"/>
      <c r="AE62" s="336"/>
      <c r="AF62" s="103">
        <f>'ИТОГ и проверка'!P62</f>
        <v>3</v>
      </c>
      <c r="AG62" s="103"/>
      <c r="AH62" s="103"/>
      <c r="AI62" s="121"/>
      <c r="AJ62" s="121">
        <f t="shared" si="171"/>
        <v>3</v>
      </c>
      <c r="AK62" s="119">
        <f t="shared" si="165"/>
        <v>-1</v>
      </c>
      <c r="AL62" s="101">
        <f t="shared" si="166"/>
        <v>0</v>
      </c>
    </row>
    <row r="63" ht="45">
      <c r="A63" s="96" t="s">
        <v>133</v>
      </c>
      <c r="B63" s="97" t="s">
        <v>134</v>
      </c>
      <c r="C63" s="238">
        <v>220.90799999999999</v>
      </c>
      <c r="D63" s="104">
        <v>34</v>
      </c>
      <c r="E63" s="230">
        <v>26</v>
      </c>
      <c r="F63" s="200">
        <f t="shared" si="167"/>
        <v>0.1176960544661126</v>
      </c>
      <c r="G63" s="105">
        <v>1</v>
      </c>
      <c r="H63" s="105">
        <v>3</v>
      </c>
      <c r="I63" s="105"/>
      <c r="J63" s="365"/>
      <c r="K63" s="102"/>
      <c r="L63" s="105">
        <v>0</v>
      </c>
      <c r="M63" s="105"/>
      <c r="N63" s="201"/>
      <c r="O63" s="213">
        <v>0</v>
      </c>
      <c r="P63" s="203"/>
      <c r="Q63" s="204"/>
      <c r="R63" s="120">
        <v>0</v>
      </c>
      <c r="S63" s="366"/>
      <c r="T63" s="120">
        <v>0</v>
      </c>
      <c r="U63" s="205">
        <v>0</v>
      </c>
      <c r="V63" s="101">
        <f t="shared" si="168"/>
        <v>1.3</v>
      </c>
      <c r="W63" s="336">
        <f t="shared" si="169"/>
        <v>1</v>
      </c>
      <c r="X63" s="71">
        <v>5</v>
      </c>
      <c r="Y63" s="103">
        <f>'ИТОГ и проверка'!O63</f>
        <v>1</v>
      </c>
      <c r="Z63" s="103">
        <f t="shared" si="173"/>
        <v>3.8461538461538458</v>
      </c>
      <c r="AA63" s="101">
        <f t="shared" si="170"/>
        <v>-1.1538461538461542</v>
      </c>
      <c r="AB63" s="10">
        <f t="shared" si="164"/>
        <v>0</v>
      </c>
      <c r="AC63" s="107"/>
      <c r="AD63" s="367"/>
      <c r="AE63" s="336"/>
      <c r="AF63" s="103">
        <f>'ИТОГ и проверка'!P63</f>
        <v>0</v>
      </c>
      <c r="AG63" s="103"/>
      <c r="AH63" s="103"/>
      <c r="AI63" s="121"/>
      <c r="AJ63" s="121">
        <f t="shared" si="171"/>
        <v>0</v>
      </c>
      <c r="AK63" s="119">
        <f t="shared" si="165"/>
        <v>-1</v>
      </c>
      <c r="AL63" s="101">
        <f t="shared" si="166"/>
        <v>0</v>
      </c>
    </row>
    <row r="64" ht="30">
      <c r="A64" s="96" t="s">
        <v>135</v>
      </c>
      <c r="B64" s="97" t="s">
        <v>136</v>
      </c>
      <c r="C64" s="214">
        <v>9.9800000000000004</v>
      </c>
      <c r="D64" s="104">
        <v>23</v>
      </c>
      <c r="E64" s="229">
        <v>30</v>
      </c>
      <c r="F64" s="200">
        <f t="shared" si="167"/>
        <v>3.0060120240480961</v>
      </c>
      <c r="G64" s="105">
        <v>0</v>
      </c>
      <c r="H64" s="105">
        <v>0</v>
      </c>
      <c r="I64" s="105"/>
      <c r="J64" s="365"/>
      <c r="K64" s="102"/>
      <c r="L64" s="105">
        <v>0</v>
      </c>
      <c r="M64" s="105"/>
      <c r="N64" s="201"/>
      <c r="O64" s="213">
        <v>3</v>
      </c>
      <c r="P64" s="203"/>
      <c r="Q64" s="204"/>
      <c r="R64" s="120">
        <v>3</v>
      </c>
      <c r="S64" s="366"/>
      <c r="T64" s="120">
        <v>0</v>
      </c>
      <c r="U64" s="205">
        <v>0</v>
      </c>
      <c r="V64" s="101">
        <f t="shared" si="168"/>
        <v>1.5</v>
      </c>
      <c r="W64" s="336">
        <f t="shared" si="169"/>
        <v>1</v>
      </c>
      <c r="X64" s="71">
        <v>5</v>
      </c>
      <c r="Y64" s="103">
        <f>'ИТОГ и проверка'!O64</f>
        <v>1</v>
      </c>
      <c r="Z64" s="103">
        <f t="shared" si="173"/>
        <v>3.3333333333333335</v>
      </c>
      <c r="AA64" s="101">
        <f t="shared" si="170"/>
        <v>-1.6666666666666665</v>
      </c>
      <c r="AB64" s="103">
        <f t="shared" si="164"/>
        <v>0</v>
      </c>
      <c r="AC64" s="107"/>
      <c r="AD64" s="367"/>
      <c r="AE64" s="336"/>
      <c r="AF64" s="103">
        <f>'ИТОГ и проверка'!P64</f>
        <v>0</v>
      </c>
      <c r="AG64" s="103"/>
      <c r="AH64" s="103"/>
      <c r="AI64" s="121"/>
      <c r="AJ64" s="121">
        <f t="shared" si="171"/>
        <v>0</v>
      </c>
      <c r="AK64" s="119">
        <f t="shared" si="165"/>
        <v>-1</v>
      </c>
      <c r="AL64" s="101">
        <f t="shared" si="166"/>
        <v>0</v>
      </c>
    </row>
    <row r="65" ht="31.5">
      <c r="A65" s="96" t="s">
        <v>137</v>
      </c>
      <c r="B65" s="97" t="s">
        <v>138</v>
      </c>
      <c r="C65" s="211">
        <v>16.030000000000001</v>
      </c>
      <c r="D65" s="104">
        <v>81</v>
      </c>
      <c r="E65" s="182">
        <v>79</v>
      </c>
      <c r="F65" s="200">
        <f t="shared" si="167"/>
        <v>4.9282595134123515</v>
      </c>
      <c r="G65" s="105">
        <v>4</v>
      </c>
      <c r="H65" s="105">
        <v>5</v>
      </c>
      <c r="I65" s="105"/>
      <c r="J65" s="365"/>
      <c r="K65" s="102"/>
      <c r="L65" s="105">
        <v>3</v>
      </c>
      <c r="M65" s="105"/>
      <c r="N65" s="201"/>
      <c r="O65" s="213">
        <v>0</v>
      </c>
      <c r="P65" s="203"/>
      <c r="Q65" s="204"/>
      <c r="R65" s="120">
        <v>0</v>
      </c>
      <c r="S65" s="366"/>
      <c r="T65" s="120">
        <v>0</v>
      </c>
      <c r="U65" s="205">
        <f t="shared" si="172"/>
        <v>0</v>
      </c>
      <c r="V65" s="101">
        <f t="shared" si="168"/>
        <v>3.9500000000000002</v>
      </c>
      <c r="W65" s="336">
        <f t="shared" si="169"/>
        <v>3</v>
      </c>
      <c r="X65" s="71">
        <v>5</v>
      </c>
      <c r="Y65" s="103">
        <f>'ИТОГ и проверка'!O65</f>
        <v>3</v>
      </c>
      <c r="Z65" s="103">
        <f t="shared" si="173"/>
        <v>3.7974683544303796</v>
      </c>
      <c r="AA65" s="101">
        <f t="shared" si="170"/>
        <v>-1.2025316455696204</v>
      </c>
      <c r="AB65" s="10">
        <f t="shared" si="164"/>
        <v>0</v>
      </c>
      <c r="AC65" s="107"/>
      <c r="AD65" s="367"/>
      <c r="AE65" s="336"/>
      <c r="AF65" s="103">
        <f>'ИТОГ и проверка'!P65</f>
        <v>2</v>
      </c>
      <c r="AG65" s="103"/>
      <c r="AH65" s="103"/>
      <c r="AI65" s="121"/>
      <c r="AJ65" s="121">
        <f t="shared" si="171"/>
        <v>2</v>
      </c>
      <c r="AK65" s="119">
        <f t="shared" si="165"/>
        <v>-1</v>
      </c>
      <c r="AL65" s="101">
        <f t="shared" si="166"/>
        <v>0</v>
      </c>
    </row>
    <row r="66" ht="31.5">
      <c r="A66" s="96" t="s">
        <v>139</v>
      </c>
      <c r="B66" s="97" t="s">
        <v>140</v>
      </c>
      <c r="C66" s="214">
        <v>11.130000000000001</v>
      </c>
      <c r="D66" s="104">
        <v>0</v>
      </c>
      <c r="E66" s="246">
        <v>0</v>
      </c>
      <c r="F66" s="200">
        <f t="shared" si="167"/>
        <v>0</v>
      </c>
      <c r="G66" s="105">
        <v>0</v>
      </c>
      <c r="H66" s="105">
        <v>0</v>
      </c>
      <c r="I66" s="105"/>
      <c r="J66" s="365"/>
      <c r="K66" s="102"/>
      <c r="L66" s="105">
        <v>0</v>
      </c>
      <c r="M66" s="105"/>
      <c r="N66" s="201"/>
      <c r="O66" s="213">
        <v>0</v>
      </c>
      <c r="P66" s="203"/>
      <c r="Q66" s="204"/>
      <c r="R66" s="120">
        <v>0</v>
      </c>
      <c r="S66" s="366"/>
      <c r="T66" s="120">
        <v>0</v>
      </c>
      <c r="U66" s="205">
        <v>0</v>
      </c>
      <c r="V66" s="101">
        <f t="shared" si="168"/>
        <v>0</v>
      </c>
      <c r="W66" s="336">
        <f t="shared" si="169"/>
        <v>0</v>
      </c>
      <c r="X66" s="71">
        <v>0</v>
      </c>
      <c r="Y66" s="103">
        <f>'ИТОГ и проверка'!O66</f>
        <v>0</v>
      </c>
      <c r="Z66" s="103">
        <v>0</v>
      </c>
      <c r="AA66" s="101">
        <f t="shared" si="170"/>
        <v>0</v>
      </c>
      <c r="AB66" s="103">
        <f t="shared" si="164"/>
        <v>0</v>
      </c>
      <c r="AC66" s="107"/>
      <c r="AD66" s="367"/>
      <c r="AE66" s="336"/>
      <c r="AF66" s="103">
        <f>'ИТОГ и проверка'!P66</f>
        <v>0</v>
      </c>
      <c r="AG66" s="103"/>
      <c r="AH66" s="103"/>
      <c r="AI66" s="121"/>
      <c r="AJ66" s="121">
        <f t="shared" si="171"/>
        <v>0</v>
      </c>
      <c r="AK66" s="119">
        <f t="shared" si="165"/>
        <v>0</v>
      </c>
      <c r="AL66" s="101">
        <f t="shared" si="166"/>
        <v>0</v>
      </c>
    </row>
    <row r="67" ht="31.5">
      <c r="A67" s="96" t="s">
        <v>141</v>
      </c>
      <c r="B67" s="97" t="s">
        <v>142</v>
      </c>
      <c r="C67" s="232">
        <v>7.4029999999999996</v>
      </c>
      <c r="D67" s="104">
        <v>11</v>
      </c>
      <c r="E67" s="7">
        <v>0</v>
      </c>
      <c r="F67" s="200">
        <f t="shared" si="167"/>
        <v>0</v>
      </c>
      <c r="G67" s="105">
        <v>0</v>
      </c>
      <c r="H67" s="105">
        <v>0</v>
      </c>
      <c r="I67" s="105"/>
      <c r="J67" s="365"/>
      <c r="K67" s="102"/>
      <c r="L67" s="105">
        <v>0</v>
      </c>
      <c r="M67" s="105"/>
      <c r="N67" s="201"/>
      <c r="O67" s="213">
        <v>0</v>
      </c>
      <c r="P67" s="203"/>
      <c r="Q67" s="204"/>
      <c r="R67" s="120">
        <v>0</v>
      </c>
      <c r="S67" s="366"/>
      <c r="T67" s="120">
        <v>0</v>
      </c>
      <c r="U67" s="205">
        <v>0</v>
      </c>
      <c r="V67" s="101">
        <f t="shared" si="168"/>
        <v>0</v>
      </c>
      <c r="W67" s="336">
        <f t="shared" si="169"/>
        <v>0</v>
      </c>
      <c r="X67" s="71">
        <v>0</v>
      </c>
      <c r="Y67" s="103">
        <f>'ИТОГ и проверка'!O67</f>
        <v>0</v>
      </c>
      <c r="Z67" s="103">
        <v>0</v>
      </c>
      <c r="AA67" s="101">
        <f t="shared" si="170"/>
        <v>0</v>
      </c>
      <c r="AB67" s="10">
        <f t="shared" si="164"/>
        <v>0</v>
      </c>
      <c r="AC67" s="107"/>
      <c r="AD67" s="367"/>
      <c r="AE67" s="336"/>
      <c r="AF67" s="103">
        <f>'ИТОГ и проверка'!P67</f>
        <v>0</v>
      </c>
      <c r="AG67" s="103"/>
      <c r="AH67" s="103"/>
      <c r="AI67" s="121"/>
      <c r="AJ67" s="121">
        <f t="shared" si="171"/>
        <v>0</v>
      </c>
      <c r="AK67" s="119">
        <f t="shared" si="165"/>
        <v>0</v>
      </c>
      <c r="AL67" s="101">
        <f t="shared" si="166"/>
        <v>0</v>
      </c>
    </row>
    <row r="68" ht="31.5">
      <c r="A68" s="96" t="s">
        <v>143</v>
      </c>
      <c r="B68" s="97" t="s">
        <v>144</v>
      </c>
      <c r="C68" s="239">
        <v>8</v>
      </c>
      <c r="D68" s="104">
        <v>4</v>
      </c>
      <c r="E68" s="277">
        <v>2</v>
      </c>
      <c r="F68" s="200">
        <f t="shared" si="167"/>
        <v>0.25</v>
      </c>
      <c r="G68" s="105">
        <v>0</v>
      </c>
      <c r="H68" s="105">
        <v>0</v>
      </c>
      <c r="I68" s="105"/>
      <c r="J68" s="365"/>
      <c r="K68" s="102"/>
      <c r="L68" s="105">
        <v>0</v>
      </c>
      <c r="M68" s="105"/>
      <c r="N68" s="201"/>
      <c r="O68" s="270">
        <v>0</v>
      </c>
      <c r="P68" s="203"/>
      <c r="Q68" s="204"/>
      <c r="R68" s="100">
        <v>0</v>
      </c>
      <c r="S68" s="366"/>
      <c r="T68" s="100">
        <v>0</v>
      </c>
      <c r="U68" s="205">
        <v>0</v>
      </c>
      <c r="V68" s="101">
        <f t="shared" si="168"/>
        <v>0</v>
      </c>
      <c r="W68" s="336">
        <f t="shared" si="169"/>
        <v>0</v>
      </c>
      <c r="X68" s="71">
        <v>0</v>
      </c>
      <c r="Y68" s="103">
        <f>'ИТОГ и проверка'!O68</f>
        <v>0</v>
      </c>
      <c r="Z68" s="103">
        <f t="shared" si="173"/>
        <v>0</v>
      </c>
      <c r="AA68" s="101">
        <f t="shared" si="170"/>
        <v>0</v>
      </c>
      <c r="AB68" s="103">
        <f t="shared" si="164"/>
        <v>0</v>
      </c>
      <c r="AC68" s="107"/>
      <c r="AD68" s="367"/>
      <c r="AE68" s="336"/>
      <c r="AF68" s="103">
        <f>'ИТОГ и проверка'!P68</f>
        <v>0</v>
      </c>
      <c r="AG68" s="103"/>
      <c r="AH68" s="103"/>
      <c r="AI68" s="121"/>
      <c r="AJ68" s="121">
        <f t="shared" si="171"/>
        <v>0</v>
      </c>
      <c r="AK68" s="119">
        <f t="shared" si="165"/>
        <v>0</v>
      </c>
      <c r="AL68" s="101">
        <f t="shared" si="166"/>
        <v>0</v>
      </c>
    </row>
    <row r="69" ht="31.5">
      <c r="A69" s="96" t="s">
        <v>145</v>
      </c>
      <c r="B69" s="97" t="s">
        <v>146</v>
      </c>
      <c r="C69" s="211">
        <v>28.376999999999999</v>
      </c>
      <c r="D69" s="104">
        <v>9</v>
      </c>
      <c r="E69" s="376">
        <v>5</v>
      </c>
      <c r="F69" s="200">
        <f t="shared" si="167"/>
        <v>0.17619903442929133</v>
      </c>
      <c r="G69" s="105">
        <v>0</v>
      </c>
      <c r="H69" s="105">
        <v>0</v>
      </c>
      <c r="I69" s="105"/>
      <c r="J69" s="365"/>
      <c r="K69" s="102"/>
      <c r="L69" s="105">
        <v>0</v>
      </c>
      <c r="M69" s="105"/>
      <c r="N69" s="201"/>
      <c r="O69" s="270">
        <v>0</v>
      </c>
      <c r="P69" s="203"/>
      <c r="Q69" s="204"/>
      <c r="R69" s="100">
        <v>0</v>
      </c>
      <c r="S69" s="366"/>
      <c r="T69" s="100">
        <v>0</v>
      </c>
      <c r="U69" s="205">
        <v>0</v>
      </c>
      <c r="V69" s="101">
        <f t="shared" si="168"/>
        <v>0</v>
      </c>
      <c r="W69" s="336">
        <f t="shared" si="169"/>
        <v>0</v>
      </c>
      <c r="X69" s="71">
        <v>0</v>
      </c>
      <c r="Y69" s="103">
        <f>'ИТОГ и проверка'!O69</f>
        <v>0</v>
      </c>
      <c r="Z69" s="103">
        <f t="shared" si="173"/>
        <v>0</v>
      </c>
      <c r="AA69" s="101">
        <f t="shared" si="170"/>
        <v>0</v>
      </c>
      <c r="AB69" s="10">
        <f t="shared" si="164"/>
        <v>0</v>
      </c>
      <c r="AC69" s="107"/>
      <c r="AD69" s="367"/>
      <c r="AE69" s="336"/>
      <c r="AF69" s="103">
        <f>'ИТОГ и проверка'!P69</f>
        <v>0</v>
      </c>
      <c r="AG69" s="103"/>
      <c r="AH69" s="103"/>
      <c r="AI69" s="121"/>
      <c r="AJ69" s="121">
        <f t="shared" si="171"/>
        <v>0</v>
      </c>
      <c r="AK69" s="119">
        <f t="shared" si="165"/>
        <v>0</v>
      </c>
      <c r="AL69" s="101">
        <f t="shared" si="166"/>
        <v>0</v>
      </c>
    </row>
    <row r="70" ht="31.5">
      <c r="A70" s="96" t="s">
        <v>147</v>
      </c>
      <c r="B70" s="97" t="s">
        <v>148</v>
      </c>
      <c r="C70" s="214">
        <v>36.741999999999997</v>
      </c>
      <c r="D70" s="337">
        <v>0</v>
      </c>
      <c r="E70" s="251">
        <v>0</v>
      </c>
      <c r="F70" s="217">
        <f t="shared" si="167"/>
        <v>0</v>
      </c>
      <c r="G70" s="105">
        <v>0</v>
      </c>
      <c r="H70" s="105">
        <v>0</v>
      </c>
      <c r="I70" s="105"/>
      <c r="J70" s="365"/>
      <c r="K70" s="102"/>
      <c r="L70" s="105">
        <v>0</v>
      </c>
      <c r="M70" s="105"/>
      <c r="N70" s="201"/>
      <c r="O70" s="270">
        <v>0</v>
      </c>
      <c r="P70" s="203"/>
      <c r="Q70" s="204"/>
      <c r="R70" s="100">
        <v>0</v>
      </c>
      <c r="S70" s="366"/>
      <c r="T70" s="100">
        <v>0</v>
      </c>
      <c r="U70" s="205">
        <v>0</v>
      </c>
      <c r="V70" s="101">
        <f t="shared" si="168"/>
        <v>0</v>
      </c>
      <c r="W70" s="336">
        <f t="shared" si="169"/>
        <v>0</v>
      </c>
      <c r="X70" s="71">
        <v>0</v>
      </c>
      <c r="Y70" s="103">
        <f>'ИТОГ и проверка'!O70</f>
        <v>0</v>
      </c>
      <c r="Z70" s="103">
        <v>0</v>
      </c>
      <c r="AA70" s="101">
        <f t="shared" si="170"/>
        <v>0</v>
      </c>
      <c r="AB70" s="103">
        <f t="shared" si="164"/>
        <v>0</v>
      </c>
      <c r="AC70" s="107"/>
      <c r="AD70" s="367"/>
      <c r="AE70" s="336"/>
      <c r="AF70" s="103">
        <f>'ИТОГ и проверка'!P70</f>
        <v>0</v>
      </c>
      <c r="AG70" s="103"/>
      <c r="AH70" s="103"/>
      <c r="AI70" s="121"/>
      <c r="AJ70" s="121">
        <f t="shared" si="171"/>
        <v>0</v>
      </c>
      <c r="AK70" s="119">
        <f t="shared" si="165"/>
        <v>0</v>
      </c>
      <c r="AL70" s="101">
        <f t="shared" si="166"/>
        <v>0</v>
      </c>
    </row>
    <row r="71" ht="110.25">
      <c r="A71" s="96" t="s">
        <v>149</v>
      </c>
      <c r="B71" s="97" t="s">
        <v>150</v>
      </c>
      <c r="C71" s="238">
        <v>120.44</v>
      </c>
      <c r="D71" s="337">
        <v>348</v>
      </c>
      <c r="E71" s="213">
        <v>334</v>
      </c>
      <c r="F71" s="217">
        <f t="shared" si="167"/>
        <v>2.7731650614413819</v>
      </c>
      <c r="G71" s="105">
        <v>17</v>
      </c>
      <c r="H71" s="105">
        <v>5</v>
      </c>
      <c r="I71" s="105"/>
      <c r="J71" s="365"/>
      <c r="K71" s="102"/>
      <c r="L71" s="105">
        <v>12</v>
      </c>
      <c r="M71" s="105"/>
      <c r="N71" s="201"/>
      <c r="O71" s="213">
        <v>14</v>
      </c>
      <c r="P71" s="203"/>
      <c r="Q71" s="204"/>
      <c r="R71" s="120">
        <v>12</v>
      </c>
      <c r="S71" s="366"/>
      <c r="T71" s="120">
        <v>0</v>
      </c>
      <c r="U71" s="205">
        <f t="shared" si="172"/>
        <v>82.35294117647058</v>
      </c>
      <c r="V71" s="101">
        <f t="shared" si="168"/>
        <v>16.699999999999999</v>
      </c>
      <c r="W71" s="336">
        <f t="shared" si="169"/>
        <v>16</v>
      </c>
      <c r="X71" s="71">
        <v>5</v>
      </c>
      <c r="Y71" s="103">
        <f>'ИТОГ и проверка'!O71</f>
        <v>16</v>
      </c>
      <c r="Z71" s="103">
        <f t="shared" si="173"/>
        <v>4.7904191616766472</v>
      </c>
      <c r="AA71" s="101">
        <f t="shared" si="170"/>
        <v>-0.20958083832335284</v>
      </c>
      <c r="AB71" s="10">
        <f t="shared" si="164"/>
        <v>0</v>
      </c>
      <c r="AC71" s="107"/>
      <c r="AD71" s="367"/>
      <c r="AE71" s="336"/>
      <c r="AF71" s="103">
        <f>'ИТОГ и проверка'!P71</f>
        <v>12</v>
      </c>
      <c r="AG71" s="103"/>
      <c r="AH71" s="103"/>
      <c r="AI71" s="121"/>
      <c r="AJ71" s="121">
        <f t="shared" si="171"/>
        <v>12</v>
      </c>
      <c r="AK71" s="119">
        <f t="shared" si="165"/>
        <v>-4</v>
      </c>
      <c r="AL71" s="101">
        <f t="shared" si="166"/>
        <v>0</v>
      </c>
    </row>
    <row r="72" ht="31.5">
      <c r="A72" s="96" t="s">
        <v>151</v>
      </c>
      <c r="B72" s="97" t="s">
        <v>152</v>
      </c>
      <c r="C72" s="214">
        <v>10.984999999999999</v>
      </c>
      <c r="D72" s="337">
        <v>56</v>
      </c>
      <c r="E72" s="251">
        <v>60</v>
      </c>
      <c r="F72" s="217">
        <f t="shared" si="167"/>
        <v>5.4619936276741017</v>
      </c>
      <c r="G72" s="105">
        <v>2</v>
      </c>
      <c r="H72" s="105">
        <v>4</v>
      </c>
      <c r="I72" s="105"/>
      <c r="J72" s="365"/>
      <c r="K72" s="102"/>
      <c r="L72" s="105">
        <v>1</v>
      </c>
      <c r="M72" s="105"/>
      <c r="N72" s="201"/>
      <c r="O72" s="213">
        <v>1</v>
      </c>
      <c r="P72" s="203"/>
      <c r="Q72" s="204"/>
      <c r="R72" s="120">
        <v>0</v>
      </c>
      <c r="S72" s="366"/>
      <c r="T72" s="120">
        <v>0</v>
      </c>
      <c r="U72" s="205">
        <f t="shared" si="172"/>
        <v>50</v>
      </c>
      <c r="V72" s="101">
        <f t="shared" si="168"/>
        <v>3</v>
      </c>
      <c r="W72" s="336">
        <f t="shared" si="169"/>
        <v>3</v>
      </c>
      <c r="X72" s="71">
        <v>5</v>
      </c>
      <c r="Y72" s="103">
        <f>'ИТОГ и проверка'!O72</f>
        <v>3</v>
      </c>
      <c r="Z72" s="103">
        <f t="shared" si="173"/>
        <v>5</v>
      </c>
      <c r="AA72" s="101">
        <f t="shared" si="170"/>
        <v>0</v>
      </c>
      <c r="AB72" s="103">
        <f t="shared" si="164"/>
        <v>0</v>
      </c>
      <c r="AC72" s="107"/>
      <c r="AD72" s="367"/>
      <c r="AE72" s="336"/>
      <c r="AF72" s="103">
        <f>'ИТОГ и проверка'!P72</f>
        <v>2</v>
      </c>
      <c r="AG72" s="103"/>
      <c r="AH72" s="103"/>
      <c r="AI72" s="121"/>
      <c r="AJ72" s="121">
        <f t="shared" si="171"/>
        <v>2</v>
      </c>
      <c r="AK72" s="119">
        <f t="shared" si="165"/>
        <v>-1</v>
      </c>
      <c r="AL72" s="101">
        <f t="shared" si="166"/>
        <v>0</v>
      </c>
    </row>
    <row r="73">
      <c r="A73" s="123" t="s">
        <v>153</v>
      </c>
      <c r="B73" s="87" t="s">
        <v>154</v>
      </c>
      <c r="C73" s="218"/>
      <c r="D73" s="208"/>
      <c r="E73" s="272"/>
      <c r="F73" s="256"/>
      <c r="G73" s="91"/>
      <c r="H73" s="91"/>
      <c r="I73" s="91"/>
      <c r="J73" s="151"/>
      <c r="K73" s="151"/>
      <c r="L73" s="91"/>
      <c r="M73" s="151"/>
      <c r="N73" s="91"/>
      <c r="O73" s="209"/>
      <c r="P73" s="88"/>
      <c r="Q73" s="88"/>
      <c r="R73" s="89"/>
      <c r="S73" s="88"/>
      <c r="T73" s="89"/>
      <c r="U73" s="88"/>
      <c r="V73" s="90"/>
      <c r="W73" s="92"/>
      <c r="X73" s="92"/>
      <c r="Y73" s="90"/>
      <c r="Z73" s="150"/>
      <c r="AA73" s="90"/>
      <c r="AB73" s="10">
        <f t="shared" si="164"/>
        <v>0</v>
      </c>
      <c r="AC73" s="90"/>
      <c r="AD73" s="92"/>
      <c r="AE73" s="92"/>
      <c r="AF73" s="90"/>
      <c r="AG73" s="92"/>
      <c r="AH73" s="90"/>
      <c r="AI73" s="370"/>
      <c r="AJ73" s="121">
        <f t="shared" si="171"/>
        <v>0</v>
      </c>
      <c r="AK73" s="119">
        <f t="shared" si="165"/>
        <v>0</v>
      </c>
      <c r="AL73" s="101">
        <f t="shared" si="166"/>
        <v>0</v>
      </c>
    </row>
    <row r="74" ht="63">
      <c r="A74" s="96" t="s">
        <v>155</v>
      </c>
      <c r="B74" s="97" t="s">
        <v>156</v>
      </c>
      <c r="C74" s="214">
        <v>589.99000000000001</v>
      </c>
      <c r="D74" s="104">
        <v>2007</v>
      </c>
      <c r="E74" s="182">
        <v>1907</v>
      </c>
      <c r="F74" s="200">
        <f t="shared" si="167"/>
        <v>3.2322581738673537</v>
      </c>
      <c r="G74" s="105">
        <v>100</v>
      </c>
      <c r="H74" s="105">
        <v>5</v>
      </c>
      <c r="I74" s="105"/>
      <c r="J74" s="365"/>
      <c r="K74" s="102"/>
      <c r="L74" s="105">
        <v>75</v>
      </c>
      <c r="M74" s="105"/>
      <c r="N74" s="201"/>
      <c r="O74" s="213">
        <v>100</v>
      </c>
      <c r="P74" s="203"/>
      <c r="Q74" s="204"/>
      <c r="R74" s="120">
        <v>75</v>
      </c>
      <c r="S74" s="366"/>
      <c r="T74" s="120">
        <v>0</v>
      </c>
      <c r="U74" s="205">
        <f t="shared" si="172"/>
        <v>100</v>
      </c>
      <c r="V74" s="101">
        <f t="shared" si="168"/>
        <v>95.350000000000009</v>
      </c>
      <c r="W74" s="336">
        <f t="shared" si="169"/>
        <v>95</v>
      </c>
      <c r="X74" s="71">
        <v>5</v>
      </c>
      <c r="Y74" s="103">
        <f>'ИТОГ и проверка'!O74</f>
        <v>95</v>
      </c>
      <c r="Z74" s="103">
        <f t="shared" si="173"/>
        <v>4.9816465652857893</v>
      </c>
      <c r="AA74" s="101">
        <f t="shared" si="170"/>
        <v>-0.018353434714210692</v>
      </c>
      <c r="AB74" s="103">
        <f t="shared" si="164"/>
        <v>0</v>
      </c>
      <c r="AC74" s="107"/>
      <c r="AD74" s="367"/>
      <c r="AE74" s="336"/>
      <c r="AF74" s="103">
        <f>'ИТОГ и проверка'!P74</f>
        <v>71</v>
      </c>
      <c r="AG74" s="103"/>
      <c r="AH74" s="103"/>
      <c r="AI74" s="121"/>
      <c r="AJ74" s="121">
        <f t="shared" si="171"/>
        <v>71</v>
      </c>
      <c r="AK74" s="119">
        <f t="shared" si="165"/>
        <v>-24</v>
      </c>
      <c r="AL74" s="101">
        <f t="shared" si="166"/>
        <v>0</v>
      </c>
    </row>
    <row r="75" ht="47.25" customHeight="1">
      <c r="A75" s="96" t="s">
        <v>157</v>
      </c>
      <c r="B75" s="97" t="s">
        <v>158</v>
      </c>
      <c r="C75" s="211">
        <v>299.06700000000001</v>
      </c>
      <c r="D75" s="104">
        <v>767</v>
      </c>
      <c r="E75" s="120">
        <v>849</v>
      </c>
      <c r="F75" s="200">
        <f t="shared" si="167"/>
        <v>2.8388287574356248</v>
      </c>
      <c r="G75" s="105">
        <v>38</v>
      </c>
      <c r="H75" s="105">
        <v>5</v>
      </c>
      <c r="I75" s="105"/>
      <c r="J75" s="365"/>
      <c r="K75" s="102"/>
      <c r="L75" s="105">
        <v>28</v>
      </c>
      <c r="M75" s="105"/>
      <c r="N75" s="201"/>
      <c r="O75" s="266">
        <v>30</v>
      </c>
      <c r="P75" s="203"/>
      <c r="Q75" s="204"/>
      <c r="R75" s="86">
        <v>28</v>
      </c>
      <c r="S75" s="366"/>
      <c r="T75" s="86"/>
      <c r="U75" s="205">
        <f t="shared" si="172"/>
        <v>78.94736842105263</v>
      </c>
      <c r="V75" s="101">
        <f t="shared" si="168"/>
        <v>42.450000000000003</v>
      </c>
      <c r="W75" s="336">
        <f t="shared" si="169"/>
        <v>42</v>
      </c>
      <c r="X75" s="71">
        <v>5</v>
      </c>
      <c r="Y75" s="103">
        <f>'ИТОГ и проверка'!O75</f>
        <v>42</v>
      </c>
      <c r="Z75" s="103">
        <f t="shared" si="173"/>
        <v>4.946996466431095</v>
      </c>
      <c r="AA75" s="101">
        <f t="shared" si="170"/>
        <v>-0.05300353356890497</v>
      </c>
      <c r="AB75" s="10">
        <f t="shared" si="164"/>
        <v>0</v>
      </c>
      <c r="AC75" s="107"/>
      <c r="AD75" s="367"/>
      <c r="AE75" s="336"/>
      <c r="AF75" s="103">
        <f>'ИТОГ и проверка'!P75</f>
        <v>31</v>
      </c>
      <c r="AG75" s="103"/>
      <c r="AH75" s="103"/>
      <c r="AI75" s="121"/>
      <c r="AJ75" s="121">
        <f t="shared" si="171"/>
        <v>31</v>
      </c>
      <c r="AK75" s="119">
        <f t="shared" si="165"/>
        <v>-11</v>
      </c>
      <c r="AL75" s="101">
        <f t="shared" si="166"/>
        <v>0</v>
      </c>
    </row>
    <row r="76" ht="31.5">
      <c r="A76" s="96" t="s">
        <v>159</v>
      </c>
      <c r="B76" s="97" t="s">
        <v>160</v>
      </c>
      <c r="C76" s="214">
        <v>398.97000000000003</v>
      </c>
      <c r="D76" s="104">
        <v>1475</v>
      </c>
      <c r="E76" s="246">
        <v>1518</v>
      </c>
      <c r="F76" s="200">
        <f t="shared" si="167"/>
        <v>3.8047973531844499</v>
      </c>
      <c r="G76" s="105">
        <v>73</v>
      </c>
      <c r="H76" s="105">
        <v>5</v>
      </c>
      <c r="I76" s="105"/>
      <c r="J76" s="365"/>
      <c r="K76" s="102"/>
      <c r="L76" s="105">
        <v>54</v>
      </c>
      <c r="M76" s="105"/>
      <c r="N76" s="201"/>
      <c r="O76" s="377">
        <v>57</v>
      </c>
      <c r="P76" s="203"/>
      <c r="Q76" s="204"/>
      <c r="R76" s="351">
        <v>54</v>
      </c>
      <c r="S76" s="366"/>
      <c r="T76" s="351"/>
      <c r="U76" s="205">
        <f t="shared" si="172"/>
        <v>78.082191780821915</v>
      </c>
      <c r="V76" s="101">
        <f t="shared" si="168"/>
        <v>75.900000000000006</v>
      </c>
      <c r="W76" s="336">
        <f t="shared" si="169"/>
        <v>75</v>
      </c>
      <c r="X76" s="71">
        <v>5</v>
      </c>
      <c r="Y76" s="103">
        <f>'ИТОГ и проверка'!O76</f>
        <v>75</v>
      </c>
      <c r="Z76" s="103">
        <f t="shared" si="173"/>
        <v>4.9407114624505928</v>
      </c>
      <c r="AA76" s="101">
        <f t="shared" si="170"/>
        <v>-0.059288537549407216</v>
      </c>
      <c r="AB76" s="103">
        <f t="shared" si="164"/>
        <v>0</v>
      </c>
      <c r="AC76" s="107"/>
      <c r="AD76" s="367"/>
      <c r="AE76" s="336"/>
      <c r="AF76" s="103">
        <f>'ИТОГ и проверка'!P76</f>
        <v>56</v>
      </c>
      <c r="AG76" s="103"/>
      <c r="AH76" s="103"/>
      <c r="AI76" s="121"/>
      <c r="AJ76" s="121">
        <f t="shared" si="171"/>
        <v>56</v>
      </c>
      <c r="AK76" s="119">
        <f t="shared" si="165"/>
        <v>-19</v>
      </c>
      <c r="AL76" s="101">
        <f t="shared" si="166"/>
        <v>0</v>
      </c>
    </row>
    <row r="77" ht="31.5">
      <c r="A77" s="96" t="s">
        <v>161</v>
      </c>
      <c r="B77" s="97" t="s">
        <v>162</v>
      </c>
      <c r="C77" s="232">
        <v>1577</v>
      </c>
      <c r="D77" s="104">
        <v>3821</v>
      </c>
      <c r="E77" s="182">
        <v>4624</v>
      </c>
      <c r="F77" s="200">
        <f t="shared" si="167"/>
        <v>2.932149651236525</v>
      </c>
      <c r="G77" s="105">
        <v>76</v>
      </c>
      <c r="H77" s="105">
        <v>2</v>
      </c>
      <c r="I77" s="105">
        <v>0</v>
      </c>
      <c r="J77" s="365"/>
      <c r="K77" s="102"/>
      <c r="L77" s="105">
        <v>57</v>
      </c>
      <c r="M77" s="105"/>
      <c r="N77" s="105"/>
      <c r="O77" s="283"/>
      <c r="P77" s="107"/>
      <c r="Q77" s="107"/>
      <c r="R77" s="145"/>
      <c r="S77" s="107"/>
      <c r="T77" s="145"/>
      <c r="U77" s="101">
        <f t="shared" si="172"/>
        <v>0</v>
      </c>
      <c r="V77" s="101">
        <f t="shared" si="168"/>
        <v>231.20000000000002</v>
      </c>
      <c r="W77" s="336">
        <f t="shared" si="169"/>
        <v>231</v>
      </c>
      <c r="X77" s="71">
        <v>5</v>
      </c>
      <c r="Y77" s="103">
        <f>'ИТОГ и проверка'!O77</f>
        <v>115</v>
      </c>
      <c r="Z77" s="103">
        <f t="shared" si="173"/>
        <v>2.4870242214532872</v>
      </c>
      <c r="AA77" s="101">
        <f t="shared" si="170"/>
        <v>-2.5129757785467128</v>
      </c>
      <c r="AB77" s="10">
        <f t="shared" ref="AB77:AB99" si="174">IF(AA77&gt;0.01,AA77*1000000,0)</f>
        <v>0</v>
      </c>
      <c r="AC77" s="107">
        <v>0</v>
      </c>
      <c r="AD77" s="367"/>
      <c r="AE77" s="336"/>
      <c r="AF77" s="103">
        <f>'ИТОГ и проверка'!P77</f>
        <v>86</v>
      </c>
      <c r="AG77" s="103"/>
      <c r="AH77" s="103"/>
      <c r="AI77" s="121"/>
      <c r="AJ77" s="121">
        <f t="shared" si="171"/>
        <v>86</v>
      </c>
      <c r="AK77" s="119">
        <f t="shared" ref="AK77:AK140" si="175">AJ77-Y77</f>
        <v>-29</v>
      </c>
      <c r="AL77" s="101">
        <f t="shared" ref="AL77:AL140" si="176">IF(AK77&gt;1,AK77*1000,0)</f>
        <v>0</v>
      </c>
    </row>
    <row r="78">
      <c r="A78" s="123" t="s">
        <v>163</v>
      </c>
      <c r="B78" s="87" t="s">
        <v>164</v>
      </c>
      <c r="C78" s="206"/>
      <c r="D78" s="88"/>
      <c r="E78" s="89"/>
      <c r="F78" s="235"/>
      <c r="G78" s="91"/>
      <c r="H78" s="91"/>
      <c r="I78" s="91"/>
      <c r="J78" s="151"/>
      <c r="K78" s="151"/>
      <c r="L78" s="91"/>
      <c r="M78" s="151"/>
      <c r="N78" s="91"/>
      <c r="O78" s="207"/>
      <c r="P78" s="88"/>
      <c r="Q78" s="88"/>
      <c r="R78" s="89"/>
      <c r="S78" s="88"/>
      <c r="T78" s="89"/>
      <c r="U78" s="88"/>
      <c r="V78" s="90"/>
      <c r="W78" s="92"/>
      <c r="X78" s="92"/>
      <c r="Y78" s="90"/>
      <c r="Z78" s="150"/>
      <c r="AA78" s="90"/>
      <c r="AB78" s="103">
        <f t="shared" si="174"/>
        <v>0</v>
      </c>
      <c r="AC78" s="90"/>
      <c r="AD78" s="92"/>
      <c r="AE78" s="92"/>
      <c r="AF78" s="90"/>
      <c r="AG78" s="92"/>
      <c r="AH78" s="90"/>
      <c r="AI78" s="370"/>
      <c r="AJ78" s="121">
        <f t="shared" si="171"/>
        <v>0</v>
      </c>
      <c r="AK78" s="119">
        <f t="shared" si="175"/>
        <v>0</v>
      </c>
      <c r="AL78" s="101">
        <f t="shared" si="176"/>
        <v>0</v>
      </c>
    </row>
    <row r="79" ht="47.25">
      <c r="A79" s="96" t="s">
        <v>165</v>
      </c>
      <c r="B79" s="97" t="s">
        <v>166</v>
      </c>
      <c r="C79" s="211">
        <v>644</v>
      </c>
      <c r="D79" s="104">
        <v>0</v>
      </c>
      <c r="E79" s="269">
        <v>0</v>
      </c>
      <c r="F79" s="200">
        <f t="shared" ref="F79:F99" si="177">E79/C79</f>
        <v>0</v>
      </c>
      <c r="G79" s="105">
        <v>0</v>
      </c>
      <c r="H79" s="105">
        <v>0</v>
      </c>
      <c r="I79" s="105"/>
      <c r="J79" s="365"/>
      <c r="K79" s="102"/>
      <c r="L79" s="105">
        <v>0</v>
      </c>
      <c r="M79" s="105"/>
      <c r="N79" s="105"/>
      <c r="O79" s="229">
        <v>0</v>
      </c>
      <c r="P79" s="107"/>
      <c r="Q79" s="107"/>
      <c r="R79" s="100">
        <v>0</v>
      </c>
      <c r="S79" s="107"/>
      <c r="T79" s="100">
        <v>0</v>
      </c>
      <c r="U79" s="101">
        <v>0</v>
      </c>
      <c r="V79" s="101">
        <f t="shared" ref="V79:V108" si="178">E79*X79%</f>
        <v>0</v>
      </c>
      <c r="W79" s="336">
        <f t="shared" ref="W79:W108" si="179">ROUNDDOWN(V79,0)</f>
        <v>0</v>
      </c>
      <c r="X79" s="71">
        <v>0</v>
      </c>
      <c r="Y79" s="103">
        <f>'ИТОГ и проверка'!O79</f>
        <v>0</v>
      </c>
      <c r="Z79" s="103">
        <v>0</v>
      </c>
      <c r="AA79" s="101">
        <f t="shared" ref="AA79:AA108" si="180">Z79-X79</f>
        <v>0</v>
      </c>
      <c r="AB79" s="10">
        <f t="shared" si="174"/>
        <v>0</v>
      </c>
      <c r="AC79" s="107"/>
      <c r="AD79" s="367"/>
      <c r="AE79" s="336"/>
      <c r="AF79" s="103">
        <f>'ИТОГ и проверка'!P79</f>
        <v>0</v>
      </c>
      <c r="AG79" s="103"/>
      <c r="AH79" s="103"/>
      <c r="AI79" s="121"/>
      <c r="AJ79" s="121">
        <f t="shared" ref="AJ79:AJ142" si="181">SUM(AD79:AI79)</f>
        <v>0</v>
      </c>
      <c r="AK79" s="119">
        <f t="shared" si="175"/>
        <v>0</v>
      </c>
      <c r="AL79" s="101">
        <f t="shared" si="176"/>
        <v>0</v>
      </c>
    </row>
    <row r="80" ht="63">
      <c r="A80" s="96" t="s">
        <v>167</v>
      </c>
      <c r="B80" s="97" t="s">
        <v>168</v>
      </c>
      <c r="C80" s="239">
        <v>1406</v>
      </c>
      <c r="D80" s="104">
        <v>0</v>
      </c>
      <c r="E80" s="277">
        <v>0</v>
      </c>
      <c r="F80" s="200">
        <f t="shared" si="177"/>
        <v>0</v>
      </c>
      <c r="G80" s="105">
        <v>0</v>
      </c>
      <c r="H80" s="105">
        <v>0</v>
      </c>
      <c r="I80" s="105"/>
      <c r="J80" s="365"/>
      <c r="K80" s="102"/>
      <c r="L80" s="105">
        <v>0</v>
      </c>
      <c r="M80" s="105"/>
      <c r="N80" s="105"/>
      <c r="O80" s="249">
        <v>0</v>
      </c>
      <c r="P80" s="107"/>
      <c r="Q80" s="107"/>
      <c r="R80" s="100">
        <v>0</v>
      </c>
      <c r="S80" s="107"/>
      <c r="T80" s="100">
        <v>0</v>
      </c>
      <c r="U80" s="101">
        <v>0</v>
      </c>
      <c r="V80" s="101">
        <f t="shared" si="178"/>
        <v>0</v>
      </c>
      <c r="W80" s="336">
        <f t="shared" si="179"/>
        <v>0</v>
      </c>
      <c r="X80" s="71">
        <v>0</v>
      </c>
      <c r="Y80" s="103">
        <f>'ИТОГ и проверка'!O80</f>
        <v>0</v>
      </c>
      <c r="Z80" s="103">
        <v>0</v>
      </c>
      <c r="AA80" s="101">
        <f t="shared" si="180"/>
        <v>0</v>
      </c>
      <c r="AB80" s="103">
        <f t="shared" si="174"/>
        <v>0</v>
      </c>
      <c r="AC80" s="107"/>
      <c r="AD80" s="367"/>
      <c r="AE80" s="336"/>
      <c r="AF80" s="103">
        <f>'ИТОГ и проверка'!P80</f>
        <v>0</v>
      </c>
      <c r="AG80" s="103"/>
      <c r="AH80" s="103"/>
      <c r="AI80" s="121"/>
      <c r="AJ80" s="121">
        <f t="shared" si="181"/>
        <v>0</v>
      </c>
      <c r="AK80" s="119">
        <f t="shared" si="175"/>
        <v>0</v>
      </c>
      <c r="AL80" s="101">
        <f t="shared" si="176"/>
        <v>0</v>
      </c>
    </row>
    <row r="81" ht="47.25">
      <c r="A81" s="96" t="s">
        <v>169</v>
      </c>
      <c r="B81" s="97" t="s">
        <v>170</v>
      </c>
      <c r="C81" s="238">
        <v>31</v>
      </c>
      <c r="D81" s="104">
        <v>0</v>
      </c>
      <c r="E81" s="182">
        <v>0</v>
      </c>
      <c r="F81" s="200">
        <f t="shared" si="177"/>
        <v>0</v>
      </c>
      <c r="G81" s="105">
        <v>0</v>
      </c>
      <c r="H81" s="105">
        <v>0</v>
      </c>
      <c r="I81" s="105"/>
      <c r="J81" s="365"/>
      <c r="K81" s="102"/>
      <c r="L81" s="105">
        <v>0</v>
      </c>
      <c r="M81" s="105"/>
      <c r="N81" s="201"/>
      <c r="O81" s="270">
        <v>0</v>
      </c>
      <c r="P81" s="203"/>
      <c r="Q81" s="204"/>
      <c r="R81" s="100">
        <v>0</v>
      </c>
      <c r="S81" s="366"/>
      <c r="T81" s="100">
        <v>0</v>
      </c>
      <c r="U81" s="205">
        <v>0</v>
      </c>
      <c r="V81" s="101">
        <f t="shared" si="178"/>
        <v>0</v>
      </c>
      <c r="W81" s="336">
        <f t="shared" si="179"/>
        <v>0</v>
      </c>
      <c r="X81" s="71">
        <v>0</v>
      </c>
      <c r="Y81" s="103">
        <f>'ИТОГ и проверка'!O81</f>
        <v>0</v>
      </c>
      <c r="Z81" s="103">
        <v>0</v>
      </c>
      <c r="AA81" s="101">
        <f t="shared" si="180"/>
        <v>0</v>
      </c>
      <c r="AB81" s="10">
        <f t="shared" si="174"/>
        <v>0</v>
      </c>
      <c r="AC81" s="107"/>
      <c r="AD81" s="367"/>
      <c r="AE81" s="336"/>
      <c r="AF81" s="103">
        <f>'ИТОГ и проверка'!P81</f>
        <v>0</v>
      </c>
      <c r="AG81" s="103"/>
      <c r="AH81" s="103"/>
      <c r="AI81" s="121"/>
      <c r="AJ81" s="121">
        <f t="shared" si="181"/>
        <v>0</v>
      </c>
      <c r="AK81" s="119">
        <f t="shared" si="175"/>
        <v>0</v>
      </c>
      <c r="AL81" s="101">
        <f t="shared" si="176"/>
        <v>0</v>
      </c>
    </row>
    <row r="82" ht="47.25">
      <c r="A82" s="96" t="s">
        <v>171</v>
      </c>
      <c r="B82" s="97" t="s">
        <v>172</v>
      </c>
      <c r="C82" s="265">
        <v>58</v>
      </c>
      <c r="D82" s="104">
        <v>0</v>
      </c>
      <c r="E82" s="246">
        <v>0</v>
      </c>
      <c r="F82" s="200">
        <f t="shared" si="177"/>
        <v>0</v>
      </c>
      <c r="G82" s="105">
        <v>0</v>
      </c>
      <c r="H82" s="105">
        <v>0</v>
      </c>
      <c r="I82" s="105"/>
      <c r="J82" s="365"/>
      <c r="K82" s="102"/>
      <c r="L82" s="105">
        <v>0</v>
      </c>
      <c r="M82" s="105"/>
      <c r="N82" s="201"/>
      <c r="O82" s="270">
        <v>0</v>
      </c>
      <c r="P82" s="203"/>
      <c r="Q82" s="204"/>
      <c r="R82" s="100">
        <v>0</v>
      </c>
      <c r="S82" s="366"/>
      <c r="T82" s="100">
        <v>0</v>
      </c>
      <c r="U82" s="205">
        <v>0</v>
      </c>
      <c r="V82" s="101">
        <f t="shared" si="178"/>
        <v>0</v>
      </c>
      <c r="W82" s="336">
        <f t="shared" si="179"/>
        <v>0</v>
      </c>
      <c r="X82" s="71">
        <v>0</v>
      </c>
      <c r="Y82" s="103">
        <f>'ИТОГ и проверка'!O82</f>
        <v>0</v>
      </c>
      <c r="Z82" s="103">
        <v>0</v>
      </c>
      <c r="AA82" s="101">
        <f t="shared" si="180"/>
        <v>0</v>
      </c>
      <c r="AB82" s="103">
        <f t="shared" si="174"/>
        <v>0</v>
      </c>
      <c r="AC82" s="107"/>
      <c r="AD82" s="367"/>
      <c r="AE82" s="336"/>
      <c r="AF82" s="103">
        <f>'ИТОГ и проверка'!P82</f>
        <v>0</v>
      </c>
      <c r="AG82" s="103"/>
      <c r="AH82" s="103"/>
      <c r="AI82" s="121"/>
      <c r="AJ82" s="121">
        <f t="shared" si="181"/>
        <v>0</v>
      </c>
      <c r="AK82" s="119">
        <f t="shared" si="175"/>
        <v>0</v>
      </c>
      <c r="AL82" s="101">
        <f t="shared" si="176"/>
        <v>0</v>
      </c>
    </row>
    <row r="83" ht="47.25">
      <c r="A83" s="96" t="s">
        <v>173</v>
      </c>
      <c r="B83" s="97" t="s">
        <v>174</v>
      </c>
      <c r="C83" s="238">
        <v>166.59999999999999</v>
      </c>
      <c r="D83" s="104">
        <v>0</v>
      </c>
      <c r="E83" s="7">
        <v>0</v>
      </c>
      <c r="F83" s="200">
        <f t="shared" si="177"/>
        <v>0</v>
      </c>
      <c r="G83" s="105">
        <v>0</v>
      </c>
      <c r="H83" s="105">
        <v>0</v>
      </c>
      <c r="I83" s="105"/>
      <c r="J83" s="365"/>
      <c r="K83" s="102"/>
      <c r="L83" s="105">
        <v>0</v>
      </c>
      <c r="M83" s="105"/>
      <c r="N83" s="201"/>
      <c r="O83" s="216">
        <v>0</v>
      </c>
      <c r="P83" s="203"/>
      <c r="Q83" s="204"/>
      <c r="R83" s="122">
        <v>0</v>
      </c>
      <c r="S83" s="366"/>
      <c r="T83" s="122">
        <v>0</v>
      </c>
      <c r="U83" s="205">
        <v>0</v>
      </c>
      <c r="V83" s="101">
        <f t="shared" si="178"/>
        <v>0</v>
      </c>
      <c r="W83" s="336">
        <f t="shared" si="179"/>
        <v>0</v>
      </c>
      <c r="X83" s="71">
        <v>0</v>
      </c>
      <c r="Y83" s="103">
        <f>'ИТОГ и проверка'!O83</f>
        <v>0</v>
      </c>
      <c r="Z83" s="103">
        <v>0</v>
      </c>
      <c r="AA83" s="101">
        <f t="shared" si="180"/>
        <v>0</v>
      </c>
      <c r="AB83" s="10">
        <f t="shared" si="174"/>
        <v>0</v>
      </c>
      <c r="AC83" s="107"/>
      <c r="AD83" s="367"/>
      <c r="AE83" s="336"/>
      <c r="AF83" s="103">
        <f>'ИТОГ и проверка'!P83</f>
        <v>0</v>
      </c>
      <c r="AG83" s="103"/>
      <c r="AH83" s="103"/>
      <c r="AI83" s="121"/>
      <c r="AJ83" s="121">
        <f t="shared" si="181"/>
        <v>0</v>
      </c>
      <c r="AK83" s="119">
        <f t="shared" si="175"/>
        <v>0</v>
      </c>
      <c r="AL83" s="101">
        <f t="shared" si="176"/>
        <v>0</v>
      </c>
    </row>
    <row r="84" ht="47.25">
      <c r="A84" s="96" t="s">
        <v>175</v>
      </c>
      <c r="B84" s="97" t="s">
        <v>176</v>
      </c>
      <c r="C84" s="265">
        <v>21.199999999999999</v>
      </c>
      <c r="D84" s="104">
        <v>0</v>
      </c>
      <c r="E84" s="246">
        <v>0</v>
      </c>
      <c r="F84" s="200">
        <f t="shared" si="177"/>
        <v>0</v>
      </c>
      <c r="G84" s="105">
        <v>0</v>
      </c>
      <c r="H84" s="105">
        <v>0</v>
      </c>
      <c r="I84" s="105"/>
      <c r="J84" s="365"/>
      <c r="K84" s="102"/>
      <c r="L84" s="105">
        <v>0</v>
      </c>
      <c r="M84" s="105"/>
      <c r="N84" s="201"/>
      <c r="O84" s="270">
        <v>0</v>
      </c>
      <c r="P84" s="203"/>
      <c r="Q84" s="204"/>
      <c r="R84" s="100">
        <v>0</v>
      </c>
      <c r="S84" s="366"/>
      <c r="T84" s="100">
        <v>0</v>
      </c>
      <c r="U84" s="205">
        <v>0</v>
      </c>
      <c r="V84" s="101">
        <f t="shared" si="178"/>
        <v>0</v>
      </c>
      <c r="W84" s="336">
        <f t="shared" si="179"/>
        <v>0</v>
      </c>
      <c r="X84" s="71">
        <v>0</v>
      </c>
      <c r="Y84" s="103">
        <f>'ИТОГ и проверка'!O84</f>
        <v>0</v>
      </c>
      <c r="Z84" s="103">
        <v>0</v>
      </c>
      <c r="AA84" s="101">
        <f t="shared" si="180"/>
        <v>0</v>
      </c>
      <c r="AB84" s="103">
        <f t="shared" si="174"/>
        <v>0</v>
      </c>
      <c r="AC84" s="107"/>
      <c r="AD84" s="367"/>
      <c r="AE84" s="336"/>
      <c r="AF84" s="103">
        <f>'ИТОГ и проверка'!P84</f>
        <v>0</v>
      </c>
      <c r="AG84" s="103"/>
      <c r="AH84" s="103"/>
      <c r="AI84" s="121"/>
      <c r="AJ84" s="121">
        <f t="shared" si="181"/>
        <v>0</v>
      </c>
      <c r="AK84" s="119">
        <f t="shared" si="175"/>
        <v>0</v>
      </c>
      <c r="AL84" s="101">
        <f t="shared" si="176"/>
        <v>0</v>
      </c>
    </row>
    <row r="85" ht="47.25">
      <c r="A85" s="96" t="s">
        <v>177</v>
      </c>
      <c r="B85" s="97" t="s">
        <v>178</v>
      </c>
      <c r="C85" s="238">
        <v>70.200000000000003</v>
      </c>
      <c r="D85" s="104">
        <v>0</v>
      </c>
      <c r="E85" s="182">
        <v>0</v>
      </c>
      <c r="F85" s="200">
        <f t="shared" si="177"/>
        <v>0</v>
      </c>
      <c r="G85" s="105">
        <v>0</v>
      </c>
      <c r="H85" s="105">
        <v>0</v>
      </c>
      <c r="I85" s="105"/>
      <c r="J85" s="365"/>
      <c r="K85" s="102"/>
      <c r="L85" s="105">
        <v>0</v>
      </c>
      <c r="M85" s="105"/>
      <c r="N85" s="201"/>
      <c r="O85" s="270">
        <v>0</v>
      </c>
      <c r="P85" s="203"/>
      <c r="Q85" s="204"/>
      <c r="R85" s="100">
        <v>0</v>
      </c>
      <c r="S85" s="366"/>
      <c r="T85" s="100">
        <v>0</v>
      </c>
      <c r="U85" s="205">
        <v>0</v>
      </c>
      <c r="V85" s="101">
        <f t="shared" si="178"/>
        <v>0</v>
      </c>
      <c r="W85" s="336">
        <f t="shared" si="179"/>
        <v>0</v>
      </c>
      <c r="X85" s="71">
        <v>0</v>
      </c>
      <c r="Y85" s="103">
        <f>'ИТОГ и проверка'!O85</f>
        <v>0</v>
      </c>
      <c r="Z85" s="103">
        <v>0</v>
      </c>
      <c r="AA85" s="101">
        <f t="shared" si="180"/>
        <v>0</v>
      </c>
      <c r="AB85" s="10">
        <f t="shared" si="174"/>
        <v>0</v>
      </c>
      <c r="AC85" s="107"/>
      <c r="AD85" s="367"/>
      <c r="AE85" s="336"/>
      <c r="AF85" s="103">
        <f>'ИТОГ и проверка'!P85</f>
        <v>0</v>
      </c>
      <c r="AG85" s="103"/>
      <c r="AH85" s="103"/>
      <c r="AI85" s="121"/>
      <c r="AJ85" s="121">
        <f t="shared" si="181"/>
        <v>0</v>
      </c>
      <c r="AK85" s="119">
        <f t="shared" si="175"/>
        <v>0</v>
      </c>
      <c r="AL85" s="101">
        <f t="shared" si="176"/>
        <v>0</v>
      </c>
    </row>
    <row r="86" ht="47.25">
      <c r="A86" s="96" t="s">
        <v>179</v>
      </c>
      <c r="B86" s="97" t="s">
        <v>180</v>
      </c>
      <c r="C86" s="265">
        <v>31</v>
      </c>
      <c r="D86" s="104">
        <v>0</v>
      </c>
      <c r="E86" s="280">
        <v>0</v>
      </c>
      <c r="F86" s="200">
        <f t="shared" si="177"/>
        <v>0</v>
      </c>
      <c r="G86" s="105">
        <v>0</v>
      </c>
      <c r="H86" s="105">
        <v>0</v>
      </c>
      <c r="I86" s="105"/>
      <c r="J86" s="365"/>
      <c r="K86" s="102"/>
      <c r="L86" s="105">
        <v>0</v>
      </c>
      <c r="M86" s="105"/>
      <c r="N86" s="201"/>
      <c r="O86" s="270">
        <v>0</v>
      </c>
      <c r="P86" s="203"/>
      <c r="Q86" s="204"/>
      <c r="R86" s="100">
        <v>0</v>
      </c>
      <c r="S86" s="366"/>
      <c r="T86" s="100">
        <v>0</v>
      </c>
      <c r="U86" s="205">
        <v>0</v>
      </c>
      <c r="V86" s="101">
        <f t="shared" si="178"/>
        <v>0</v>
      </c>
      <c r="W86" s="336">
        <f t="shared" si="179"/>
        <v>0</v>
      </c>
      <c r="X86" s="71">
        <v>0</v>
      </c>
      <c r="Y86" s="103">
        <f>'ИТОГ и проверка'!O86</f>
        <v>0</v>
      </c>
      <c r="Z86" s="103">
        <v>0</v>
      </c>
      <c r="AA86" s="101">
        <f t="shared" si="180"/>
        <v>0</v>
      </c>
      <c r="AB86" s="103">
        <f t="shared" si="174"/>
        <v>0</v>
      </c>
      <c r="AC86" s="107"/>
      <c r="AD86" s="367"/>
      <c r="AE86" s="336"/>
      <c r="AF86" s="103">
        <f>'ИТОГ и проверка'!P86</f>
        <v>0</v>
      </c>
      <c r="AG86" s="103"/>
      <c r="AH86" s="103"/>
      <c r="AI86" s="121"/>
      <c r="AJ86" s="121">
        <f t="shared" si="181"/>
        <v>0</v>
      </c>
      <c r="AK86" s="119">
        <f t="shared" si="175"/>
        <v>0</v>
      </c>
      <c r="AL86" s="101">
        <f t="shared" si="176"/>
        <v>0</v>
      </c>
    </row>
    <row r="87" ht="47.25">
      <c r="A87" s="96" t="s">
        <v>181</v>
      </c>
      <c r="B87" s="97" t="s">
        <v>182</v>
      </c>
      <c r="C87" s="238">
        <v>72</v>
      </c>
      <c r="D87" s="104">
        <v>0</v>
      </c>
      <c r="E87" s="182">
        <v>0</v>
      </c>
      <c r="F87" s="200">
        <f t="shared" si="177"/>
        <v>0</v>
      </c>
      <c r="G87" s="105">
        <v>0</v>
      </c>
      <c r="H87" s="105">
        <v>0</v>
      </c>
      <c r="I87" s="105"/>
      <c r="J87" s="365"/>
      <c r="K87" s="102"/>
      <c r="L87" s="105">
        <v>0</v>
      </c>
      <c r="M87" s="105"/>
      <c r="N87" s="201"/>
      <c r="O87" s="270">
        <v>0</v>
      </c>
      <c r="P87" s="203"/>
      <c r="Q87" s="204"/>
      <c r="R87" s="100">
        <v>0</v>
      </c>
      <c r="S87" s="366"/>
      <c r="T87" s="100">
        <v>0</v>
      </c>
      <c r="U87" s="205">
        <v>0</v>
      </c>
      <c r="V87" s="101">
        <f t="shared" si="178"/>
        <v>0</v>
      </c>
      <c r="W87" s="336">
        <f t="shared" si="179"/>
        <v>0</v>
      </c>
      <c r="X87" s="71">
        <v>0</v>
      </c>
      <c r="Y87" s="103">
        <f>'ИТОГ и проверка'!O87</f>
        <v>0</v>
      </c>
      <c r="Z87" s="103">
        <v>0</v>
      </c>
      <c r="AA87" s="101">
        <f t="shared" si="180"/>
        <v>0</v>
      </c>
      <c r="AB87" s="10">
        <f t="shared" si="174"/>
        <v>0</v>
      </c>
      <c r="AC87" s="107"/>
      <c r="AD87" s="367"/>
      <c r="AE87" s="336"/>
      <c r="AF87" s="103">
        <f>'ИТОГ и проверка'!P87</f>
        <v>0</v>
      </c>
      <c r="AG87" s="103"/>
      <c r="AH87" s="103"/>
      <c r="AI87" s="121"/>
      <c r="AJ87" s="121">
        <f t="shared" si="181"/>
        <v>0</v>
      </c>
      <c r="AK87" s="119">
        <f t="shared" si="175"/>
        <v>0</v>
      </c>
      <c r="AL87" s="101">
        <f t="shared" si="176"/>
        <v>0</v>
      </c>
    </row>
    <row r="88" ht="47.25">
      <c r="A88" s="96" t="s">
        <v>183</v>
      </c>
      <c r="B88" s="97" t="s">
        <v>184</v>
      </c>
      <c r="C88" s="265">
        <v>117.59999999999999</v>
      </c>
      <c r="D88" s="104">
        <v>0</v>
      </c>
      <c r="E88" s="246">
        <v>0</v>
      </c>
      <c r="F88" s="200">
        <f t="shared" si="177"/>
        <v>0</v>
      </c>
      <c r="G88" s="105">
        <v>0</v>
      </c>
      <c r="H88" s="105">
        <v>0</v>
      </c>
      <c r="I88" s="105"/>
      <c r="J88" s="365"/>
      <c r="K88" s="102"/>
      <c r="L88" s="105">
        <v>0</v>
      </c>
      <c r="M88" s="105"/>
      <c r="N88" s="201"/>
      <c r="O88" s="270">
        <v>0</v>
      </c>
      <c r="P88" s="203"/>
      <c r="Q88" s="204"/>
      <c r="R88" s="100">
        <v>0</v>
      </c>
      <c r="S88" s="366"/>
      <c r="T88" s="100">
        <v>0</v>
      </c>
      <c r="U88" s="205">
        <v>0</v>
      </c>
      <c r="V88" s="101">
        <f t="shared" si="178"/>
        <v>0</v>
      </c>
      <c r="W88" s="336">
        <f t="shared" si="179"/>
        <v>0</v>
      </c>
      <c r="X88" s="71">
        <v>0</v>
      </c>
      <c r="Y88" s="103">
        <f>'ИТОГ и проверка'!O88</f>
        <v>0</v>
      </c>
      <c r="Z88" s="103">
        <v>0</v>
      </c>
      <c r="AA88" s="101">
        <f t="shared" si="180"/>
        <v>0</v>
      </c>
      <c r="AB88" s="103">
        <f t="shared" si="174"/>
        <v>0</v>
      </c>
      <c r="AC88" s="107"/>
      <c r="AD88" s="367"/>
      <c r="AE88" s="336"/>
      <c r="AF88" s="103">
        <f>'ИТОГ и проверка'!P88</f>
        <v>0</v>
      </c>
      <c r="AG88" s="103"/>
      <c r="AH88" s="103"/>
      <c r="AI88" s="121"/>
      <c r="AJ88" s="121">
        <f t="shared" si="181"/>
        <v>0</v>
      </c>
      <c r="AK88" s="119">
        <f t="shared" si="175"/>
        <v>0</v>
      </c>
      <c r="AL88" s="101">
        <f t="shared" si="176"/>
        <v>0</v>
      </c>
    </row>
    <row r="89" ht="47.25">
      <c r="A89" s="96" t="s">
        <v>185</v>
      </c>
      <c r="B89" s="97" t="s">
        <v>186</v>
      </c>
      <c r="C89" s="238">
        <v>161.69999999999999</v>
      </c>
      <c r="D89" s="104">
        <v>0</v>
      </c>
      <c r="E89" s="7">
        <v>0</v>
      </c>
      <c r="F89" s="200">
        <f t="shared" si="177"/>
        <v>0</v>
      </c>
      <c r="G89" s="105">
        <v>0</v>
      </c>
      <c r="H89" s="105">
        <v>0</v>
      </c>
      <c r="I89" s="105"/>
      <c r="J89" s="365"/>
      <c r="K89" s="102"/>
      <c r="L89" s="105">
        <v>0</v>
      </c>
      <c r="M89" s="105"/>
      <c r="N89" s="201"/>
      <c r="O89" s="270">
        <v>0</v>
      </c>
      <c r="P89" s="203"/>
      <c r="Q89" s="204"/>
      <c r="R89" s="100">
        <v>0</v>
      </c>
      <c r="S89" s="366"/>
      <c r="T89" s="100">
        <v>0</v>
      </c>
      <c r="U89" s="205">
        <v>0</v>
      </c>
      <c r="V89" s="101">
        <f t="shared" si="178"/>
        <v>0</v>
      </c>
      <c r="W89" s="336">
        <f t="shared" si="179"/>
        <v>0</v>
      </c>
      <c r="X89" s="71">
        <v>0</v>
      </c>
      <c r="Y89" s="103">
        <f>'ИТОГ и проверка'!O89</f>
        <v>0</v>
      </c>
      <c r="Z89" s="103">
        <v>0</v>
      </c>
      <c r="AA89" s="101">
        <f t="shared" si="180"/>
        <v>0</v>
      </c>
      <c r="AB89" s="10">
        <f t="shared" si="174"/>
        <v>0</v>
      </c>
      <c r="AC89" s="107"/>
      <c r="AD89" s="367"/>
      <c r="AE89" s="336"/>
      <c r="AF89" s="103">
        <f>'ИТОГ и проверка'!P89</f>
        <v>0</v>
      </c>
      <c r="AG89" s="103"/>
      <c r="AH89" s="103"/>
      <c r="AI89" s="121"/>
      <c r="AJ89" s="121">
        <f t="shared" si="181"/>
        <v>0</v>
      </c>
      <c r="AK89" s="119">
        <f t="shared" si="175"/>
        <v>0</v>
      </c>
      <c r="AL89" s="101">
        <f t="shared" si="176"/>
        <v>0</v>
      </c>
    </row>
    <row r="90" ht="47.25">
      <c r="A90" s="96" t="s">
        <v>187</v>
      </c>
      <c r="B90" s="97" t="s">
        <v>188</v>
      </c>
      <c r="C90" s="265">
        <v>155.09999999999999</v>
      </c>
      <c r="D90" s="104">
        <v>0</v>
      </c>
      <c r="E90" s="246">
        <v>0</v>
      </c>
      <c r="F90" s="200">
        <f t="shared" si="177"/>
        <v>0</v>
      </c>
      <c r="G90" s="105">
        <v>0</v>
      </c>
      <c r="H90" s="105">
        <v>0</v>
      </c>
      <c r="I90" s="105"/>
      <c r="J90" s="365"/>
      <c r="K90" s="102"/>
      <c r="L90" s="105">
        <v>0</v>
      </c>
      <c r="M90" s="105"/>
      <c r="N90" s="201"/>
      <c r="O90" s="270">
        <v>0</v>
      </c>
      <c r="P90" s="203"/>
      <c r="Q90" s="204"/>
      <c r="R90" s="100">
        <v>0</v>
      </c>
      <c r="S90" s="366"/>
      <c r="T90" s="100">
        <v>0</v>
      </c>
      <c r="U90" s="205">
        <v>0</v>
      </c>
      <c r="V90" s="101">
        <f t="shared" si="178"/>
        <v>0</v>
      </c>
      <c r="W90" s="336">
        <f t="shared" si="179"/>
        <v>0</v>
      </c>
      <c r="X90" s="71">
        <v>0</v>
      </c>
      <c r="Y90" s="103">
        <f>'ИТОГ и проверка'!O90</f>
        <v>0</v>
      </c>
      <c r="Z90" s="103">
        <v>0</v>
      </c>
      <c r="AA90" s="101">
        <f t="shared" si="180"/>
        <v>0</v>
      </c>
      <c r="AB90" s="103">
        <f t="shared" si="174"/>
        <v>0</v>
      </c>
      <c r="AC90" s="107"/>
      <c r="AD90" s="367"/>
      <c r="AE90" s="336"/>
      <c r="AF90" s="103">
        <f>'ИТОГ и проверка'!P90</f>
        <v>0</v>
      </c>
      <c r="AG90" s="103"/>
      <c r="AH90" s="103"/>
      <c r="AI90" s="121"/>
      <c r="AJ90" s="121">
        <f t="shared" si="181"/>
        <v>0</v>
      </c>
      <c r="AK90" s="119">
        <f t="shared" si="175"/>
        <v>0</v>
      </c>
      <c r="AL90" s="101">
        <f t="shared" si="176"/>
        <v>0</v>
      </c>
    </row>
    <row r="91" ht="47.25">
      <c r="A91" s="96" t="s">
        <v>189</v>
      </c>
      <c r="B91" s="97" t="s">
        <v>190</v>
      </c>
      <c r="C91" s="238">
        <v>57.299999999999997</v>
      </c>
      <c r="D91" s="104">
        <v>0</v>
      </c>
      <c r="E91" s="182">
        <v>0</v>
      </c>
      <c r="F91" s="200">
        <f t="shared" si="177"/>
        <v>0</v>
      </c>
      <c r="G91" s="105">
        <v>0</v>
      </c>
      <c r="H91" s="105">
        <v>0</v>
      </c>
      <c r="I91" s="105"/>
      <c r="J91" s="365"/>
      <c r="K91" s="102"/>
      <c r="L91" s="105">
        <v>0</v>
      </c>
      <c r="M91" s="105"/>
      <c r="N91" s="201"/>
      <c r="O91" s="270">
        <v>0</v>
      </c>
      <c r="P91" s="203"/>
      <c r="Q91" s="204"/>
      <c r="R91" s="100">
        <v>0</v>
      </c>
      <c r="S91" s="366"/>
      <c r="T91" s="100">
        <v>0</v>
      </c>
      <c r="U91" s="205">
        <v>0</v>
      </c>
      <c r="V91" s="101">
        <f t="shared" si="178"/>
        <v>0</v>
      </c>
      <c r="W91" s="336">
        <f t="shared" si="179"/>
        <v>0</v>
      </c>
      <c r="X91" s="71">
        <v>0</v>
      </c>
      <c r="Y91" s="103">
        <f>'ИТОГ и проверка'!O91</f>
        <v>0</v>
      </c>
      <c r="Z91" s="103">
        <v>0</v>
      </c>
      <c r="AA91" s="101">
        <f t="shared" si="180"/>
        <v>0</v>
      </c>
      <c r="AB91" s="10">
        <f t="shared" si="174"/>
        <v>0</v>
      </c>
      <c r="AC91" s="107"/>
      <c r="AD91" s="367"/>
      <c r="AE91" s="336"/>
      <c r="AF91" s="103">
        <f>'ИТОГ и проверка'!P91</f>
        <v>0</v>
      </c>
      <c r="AG91" s="103"/>
      <c r="AH91" s="103"/>
      <c r="AI91" s="121"/>
      <c r="AJ91" s="121">
        <f t="shared" si="181"/>
        <v>0</v>
      </c>
      <c r="AK91" s="119">
        <f t="shared" si="175"/>
        <v>0</v>
      </c>
      <c r="AL91" s="101">
        <f t="shared" si="176"/>
        <v>0</v>
      </c>
    </row>
    <row r="92" ht="47.25">
      <c r="A92" s="96" t="s">
        <v>191</v>
      </c>
      <c r="B92" s="97" t="s">
        <v>192</v>
      </c>
      <c r="C92" s="265">
        <v>31</v>
      </c>
      <c r="D92" s="104">
        <v>0</v>
      </c>
      <c r="E92" s="280">
        <v>0</v>
      </c>
      <c r="F92" s="200">
        <f t="shared" si="177"/>
        <v>0</v>
      </c>
      <c r="G92" s="105">
        <v>0</v>
      </c>
      <c r="H92" s="105">
        <v>0</v>
      </c>
      <c r="I92" s="105"/>
      <c r="J92" s="365"/>
      <c r="K92" s="102"/>
      <c r="L92" s="105">
        <v>0</v>
      </c>
      <c r="M92" s="105"/>
      <c r="N92" s="201"/>
      <c r="O92" s="270">
        <v>0</v>
      </c>
      <c r="P92" s="203"/>
      <c r="Q92" s="204"/>
      <c r="R92" s="100">
        <v>0</v>
      </c>
      <c r="S92" s="366"/>
      <c r="T92" s="100">
        <v>0</v>
      </c>
      <c r="U92" s="205">
        <v>0</v>
      </c>
      <c r="V92" s="101">
        <f t="shared" si="178"/>
        <v>0</v>
      </c>
      <c r="W92" s="336">
        <f t="shared" si="179"/>
        <v>0</v>
      </c>
      <c r="X92" s="71">
        <v>0</v>
      </c>
      <c r="Y92" s="103">
        <f>'ИТОГ и проверка'!O92</f>
        <v>0</v>
      </c>
      <c r="Z92" s="103">
        <v>0</v>
      </c>
      <c r="AA92" s="101">
        <f t="shared" si="180"/>
        <v>0</v>
      </c>
      <c r="AB92" s="103">
        <f t="shared" si="174"/>
        <v>0</v>
      </c>
      <c r="AC92" s="107"/>
      <c r="AD92" s="367"/>
      <c r="AE92" s="336"/>
      <c r="AF92" s="103">
        <f>'ИТОГ и проверка'!P92</f>
        <v>0</v>
      </c>
      <c r="AG92" s="103"/>
      <c r="AH92" s="103"/>
      <c r="AI92" s="121"/>
      <c r="AJ92" s="121">
        <f t="shared" si="181"/>
        <v>0</v>
      </c>
      <c r="AK92" s="119">
        <f t="shared" si="175"/>
        <v>0</v>
      </c>
      <c r="AL92" s="101">
        <f t="shared" si="176"/>
        <v>0</v>
      </c>
    </row>
    <row r="93" ht="47.25">
      <c r="A93" s="96" t="s">
        <v>193</v>
      </c>
      <c r="B93" s="97" t="s">
        <v>194</v>
      </c>
      <c r="C93" s="238">
        <v>55.5</v>
      </c>
      <c r="D93" s="104">
        <v>0</v>
      </c>
      <c r="E93" s="7">
        <v>0</v>
      </c>
      <c r="F93" s="200">
        <f t="shared" si="177"/>
        <v>0</v>
      </c>
      <c r="G93" s="105">
        <v>0</v>
      </c>
      <c r="H93" s="105">
        <v>0</v>
      </c>
      <c r="I93" s="105"/>
      <c r="J93" s="365"/>
      <c r="K93" s="102"/>
      <c r="L93" s="105">
        <v>0</v>
      </c>
      <c r="M93" s="105"/>
      <c r="N93" s="201"/>
      <c r="O93" s="270">
        <v>0</v>
      </c>
      <c r="P93" s="203"/>
      <c r="Q93" s="204"/>
      <c r="R93" s="100">
        <v>0</v>
      </c>
      <c r="S93" s="366"/>
      <c r="T93" s="100">
        <v>0</v>
      </c>
      <c r="U93" s="205">
        <v>0</v>
      </c>
      <c r="V93" s="101">
        <f t="shared" si="178"/>
        <v>0</v>
      </c>
      <c r="W93" s="336">
        <f t="shared" si="179"/>
        <v>0</v>
      </c>
      <c r="X93" s="71">
        <v>0</v>
      </c>
      <c r="Y93" s="103">
        <f>'ИТОГ и проверка'!O93</f>
        <v>0</v>
      </c>
      <c r="Z93" s="103">
        <v>0</v>
      </c>
      <c r="AA93" s="101">
        <f t="shared" si="180"/>
        <v>0</v>
      </c>
      <c r="AB93" s="10">
        <f t="shared" si="174"/>
        <v>0</v>
      </c>
      <c r="AC93" s="107"/>
      <c r="AD93" s="367"/>
      <c r="AE93" s="336"/>
      <c r="AF93" s="103">
        <f>'ИТОГ и проверка'!P93</f>
        <v>0</v>
      </c>
      <c r="AG93" s="103"/>
      <c r="AH93" s="103"/>
      <c r="AI93" s="121"/>
      <c r="AJ93" s="121">
        <f t="shared" si="181"/>
        <v>0</v>
      </c>
      <c r="AK93" s="119">
        <f t="shared" si="175"/>
        <v>0</v>
      </c>
      <c r="AL93" s="101">
        <f t="shared" si="176"/>
        <v>0</v>
      </c>
    </row>
    <row r="94" ht="47.25">
      <c r="A94" s="96" t="s">
        <v>195</v>
      </c>
      <c r="B94" s="97" t="s">
        <v>196</v>
      </c>
      <c r="C94" s="265">
        <v>450.80000000000001</v>
      </c>
      <c r="D94" s="104">
        <v>0</v>
      </c>
      <c r="E94" s="280">
        <v>0</v>
      </c>
      <c r="F94" s="200">
        <f t="shared" si="177"/>
        <v>0</v>
      </c>
      <c r="G94" s="105">
        <v>0</v>
      </c>
      <c r="H94" s="105">
        <v>0</v>
      </c>
      <c r="I94" s="105"/>
      <c r="J94" s="365"/>
      <c r="K94" s="102"/>
      <c r="L94" s="105">
        <v>0</v>
      </c>
      <c r="M94" s="105"/>
      <c r="N94" s="201"/>
      <c r="O94" s="270">
        <v>0</v>
      </c>
      <c r="P94" s="203"/>
      <c r="Q94" s="204"/>
      <c r="R94" s="100">
        <v>0</v>
      </c>
      <c r="S94" s="366"/>
      <c r="T94" s="100">
        <v>0</v>
      </c>
      <c r="U94" s="205">
        <v>0</v>
      </c>
      <c r="V94" s="101">
        <f t="shared" si="178"/>
        <v>0</v>
      </c>
      <c r="W94" s="336">
        <f t="shared" si="179"/>
        <v>0</v>
      </c>
      <c r="X94" s="71">
        <v>0</v>
      </c>
      <c r="Y94" s="103">
        <f>'ИТОГ и проверка'!O94</f>
        <v>0</v>
      </c>
      <c r="Z94" s="103">
        <v>0</v>
      </c>
      <c r="AA94" s="101">
        <f t="shared" si="180"/>
        <v>0</v>
      </c>
      <c r="AB94" s="103">
        <f t="shared" si="174"/>
        <v>0</v>
      </c>
      <c r="AC94" s="107"/>
      <c r="AD94" s="367"/>
      <c r="AE94" s="336"/>
      <c r="AF94" s="103">
        <f>'ИТОГ и проверка'!P94</f>
        <v>0</v>
      </c>
      <c r="AG94" s="103"/>
      <c r="AH94" s="103"/>
      <c r="AI94" s="121"/>
      <c r="AJ94" s="121">
        <f t="shared" si="181"/>
        <v>0</v>
      </c>
      <c r="AK94" s="119">
        <f t="shared" si="175"/>
        <v>0</v>
      </c>
      <c r="AL94" s="101">
        <f t="shared" si="176"/>
        <v>0</v>
      </c>
    </row>
    <row r="95" ht="31.5">
      <c r="A95" s="96" t="s">
        <v>197</v>
      </c>
      <c r="B95" s="97" t="s">
        <v>198</v>
      </c>
      <c r="C95" s="232">
        <v>1064.22</v>
      </c>
      <c r="D95" s="104">
        <v>0</v>
      </c>
      <c r="E95" s="182">
        <v>0</v>
      </c>
      <c r="F95" s="200">
        <f t="shared" si="177"/>
        <v>0</v>
      </c>
      <c r="G95" s="105">
        <v>0</v>
      </c>
      <c r="H95" s="105">
        <v>0</v>
      </c>
      <c r="I95" s="105">
        <v>0</v>
      </c>
      <c r="J95" s="365"/>
      <c r="K95" s="102"/>
      <c r="L95" s="105">
        <v>0</v>
      </c>
      <c r="M95" s="105"/>
      <c r="N95" s="201"/>
      <c r="O95" s="213">
        <v>0</v>
      </c>
      <c r="P95" s="203"/>
      <c r="Q95" s="204"/>
      <c r="R95" s="120">
        <v>0</v>
      </c>
      <c r="S95" s="366"/>
      <c r="T95" s="120">
        <v>0</v>
      </c>
      <c r="U95" s="205">
        <v>0</v>
      </c>
      <c r="V95" s="101">
        <f t="shared" si="178"/>
        <v>0</v>
      </c>
      <c r="W95" s="336">
        <f t="shared" si="179"/>
        <v>0</v>
      </c>
      <c r="X95" s="71">
        <v>0</v>
      </c>
      <c r="Y95" s="103">
        <f>'ИТОГ и проверка'!O95</f>
        <v>0</v>
      </c>
      <c r="Z95" s="103">
        <v>0</v>
      </c>
      <c r="AA95" s="101">
        <f t="shared" si="180"/>
        <v>0</v>
      </c>
      <c r="AB95" s="10">
        <f t="shared" si="174"/>
        <v>0</v>
      </c>
      <c r="AC95" s="107">
        <v>0</v>
      </c>
      <c r="AD95" s="367"/>
      <c r="AE95" s="336"/>
      <c r="AF95" s="103">
        <f>'ИТОГ и проверка'!P95</f>
        <v>0</v>
      </c>
      <c r="AG95" s="103"/>
      <c r="AH95" s="103"/>
      <c r="AI95" s="121"/>
      <c r="AJ95" s="121">
        <f t="shared" si="181"/>
        <v>0</v>
      </c>
      <c r="AK95" s="119">
        <f t="shared" si="175"/>
        <v>0</v>
      </c>
      <c r="AL95" s="101">
        <f t="shared" si="176"/>
        <v>0</v>
      </c>
    </row>
    <row r="96" ht="31.5">
      <c r="A96" s="96" t="s">
        <v>199</v>
      </c>
      <c r="B96" s="97" t="s">
        <v>200</v>
      </c>
      <c r="C96" s="214">
        <v>2277.5900000000001</v>
      </c>
      <c r="D96" s="104">
        <v>0</v>
      </c>
      <c r="E96" s="246">
        <v>0</v>
      </c>
      <c r="F96" s="200">
        <f t="shared" si="177"/>
        <v>0</v>
      </c>
      <c r="G96" s="105">
        <v>0</v>
      </c>
      <c r="H96" s="105">
        <v>0</v>
      </c>
      <c r="I96" s="105">
        <v>0</v>
      </c>
      <c r="J96" s="365"/>
      <c r="K96" s="102"/>
      <c r="L96" s="105">
        <v>0</v>
      </c>
      <c r="M96" s="105"/>
      <c r="N96" s="201"/>
      <c r="O96" s="213">
        <v>0</v>
      </c>
      <c r="P96" s="203"/>
      <c r="Q96" s="204"/>
      <c r="R96" s="120">
        <v>0</v>
      </c>
      <c r="S96" s="366"/>
      <c r="T96" s="120">
        <v>0</v>
      </c>
      <c r="U96" s="205">
        <v>0</v>
      </c>
      <c r="V96" s="101">
        <f t="shared" si="178"/>
        <v>0</v>
      </c>
      <c r="W96" s="336">
        <f t="shared" si="179"/>
        <v>0</v>
      </c>
      <c r="X96" s="71">
        <v>0</v>
      </c>
      <c r="Y96" s="103">
        <f>'ИТОГ и проверка'!O96</f>
        <v>0</v>
      </c>
      <c r="Z96" s="103">
        <v>0</v>
      </c>
      <c r="AA96" s="101">
        <f t="shared" si="180"/>
        <v>0</v>
      </c>
      <c r="AB96" s="103">
        <f t="shared" si="174"/>
        <v>0</v>
      </c>
      <c r="AC96" s="107">
        <v>0</v>
      </c>
      <c r="AD96" s="367"/>
      <c r="AE96" s="336"/>
      <c r="AF96" s="103">
        <f>'ИТОГ и проверка'!P96</f>
        <v>0</v>
      </c>
      <c r="AG96" s="103"/>
      <c r="AH96" s="103"/>
      <c r="AI96" s="121"/>
      <c r="AJ96" s="121">
        <f t="shared" si="181"/>
        <v>0</v>
      </c>
      <c r="AK96" s="119">
        <f t="shared" si="175"/>
        <v>0</v>
      </c>
      <c r="AL96" s="101">
        <f t="shared" si="176"/>
        <v>0</v>
      </c>
    </row>
    <row r="97" ht="31.5">
      <c r="A97" s="96" t="s">
        <v>201</v>
      </c>
      <c r="B97" s="97" t="s">
        <v>202</v>
      </c>
      <c r="C97" s="211">
        <v>6270.6800000000003</v>
      </c>
      <c r="D97" s="104">
        <v>0</v>
      </c>
      <c r="E97" s="7">
        <v>0</v>
      </c>
      <c r="F97" s="200">
        <f t="shared" si="177"/>
        <v>0</v>
      </c>
      <c r="G97" s="105">
        <v>0</v>
      </c>
      <c r="H97" s="105">
        <v>0</v>
      </c>
      <c r="I97" s="105">
        <v>0</v>
      </c>
      <c r="J97" s="365"/>
      <c r="K97" s="102"/>
      <c r="L97" s="105">
        <v>0</v>
      </c>
      <c r="M97" s="105"/>
      <c r="N97" s="201"/>
      <c r="O97" s="213">
        <v>0</v>
      </c>
      <c r="P97" s="203"/>
      <c r="Q97" s="204"/>
      <c r="R97" s="120">
        <v>0</v>
      </c>
      <c r="S97" s="366"/>
      <c r="T97" s="120">
        <v>0</v>
      </c>
      <c r="U97" s="205">
        <v>0</v>
      </c>
      <c r="V97" s="101">
        <f t="shared" si="178"/>
        <v>0</v>
      </c>
      <c r="W97" s="336">
        <f t="shared" si="179"/>
        <v>0</v>
      </c>
      <c r="X97" s="71">
        <v>0</v>
      </c>
      <c r="Y97" s="103">
        <f>'ИТОГ и проверка'!O97</f>
        <v>0</v>
      </c>
      <c r="Z97" s="103">
        <v>0</v>
      </c>
      <c r="AA97" s="101">
        <f t="shared" si="180"/>
        <v>0</v>
      </c>
      <c r="AB97" s="10">
        <f t="shared" si="174"/>
        <v>0</v>
      </c>
      <c r="AC97" s="107">
        <v>0</v>
      </c>
      <c r="AD97" s="367"/>
      <c r="AE97" s="336"/>
      <c r="AF97" s="103">
        <f>'ИТОГ и проверка'!P97</f>
        <v>0</v>
      </c>
      <c r="AG97" s="103"/>
      <c r="AH97" s="103"/>
      <c r="AI97" s="121"/>
      <c r="AJ97" s="121">
        <f t="shared" si="181"/>
        <v>0</v>
      </c>
      <c r="AK97" s="119">
        <f t="shared" si="175"/>
        <v>0</v>
      </c>
      <c r="AL97" s="101">
        <f t="shared" si="176"/>
        <v>0</v>
      </c>
    </row>
    <row r="98">
      <c r="A98" s="123" t="s">
        <v>203</v>
      </c>
      <c r="B98" s="87" t="s">
        <v>204</v>
      </c>
      <c r="C98" s="206"/>
      <c r="D98" s="88"/>
      <c r="E98" s="89"/>
      <c r="F98" s="235"/>
      <c r="G98" s="91"/>
      <c r="H98" s="91"/>
      <c r="I98" s="91"/>
      <c r="J98" s="151"/>
      <c r="K98" s="151"/>
      <c r="L98" s="91"/>
      <c r="M98" s="151"/>
      <c r="N98" s="91"/>
      <c r="O98" s="209"/>
      <c r="P98" s="88"/>
      <c r="Q98" s="88"/>
      <c r="R98" s="89"/>
      <c r="S98" s="88"/>
      <c r="T98" s="89"/>
      <c r="U98" s="88"/>
      <c r="V98" s="90"/>
      <c r="W98" s="92"/>
      <c r="X98" s="92"/>
      <c r="Y98" s="90"/>
      <c r="Z98" s="150"/>
      <c r="AA98" s="90"/>
      <c r="AB98" s="103">
        <f t="shared" si="174"/>
        <v>0</v>
      </c>
      <c r="AC98" s="90"/>
      <c r="AD98" s="92"/>
      <c r="AE98" s="92"/>
      <c r="AF98" s="90"/>
      <c r="AG98" s="92"/>
      <c r="AH98" s="90"/>
      <c r="AI98" s="370"/>
      <c r="AJ98" s="121">
        <f t="shared" si="181"/>
        <v>0</v>
      </c>
      <c r="AK98" s="119">
        <f t="shared" si="175"/>
        <v>0</v>
      </c>
      <c r="AL98" s="101">
        <f t="shared" si="176"/>
        <v>0</v>
      </c>
    </row>
    <row r="99" ht="47.25">
      <c r="A99" s="96" t="s">
        <v>205</v>
      </c>
      <c r="B99" s="97" t="s">
        <v>206</v>
      </c>
      <c r="C99" s="232">
        <v>559.529</v>
      </c>
      <c r="D99" s="104">
        <v>682</v>
      </c>
      <c r="E99" s="182">
        <v>694</v>
      </c>
      <c r="F99" s="200">
        <f t="shared" si="177"/>
        <v>1.2403289195019382</v>
      </c>
      <c r="G99" s="105">
        <v>34</v>
      </c>
      <c r="H99" s="105">
        <v>5</v>
      </c>
      <c r="I99" s="105"/>
      <c r="J99" s="365"/>
      <c r="K99" s="102"/>
      <c r="L99" s="105">
        <v>25</v>
      </c>
      <c r="M99" s="105"/>
      <c r="N99" s="201"/>
      <c r="O99" s="213">
        <v>29</v>
      </c>
      <c r="P99" s="203"/>
      <c r="Q99" s="204"/>
      <c r="R99" s="120">
        <v>22</v>
      </c>
      <c r="S99" s="366"/>
      <c r="T99" s="120">
        <v>0</v>
      </c>
      <c r="U99" s="205">
        <f t="shared" ref="U82:U104" si="182">O99/G99%</f>
        <v>85.294117647058812</v>
      </c>
      <c r="V99" s="101">
        <f t="shared" si="178"/>
        <v>34.700000000000003</v>
      </c>
      <c r="W99" s="336">
        <f t="shared" si="179"/>
        <v>34</v>
      </c>
      <c r="X99" s="71">
        <v>5</v>
      </c>
      <c r="Y99" s="103">
        <f>'ИТОГ и проверка'!O99</f>
        <v>34</v>
      </c>
      <c r="Z99" s="103">
        <f t="shared" ref="Z87:Z108" si="183">Y99/E99%</f>
        <v>4.8991354466858787</v>
      </c>
      <c r="AA99" s="101">
        <f t="shared" si="180"/>
        <v>-0.10086455331412125</v>
      </c>
      <c r="AB99" s="10">
        <f t="shared" si="174"/>
        <v>0</v>
      </c>
      <c r="AC99" s="107"/>
      <c r="AD99" s="367"/>
      <c r="AE99" s="336"/>
      <c r="AF99" s="103">
        <f>'ИТОГ и проверка'!P99</f>
        <v>25</v>
      </c>
      <c r="AG99" s="103"/>
      <c r="AH99" s="103"/>
      <c r="AI99" s="121"/>
      <c r="AJ99" s="121">
        <f t="shared" si="181"/>
        <v>25</v>
      </c>
      <c r="AK99" s="119">
        <f t="shared" si="175"/>
        <v>-9</v>
      </c>
      <c r="AL99" s="101">
        <f t="shared" si="176"/>
        <v>0</v>
      </c>
    </row>
    <row r="100" ht="31.5">
      <c r="A100" s="96" t="s">
        <v>207</v>
      </c>
      <c r="B100" s="97" t="s">
        <v>208</v>
      </c>
      <c r="C100" s="239">
        <v>84.480000000000004</v>
      </c>
      <c r="D100" s="104">
        <v>128</v>
      </c>
      <c r="E100" s="246">
        <v>63</v>
      </c>
      <c r="F100" s="200">
        <f t="shared" ref="F100:F163" si="184">E100/C100</f>
        <v>0.74573863636363635</v>
      </c>
      <c r="G100" s="105">
        <v>6</v>
      </c>
      <c r="H100" s="105">
        <v>5</v>
      </c>
      <c r="I100" s="105"/>
      <c r="J100" s="365"/>
      <c r="K100" s="102"/>
      <c r="L100" s="105">
        <v>4</v>
      </c>
      <c r="M100" s="105"/>
      <c r="N100" s="201"/>
      <c r="O100" s="213">
        <v>5</v>
      </c>
      <c r="P100" s="203"/>
      <c r="Q100" s="204"/>
      <c r="R100" s="120">
        <v>4</v>
      </c>
      <c r="S100" s="366"/>
      <c r="T100" s="120"/>
      <c r="U100" s="205">
        <f t="shared" si="182"/>
        <v>83.333333333333343</v>
      </c>
      <c r="V100" s="101">
        <f t="shared" si="178"/>
        <v>3.1500000000000004</v>
      </c>
      <c r="W100" s="336">
        <f t="shared" si="179"/>
        <v>3</v>
      </c>
      <c r="X100" s="71">
        <v>5</v>
      </c>
      <c r="Y100" s="103">
        <f>'ИТОГ и проверка'!O100</f>
        <v>3</v>
      </c>
      <c r="Z100" s="103">
        <f t="shared" si="183"/>
        <v>4.7619047619047619</v>
      </c>
      <c r="AA100" s="101">
        <f t="shared" si="180"/>
        <v>-0.23809523809523814</v>
      </c>
      <c r="AB100" s="103">
        <f t="shared" ref="AB100:AB163" si="185">IF(AA100&gt;0.01,AA100*1000000,0)</f>
        <v>0</v>
      </c>
      <c r="AC100" s="107"/>
      <c r="AD100" s="367"/>
      <c r="AE100" s="336"/>
      <c r="AF100" s="103">
        <f>'ИТОГ и проверка'!P100</f>
        <v>2</v>
      </c>
      <c r="AG100" s="103"/>
      <c r="AH100" s="103"/>
      <c r="AI100" s="121"/>
      <c r="AJ100" s="121">
        <f t="shared" si="181"/>
        <v>2</v>
      </c>
      <c r="AK100" s="119">
        <f t="shared" si="175"/>
        <v>-1</v>
      </c>
      <c r="AL100" s="101">
        <f t="shared" si="176"/>
        <v>0</v>
      </c>
    </row>
    <row r="101" ht="63">
      <c r="A101" s="96" t="s">
        <v>209</v>
      </c>
      <c r="B101" s="97" t="s">
        <v>210</v>
      </c>
      <c r="C101" s="232">
        <v>118.67100000000001</v>
      </c>
      <c r="D101" s="104">
        <v>516</v>
      </c>
      <c r="E101" s="182">
        <v>506</v>
      </c>
      <c r="F101" s="200">
        <f t="shared" si="184"/>
        <v>4.2638892399996626</v>
      </c>
      <c r="G101" s="105">
        <v>25</v>
      </c>
      <c r="H101" s="105">
        <v>5</v>
      </c>
      <c r="I101" s="105"/>
      <c r="J101" s="365"/>
      <c r="K101" s="102"/>
      <c r="L101" s="105">
        <v>18</v>
      </c>
      <c r="M101" s="105"/>
      <c r="N101" s="201"/>
      <c r="O101" s="213">
        <v>20</v>
      </c>
      <c r="P101" s="203"/>
      <c r="Q101" s="204"/>
      <c r="R101" s="120">
        <v>18</v>
      </c>
      <c r="S101" s="366"/>
      <c r="T101" s="120"/>
      <c r="U101" s="205">
        <f t="shared" si="182"/>
        <v>80</v>
      </c>
      <c r="V101" s="101">
        <f t="shared" si="178"/>
        <v>25.300000000000001</v>
      </c>
      <c r="W101" s="336">
        <f t="shared" si="179"/>
        <v>25</v>
      </c>
      <c r="X101" s="71">
        <v>5</v>
      </c>
      <c r="Y101" s="103">
        <f>'ИТОГ и проверка'!O101</f>
        <v>25</v>
      </c>
      <c r="Z101" s="103">
        <f t="shared" si="183"/>
        <v>4.9407114624505937</v>
      </c>
      <c r="AA101" s="101">
        <f t="shared" si="180"/>
        <v>-0.059288537549406328</v>
      </c>
      <c r="AB101" s="10">
        <f t="shared" si="185"/>
        <v>0</v>
      </c>
      <c r="AC101" s="107"/>
      <c r="AD101" s="367"/>
      <c r="AE101" s="336"/>
      <c r="AF101" s="103">
        <f>'ИТОГ и проверка'!P101</f>
        <v>18</v>
      </c>
      <c r="AG101" s="103"/>
      <c r="AH101" s="103"/>
      <c r="AI101" s="121"/>
      <c r="AJ101" s="121">
        <f t="shared" si="181"/>
        <v>18</v>
      </c>
      <c r="AK101" s="119">
        <f t="shared" si="175"/>
        <v>-7</v>
      </c>
      <c r="AL101" s="101">
        <f t="shared" si="176"/>
        <v>0</v>
      </c>
    </row>
    <row r="102" ht="63">
      <c r="A102" s="96" t="s">
        <v>211</v>
      </c>
      <c r="B102" s="97" t="s">
        <v>212</v>
      </c>
      <c r="C102" s="239">
        <v>84.194999999999993</v>
      </c>
      <c r="D102" s="104">
        <v>340</v>
      </c>
      <c r="E102" s="246">
        <v>357</v>
      </c>
      <c r="F102" s="200">
        <f t="shared" si="184"/>
        <v>4.240156778906111</v>
      </c>
      <c r="G102" s="105">
        <v>17</v>
      </c>
      <c r="H102" s="105">
        <v>5</v>
      </c>
      <c r="I102" s="105"/>
      <c r="J102" s="365"/>
      <c r="K102" s="102"/>
      <c r="L102" s="105">
        <v>12</v>
      </c>
      <c r="M102" s="105"/>
      <c r="N102" s="201"/>
      <c r="O102" s="213">
        <v>14</v>
      </c>
      <c r="P102" s="203"/>
      <c r="Q102" s="204"/>
      <c r="R102" s="120">
        <v>12</v>
      </c>
      <c r="S102" s="366"/>
      <c r="T102" s="120"/>
      <c r="U102" s="205">
        <f t="shared" si="182"/>
        <v>82.35294117647058</v>
      </c>
      <c r="V102" s="101">
        <f t="shared" si="178"/>
        <v>17.850000000000001</v>
      </c>
      <c r="W102" s="336">
        <f t="shared" si="179"/>
        <v>17</v>
      </c>
      <c r="X102" s="71">
        <v>5</v>
      </c>
      <c r="Y102" s="103">
        <f>'ИТОГ и проверка'!O102</f>
        <v>17</v>
      </c>
      <c r="Z102" s="103">
        <f t="shared" si="183"/>
        <v>4.7619047619047619</v>
      </c>
      <c r="AA102" s="101">
        <f t="shared" si="180"/>
        <v>-0.23809523809523814</v>
      </c>
      <c r="AB102" s="103">
        <f t="shared" si="185"/>
        <v>0</v>
      </c>
      <c r="AC102" s="107"/>
      <c r="AD102" s="367"/>
      <c r="AE102" s="336"/>
      <c r="AF102" s="103">
        <f>'ИТОГ и проверка'!P102</f>
        <v>12</v>
      </c>
      <c r="AG102" s="103"/>
      <c r="AH102" s="103"/>
      <c r="AI102" s="121"/>
      <c r="AJ102" s="121">
        <f t="shared" si="181"/>
        <v>12</v>
      </c>
      <c r="AK102" s="119">
        <f t="shared" si="175"/>
        <v>-5</v>
      </c>
      <c r="AL102" s="101">
        <f t="shared" si="176"/>
        <v>0</v>
      </c>
    </row>
    <row r="103" ht="63">
      <c r="A103" s="96" t="s">
        <v>213</v>
      </c>
      <c r="B103" s="97" t="s">
        <v>214</v>
      </c>
      <c r="C103" s="232">
        <v>184.93000000000001</v>
      </c>
      <c r="D103" s="104">
        <v>707</v>
      </c>
      <c r="E103" s="182">
        <v>709</v>
      </c>
      <c r="F103" s="200">
        <f t="shared" si="184"/>
        <v>3.8338830908992589</v>
      </c>
      <c r="G103" s="105">
        <v>35</v>
      </c>
      <c r="H103" s="105">
        <v>5</v>
      </c>
      <c r="I103" s="105"/>
      <c r="J103" s="365"/>
      <c r="K103" s="102"/>
      <c r="L103" s="105">
        <v>26</v>
      </c>
      <c r="M103" s="105"/>
      <c r="N103" s="201"/>
      <c r="O103" s="202">
        <v>29</v>
      </c>
      <c r="P103" s="203"/>
      <c r="Q103" s="204"/>
      <c r="R103" s="71">
        <v>26</v>
      </c>
      <c r="S103" s="366"/>
      <c r="T103" s="71"/>
      <c r="U103" s="205">
        <f t="shared" si="182"/>
        <v>82.857142857142861</v>
      </c>
      <c r="V103" s="101">
        <f t="shared" si="178"/>
        <v>35.450000000000003</v>
      </c>
      <c r="W103" s="336">
        <f t="shared" si="179"/>
        <v>35</v>
      </c>
      <c r="X103" s="71">
        <v>5</v>
      </c>
      <c r="Y103" s="103">
        <f>'ИТОГ и проверка'!O103</f>
        <v>35</v>
      </c>
      <c r="Z103" s="103">
        <f t="shared" si="183"/>
        <v>4.9365303244005645</v>
      </c>
      <c r="AA103" s="101">
        <f t="shared" si="180"/>
        <v>-0.063469675599435504</v>
      </c>
      <c r="AB103" s="10">
        <f t="shared" si="185"/>
        <v>0</v>
      </c>
      <c r="AC103" s="107"/>
      <c r="AD103" s="367"/>
      <c r="AE103" s="336"/>
      <c r="AF103" s="103">
        <f>'ИТОГ и проверка'!P103</f>
        <v>26</v>
      </c>
      <c r="AG103" s="103"/>
      <c r="AH103" s="103"/>
      <c r="AI103" s="121"/>
      <c r="AJ103" s="121">
        <f t="shared" si="181"/>
        <v>26</v>
      </c>
      <c r="AK103" s="119">
        <f t="shared" si="175"/>
        <v>-9</v>
      </c>
      <c r="AL103" s="101">
        <f t="shared" si="176"/>
        <v>0</v>
      </c>
    </row>
    <row r="104" ht="31.5">
      <c r="A104" s="96" t="s">
        <v>215</v>
      </c>
      <c r="B104" s="97" t="s">
        <v>216</v>
      </c>
      <c r="C104" s="214">
        <v>37.735999999999997</v>
      </c>
      <c r="D104" s="104">
        <v>89</v>
      </c>
      <c r="E104" s="277">
        <v>93</v>
      </c>
      <c r="F104" s="200">
        <f t="shared" si="184"/>
        <v>2.4644901420394318</v>
      </c>
      <c r="G104" s="105">
        <v>4</v>
      </c>
      <c r="H104" s="105">
        <v>4</v>
      </c>
      <c r="I104" s="105"/>
      <c r="J104" s="365"/>
      <c r="K104" s="102"/>
      <c r="L104" s="105">
        <v>3</v>
      </c>
      <c r="M104" s="105"/>
      <c r="N104" s="201"/>
      <c r="O104" s="213">
        <v>4</v>
      </c>
      <c r="P104" s="203"/>
      <c r="Q104" s="204"/>
      <c r="R104" s="120">
        <v>3</v>
      </c>
      <c r="S104" s="366"/>
      <c r="T104" s="120">
        <v>0</v>
      </c>
      <c r="U104" s="205">
        <f t="shared" si="182"/>
        <v>100</v>
      </c>
      <c r="V104" s="101">
        <f t="shared" si="178"/>
        <v>4.6500000000000004</v>
      </c>
      <c r="W104" s="336">
        <f t="shared" si="179"/>
        <v>4</v>
      </c>
      <c r="X104" s="71">
        <v>5</v>
      </c>
      <c r="Y104" s="103">
        <f>'ИТОГ и проверка'!O104</f>
        <v>4</v>
      </c>
      <c r="Z104" s="103">
        <f t="shared" si="183"/>
        <v>4.301075268817204</v>
      </c>
      <c r="AA104" s="101">
        <f t="shared" si="180"/>
        <v>-0.69892473118279597</v>
      </c>
      <c r="AB104" s="103">
        <f t="shared" si="185"/>
        <v>0</v>
      </c>
      <c r="AC104" s="107"/>
      <c r="AD104" s="367"/>
      <c r="AE104" s="336"/>
      <c r="AF104" s="103">
        <f>'ИТОГ и проверка'!P104</f>
        <v>3</v>
      </c>
      <c r="AG104" s="103"/>
      <c r="AH104" s="103"/>
      <c r="AI104" s="121"/>
      <c r="AJ104" s="121">
        <f t="shared" si="181"/>
        <v>3</v>
      </c>
      <c r="AK104" s="119">
        <f t="shared" si="175"/>
        <v>-1</v>
      </c>
      <c r="AL104" s="101">
        <f t="shared" si="176"/>
        <v>0</v>
      </c>
    </row>
    <row r="105" ht="31.5">
      <c r="A105" s="96" t="s">
        <v>217</v>
      </c>
      <c r="B105" s="97" t="s">
        <v>218</v>
      </c>
      <c r="C105" s="211">
        <v>40.045999999999999</v>
      </c>
      <c r="D105" s="104">
        <v>20</v>
      </c>
      <c r="E105" s="269">
        <v>36</v>
      </c>
      <c r="F105" s="200">
        <f t="shared" si="184"/>
        <v>0.89896618888278479</v>
      </c>
      <c r="G105" s="105">
        <v>0</v>
      </c>
      <c r="H105" s="105">
        <v>0</v>
      </c>
      <c r="I105" s="105"/>
      <c r="J105" s="365"/>
      <c r="K105" s="102"/>
      <c r="L105" s="105">
        <v>0</v>
      </c>
      <c r="M105" s="105"/>
      <c r="N105" s="105"/>
      <c r="O105" s="267">
        <v>0</v>
      </c>
      <c r="P105" s="107"/>
      <c r="Q105" s="107"/>
      <c r="R105" s="100">
        <v>0</v>
      </c>
      <c r="S105" s="107"/>
      <c r="T105" s="100">
        <v>0</v>
      </c>
      <c r="U105" s="101">
        <v>0</v>
      </c>
      <c r="V105" s="101">
        <f t="shared" si="178"/>
        <v>1.8</v>
      </c>
      <c r="W105" s="336">
        <f t="shared" si="179"/>
        <v>1</v>
      </c>
      <c r="X105" s="71">
        <v>5</v>
      </c>
      <c r="Y105" s="103">
        <f>'ИТОГ и проверка'!O105</f>
        <v>0</v>
      </c>
      <c r="Z105" s="103">
        <f t="shared" si="183"/>
        <v>0</v>
      </c>
      <c r="AA105" s="101">
        <f t="shared" si="180"/>
        <v>-5</v>
      </c>
      <c r="AB105" s="10">
        <f t="shared" si="185"/>
        <v>0</v>
      </c>
      <c r="AC105" s="107"/>
      <c r="AD105" s="367"/>
      <c r="AE105" s="336"/>
      <c r="AF105" s="103">
        <f>'ИТОГ и проверка'!P105</f>
        <v>0</v>
      </c>
      <c r="AG105" s="103"/>
      <c r="AH105" s="103"/>
      <c r="AI105" s="121"/>
      <c r="AJ105" s="121">
        <f t="shared" si="181"/>
        <v>0</v>
      </c>
      <c r="AK105" s="119">
        <f t="shared" si="175"/>
        <v>0</v>
      </c>
      <c r="AL105" s="101">
        <f t="shared" si="176"/>
        <v>0</v>
      </c>
    </row>
    <row r="106" ht="31.5">
      <c r="A106" s="96" t="s">
        <v>219</v>
      </c>
      <c r="B106" s="97" t="s">
        <v>220</v>
      </c>
      <c r="C106" s="265">
        <v>41.890999999999998</v>
      </c>
      <c r="D106" s="104">
        <v>62</v>
      </c>
      <c r="E106" s="246">
        <v>104</v>
      </c>
      <c r="F106" s="200">
        <f t="shared" si="184"/>
        <v>2.482633501229381</v>
      </c>
      <c r="G106" s="105">
        <v>3</v>
      </c>
      <c r="H106" s="105">
        <v>5</v>
      </c>
      <c r="I106" s="105"/>
      <c r="J106" s="365"/>
      <c r="K106" s="102"/>
      <c r="L106" s="105">
        <v>2</v>
      </c>
      <c r="M106" s="105"/>
      <c r="N106" s="201"/>
      <c r="O106" s="213">
        <v>2</v>
      </c>
      <c r="P106" s="203"/>
      <c r="Q106" s="204"/>
      <c r="R106" s="120">
        <v>2</v>
      </c>
      <c r="S106" s="366"/>
      <c r="T106" s="120">
        <v>0</v>
      </c>
      <c r="U106" s="205">
        <f t="shared" ref="U106:U169" si="186">O106/G106%</f>
        <v>66.666666666666671</v>
      </c>
      <c r="V106" s="101">
        <f t="shared" si="178"/>
        <v>5.2000000000000002</v>
      </c>
      <c r="W106" s="336">
        <f t="shared" si="179"/>
        <v>5</v>
      </c>
      <c r="X106" s="71">
        <v>5</v>
      </c>
      <c r="Y106" s="103">
        <f>'ИТОГ и проверка'!O106</f>
        <v>5</v>
      </c>
      <c r="Z106" s="103">
        <f t="shared" si="183"/>
        <v>4.8076923076923075</v>
      </c>
      <c r="AA106" s="101">
        <f t="shared" si="180"/>
        <v>-0.19230769230769251</v>
      </c>
      <c r="AB106" s="103">
        <f t="shared" si="185"/>
        <v>0</v>
      </c>
      <c r="AC106" s="107"/>
      <c r="AD106" s="367"/>
      <c r="AE106" s="336"/>
      <c r="AF106" s="103">
        <f>'ИТОГ и проверка'!P106</f>
        <v>3</v>
      </c>
      <c r="AG106" s="103"/>
      <c r="AH106" s="103"/>
      <c r="AI106" s="121"/>
      <c r="AJ106" s="121">
        <f t="shared" si="181"/>
        <v>3</v>
      </c>
      <c r="AK106" s="119">
        <f t="shared" si="175"/>
        <v>-2</v>
      </c>
      <c r="AL106" s="101">
        <f t="shared" si="176"/>
        <v>0</v>
      </c>
    </row>
    <row r="107" ht="63">
      <c r="A107" s="96" t="s">
        <v>221</v>
      </c>
      <c r="B107" s="97" t="s">
        <v>222</v>
      </c>
      <c r="C107" s="211">
        <v>26.699999999999999</v>
      </c>
      <c r="D107" s="104">
        <v>148</v>
      </c>
      <c r="E107" s="182">
        <v>154</v>
      </c>
      <c r="F107" s="200">
        <f t="shared" si="184"/>
        <v>5.7677902621722845</v>
      </c>
      <c r="G107" s="105">
        <v>7</v>
      </c>
      <c r="H107" s="105">
        <v>5</v>
      </c>
      <c r="I107" s="105"/>
      <c r="J107" s="365"/>
      <c r="K107" s="102"/>
      <c r="L107" s="105">
        <v>5</v>
      </c>
      <c r="M107" s="105"/>
      <c r="N107" s="201"/>
      <c r="O107" s="213">
        <v>7</v>
      </c>
      <c r="P107" s="203"/>
      <c r="Q107" s="204"/>
      <c r="R107" s="120">
        <v>5</v>
      </c>
      <c r="S107" s="366"/>
      <c r="T107" s="120"/>
      <c r="U107" s="205">
        <f t="shared" si="186"/>
        <v>99.999999999999986</v>
      </c>
      <c r="V107" s="101">
        <f t="shared" si="178"/>
        <v>7.7000000000000002</v>
      </c>
      <c r="W107" s="336">
        <f t="shared" si="179"/>
        <v>7</v>
      </c>
      <c r="X107" s="71">
        <v>5</v>
      </c>
      <c r="Y107" s="103">
        <f>'ИТОГ и проверка'!O107</f>
        <v>7</v>
      </c>
      <c r="Z107" s="103">
        <f t="shared" si="183"/>
        <v>4.545454545454545</v>
      </c>
      <c r="AA107" s="101">
        <f t="shared" si="180"/>
        <v>-0.45454545454545503</v>
      </c>
      <c r="AB107" s="10">
        <f t="shared" si="185"/>
        <v>0</v>
      </c>
      <c r="AC107" s="107"/>
      <c r="AD107" s="367"/>
      <c r="AE107" s="336"/>
      <c r="AF107" s="103">
        <f>'ИТОГ и проверка'!P107</f>
        <v>5</v>
      </c>
      <c r="AG107" s="103"/>
      <c r="AH107" s="103"/>
      <c r="AI107" s="121"/>
      <c r="AJ107" s="121">
        <f t="shared" si="181"/>
        <v>5</v>
      </c>
      <c r="AK107" s="119">
        <f t="shared" si="175"/>
        <v>-2</v>
      </c>
      <c r="AL107" s="101">
        <f t="shared" si="176"/>
        <v>0</v>
      </c>
    </row>
    <row r="108" ht="31.5">
      <c r="A108" s="96" t="s">
        <v>223</v>
      </c>
      <c r="B108" s="97" t="s">
        <v>224</v>
      </c>
      <c r="C108" s="214">
        <v>1113.73</v>
      </c>
      <c r="D108" s="104">
        <v>2301</v>
      </c>
      <c r="E108" s="378">
        <v>2843</v>
      </c>
      <c r="F108" s="200">
        <f t="shared" si="184"/>
        <v>2.5526833254020276</v>
      </c>
      <c r="G108" s="105">
        <v>46</v>
      </c>
      <c r="H108" s="105">
        <v>2</v>
      </c>
      <c r="I108" s="105">
        <v>0</v>
      </c>
      <c r="J108" s="365"/>
      <c r="K108" s="102"/>
      <c r="L108" s="105">
        <v>34</v>
      </c>
      <c r="M108" s="105"/>
      <c r="N108" s="105"/>
      <c r="O108" s="283"/>
      <c r="P108" s="107"/>
      <c r="Q108" s="107"/>
      <c r="R108" s="145"/>
      <c r="S108" s="107"/>
      <c r="T108" s="145"/>
      <c r="U108" s="101">
        <f t="shared" si="186"/>
        <v>0</v>
      </c>
      <c r="V108" s="101">
        <f t="shared" si="178"/>
        <v>142.15000000000001</v>
      </c>
      <c r="W108" s="336">
        <f t="shared" si="179"/>
        <v>142</v>
      </c>
      <c r="X108" s="71">
        <v>5</v>
      </c>
      <c r="Y108" s="103">
        <f>'ИТОГ и проверка'!O108</f>
        <v>71</v>
      </c>
      <c r="Z108" s="103">
        <f t="shared" si="183"/>
        <v>2.4973619416109742</v>
      </c>
      <c r="AA108" s="101">
        <f t="shared" si="180"/>
        <v>-2.5026380583890258</v>
      </c>
      <c r="AB108" s="103">
        <f t="shared" si="185"/>
        <v>0</v>
      </c>
      <c r="AC108" s="107">
        <v>0</v>
      </c>
      <c r="AD108" s="367"/>
      <c r="AE108" s="336"/>
      <c r="AF108" s="103">
        <f>'ИТОГ и проверка'!P108</f>
        <v>53</v>
      </c>
      <c r="AG108" s="103"/>
      <c r="AH108" s="103"/>
      <c r="AI108" s="121"/>
      <c r="AJ108" s="121">
        <f t="shared" si="181"/>
        <v>53</v>
      </c>
      <c r="AK108" s="119">
        <f t="shared" si="175"/>
        <v>-18</v>
      </c>
      <c r="AL108" s="101">
        <f t="shared" si="176"/>
        <v>0</v>
      </c>
    </row>
    <row r="109">
      <c r="A109" s="123" t="s">
        <v>225</v>
      </c>
      <c r="B109" s="87" t="s">
        <v>226</v>
      </c>
      <c r="C109" s="218"/>
      <c r="D109" s="208"/>
      <c r="E109" s="272"/>
      <c r="F109" s="256"/>
      <c r="G109" s="91"/>
      <c r="H109" s="91"/>
      <c r="I109" s="91"/>
      <c r="J109" s="151"/>
      <c r="K109" s="151"/>
      <c r="L109" s="91"/>
      <c r="M109" s="151"/>
      <c r="N109" s="91"/>
      <c r="O109" s="237"/>
      <c r="P109" s="88"/>
      <c r="Q109" s="88"/>
      <c r="R109" s="89"/>
      <c r="S109" s="88"/>
      <c r="T109" s="89"/>
      <c r="U109" s="88"/>
      <c r="V109" s="90"/>
      <c r="W109" s="92"/>
      <c r="X109" s="92"/>
      <c r="Y109" s="90"/>
      <c r="Z109" s="150"/>
      <c r="AA109" s="90"/>
      <c r="AB109" s="10">
        <f t="shared" si="185"/>
        <v>0</v>
      </c>
      <c r="AC109" s="90"/>
      <c r="AD109" s="92"/>
      <c r="AE109" s="92"/>
      <c r="AF109" s="90"/>
      <c r="AG109" s="92"/>
      <c r="AH109" s="90"/>
      <c r="AI109" s="370"/>
      <c r="AJ109" s="121">
        <f t="shared" si="181"/>
        <v>0</v>
      </c>
      <c r="AK109" s="119">
        <f t="shared" si="175"/>
        <v>0</v>
      </c>
      <c r="AL109" s="101">
        <f t="shared" si="176"/>
        <v>0</v>
      </c>
    </row>
    <row r="110" ht="31.5">
      <c r="A110" s="96" t="s">
        <v>227</v>
      </c>
      <c r="B110" s="97" t="s">
        <v>228</v>
      </c>
      <c r="C110" s="214">
        <v>438.69999999999999</v>
      </c>
      <c r="D110" s="104">
        <v>0</v>
      </c>
      <c r="E110" s="182">
        <v>0</v>
      </c>
      <c r="F110" s="200">
        <f t="shared" si="184"/>
        <v>0</v>
      </c>
      <c r="G110" s="105">
        <v>0</v>
      </c>
      <c r="H110" s="105">
        <v>0</v>
      </c>
      <c r="I110" s="105">
        <v>0</v>
      </c>
      <c r="J110" s="365"/>
      <c r="K110" s="102"/>
      <c r="L110" s="105">
        <v>0</v>
      </c>
      <c r="M110" s="105"/>
      <c r="N110" s="201"/>
      <c r="O110" s="213">
        <v>0</v>
      </c>
      <c r="P110" s="203"/>
      <c r="Q110" s="204"/>
      <c r="R110" s="120">
        <v>0</v>
      </c>
      <c r="S110" s="366"/>
      <c r="T110" s="120">
        <v>0</v>
      </c>
      <c r="U110" s="205">
        <v>0</v>
      </c>
      <c r="V110" s="101">
        <f t="shared" ref="V110:V173" si="187">E110*X110%</f>
        <v>0</v>
      </c>
      <c r="W110" s="336">
        <f t="shared" ref="W110:W173" si="188">ROUNDDOWN(V110,0)</f>
        <v>0</v>
      </c>
      <c r="X110" s="71">
        <v>0</v>
      </c>
      <c r="Y110" s="103">
        <f>'ИТОГ и проверка'!O110</f>
        <v>0</v>
      </c>
      <c r="Z110" s="103">
        <v>0</v>
      </c>
      <c r="AA110" s="101">
        <f t="shared" ref="AA110:AA173" si="189">Z110-X110</f>
        <v>0</v>
      </c>
      <c r="AB110" s="103">
        <f t="shared" si="185"/>
        <v>0</v>
      </c>
      <c r="AC110" s="107">
        <v>0</v>
      </c>
      <c r="AD110" s="367"/>
      <c r="AE110" s="336"/>
      <c r="AF110" s="103">
        <f>'ИТОГ и проверка'!P110</f>
        <v>0</v>
      </c>
      <c r="AG110" s="103"/>
      <c r="AH110" s="103"/>
      <c r="AI110" s="121"/>
      <c r="AJ110" s="121">
        <f t="shared" si="181"/>
        <v>0</v>
      </c>
      <c r="AK110" s="119">
        <f t="shared" si="175"/>
        <v>0</v>
      </c>
      <c r="AL110" s="101">
        <f t="shared" si="176"/>
        <v>0</v>
      </c>
    </row>
    <row r="111" ht="31.5">
      <c r="A111" s="96" t="s">
        <v>229</v>
      </c>
      <c r="B111" s="97" t="s">
        <v>230</v>
      </c>
      <c r="C111" s="211">
        <v>537.20000000000005</v>
      </c>
      <c r="D111" s="104">
        <v>78</v>
      </c>
      <c r="E111" s="120">
        <v>62</v>
      </c>
      <c r="F111" s="200">
        <f t="shared" si="184"/>
        <v>0.11541325390915859</v>
      </c>
      <c r="G111" s="105">
        <v>3</v>
      </c>
      <c r="H111" s="105">
        <v>4</v>
      </c>
      <c r="I111" s="105">
        <v>0</v>
      </c>
      <c r="J111" s="365"/>
      <c r="K111" s="102"/>
      <c r="L111" s="105">
        <v>2</v>
      </c>
      <c r="M111" s="105"/>
      <c r="N111" s="201"/>
      <c r="O111" s="213">
        <v>2</v>
      </c>
      <c r="P111" s="203"/>
      <c r="Q111" s="204"/>
      <c r="R111" s="120">
        <v>2</v>
      </c>
      <c r="S111" s="366"/>
      <c r="T111" s="120"/>
      <c r="U111" s="205">
        <f t="shared" si="186"/>
        <v>66.666666666666671</v>
      </c>
      <c r="V111" s="101">
        <f t="shared" si="187"/>
        <v>3.1000000000000001</v>
      </c>
      <c r="W111" s="336">
        <f t="shared" si="188"/>
        <v>3</v>
      </c>
      <c r="X111" s="71">
        <v>5</v>
      </c>
      <c r="Y111" s="103">
        <f>'ИТОГ и проверка'!O111</f>
        <v>3</v>
      </c>
      <c r="Z111" s="103">
        <f t="shared" ref="Z111:Z174" si="190">Y111/E111%</f>
        <v>4.838709677419355</v>
      </c>
      <c r="AA111" s="101">
        <f t="shared" si="189"/>
        <v>-0.16129032258064502</v>
      </c>
      <c r="AB111" s="10">
        <f t="shared" si="185"/>
        <v>0</v>
      </c>
      <c r="AC111" s="107">
        <v>0</v>
      </c>
      <c r="AD111" s="367"/>
      <c r="AE111" s="336"/>
      <c r="AF111" s="103">
        <f>'ИТОГ и проверка'!P111</f>
        <v>2</v>
      </c>
      <c r="AG111" s="103"/>
      <c r="AH111" s="103"/>
      <c r="AI111" s="121"/>
      <c r="AJ111" s="121">
        <f t="shared" si="181"/>
        <v>2</v>
      </c>
      <c r="AK111" s="119">
        <f t="shared" si="175"/>
        <v>-1</v>
      </c>
      <c r="AL111" s="101">
        <f t="shared" si="176"/>
        <v>0</v>
      </c>
    </row>
    <row r="112" ht="31.5">
      <c r="A112" s="96" t="s">
        <v>231</v>
      </c>
      <c r="B112" s="97" t="s">
        <v>232</v>
      </c>
      <c r="C112" s="214">
        <v>140</v>
      </c>
      <c r="D112" s="104">
        <v>27</v>
      </c>
      <c r="E112" s="246">
        <v>22</v>
      </c>
      <c r="F112" s="200">
        <f t="shared" si="184"/>
        <v>0.15714285714285714</v>
      </c>
      <c r="G112" s="105">
        <v>0</v>
      </c>
      <c r="H112" s="105">
        <v>0</v>
      </c>
      <c r="I112" s="105">
        <v>0</v>
      </c>
      <c r="J112" s="365"/>
      <c r="K112" s="102"/>
      <c r="L112" s="105">
        <v>0</v>
      </c>
      <c r="M112" s="105"/>
      <c r="N112" s="201"/>
      <c r="O112" s="213">
        <v>0</v>
      </c>
      <c r="P112" s="203"/>
      <c r="Q112" s="107"/>
      <c r="R112" s="120">
        <v>0</v>
      </c>
      <c r="S112" s="107"/>
      <c r="T112" s="120">
        <v>0</v>
      </c>
      <c r="U112" s="101">
        <v>0</v>
      </c>
      <c r="V112" s="101">
        <f t="shared" si="187"/>
        <v>1.1000000000000001</v>
      </c>
      <c r="W112" s="336">
        <f t="shared" si="188"/>
        <v>1</v>
      </c>
      <c r="X112" s="71">
        <v>5</v>
      </c>
      <c r="Y112" s="103">
        <f>'ИТОГ и проверка'!O112</f>
        <v>0</v>
      </c>
      <c r="Z112" s="103">
        <f t="shared" si="190"/>
        <v>0</v>
      </c>
      <c r="AA112" s="101">
        <f t="shared" si="189"/>
        <v>-5</v>
      </c>
      <c r="AB112" s="103">
        <f t="shared" si="185"/>
        <v>0</v>
      </c>
      <c r="AC112" s="107">
        <v>0</v>
      </c>
      <c r="AD112" s="367"/>
      <c r="AE112" s="336"/>
      <c r="AF112" s="103">
        <f>'ИТОГ и проверка'!P112</f>
        <v>0</v>
      </c>
      <c r="AG112" s="103"/>
      <c r="AH112" s="103"/>
      <c r="AI112" s="121"/>
      <c r="AJ112" s="121">
        <f t="shared" si="181"/>
        <v>0</v>
      </c>
      <c r="AK112" s="119">
        <f t="shared" si="175"/>
        <v>0</v>
      </c>
      <c r="AL112" s="101">
        <f t="shared" si="176"/>
        <v>0</v>
      </c>
    </row>
    <row r="113" ht="31.5">
      <c r="A113" s="96" t="s">
        <v>233</v>
      </c>
      <c r="B113" s="97" t="s">
        <v>234</v>
      </c>
      <c r="C113" s="211">
        <v>1100</v>
      </c>
      <c r="D113" s="104">
        <v>26</v>
      </c>
      <c r="E113" s="182">
        <v>0</v>
      </c>
      <c r="F113" s="200">
        <f t="shared" si="184"/>
        <v>0</v>
      </c>
      <c r="G113" s="105">
        <v>0</v>
      </c>
      <c r="H113" s="105">
        <v>0</v>
      </c>
      <c r="I113" s="105">
        <v>0</v>
      </c>
      <c r="J113" s="365"/>
      <c r="K113" s="102"/>
      <c r="L113" s="105">
        <v>0</v>
      </c>
      <c r="M113" s="105"/>
      <c r="N113" s="105"/>
      <c r="O113" s="281">
        <v>0</v>
      </c>
      <c r="P113" s="107"/>
      <c r="Q113" s="204"/>
      <c r="R113" s="120">
        <v>0</v>
      </c>
      <c r="S113" s="366"/>
      <c r="T113" s="120">
        <v>0</v>
      </c>
      <c r="U113" s="205">
        <v>0</v>
      </c>
      <c r="V113" s="101">
        <f t="shared" si="187"/>
        <v>0</v>
      </c>
      <c r="W113" s="336">
        <f t="shared" si="188"/>
        <v>0</v>
      </c>
      <c r="X113" s="71">
        <v>0</v>
      </c>
      <c r="Y113" s="103">
        <f>'ИТОГ и проверка'!O113</f>
        <v>0</v>
      </c>
      <c r="Z113" s="103">
        <v>0</v>
      </c>
      <c r="AA113" s="101">
        <f t="shared" si="189"/>
        <v>0</v>
      </c>
      <c r="AB113" s="10">
        <f t="shared" si="185"/>
        <v>0</v>
      </c>
      <c r="AC113" s="107">
        <v>0</v>
      </c>
      <c r="AD113" s="367"/>
      <c r="AE113" s="336"/>
      <c r="AF113" s="103">
        <f>'ИТОГ и проверка'!P113</f>
        <v>0</v>
      </c>
      <c r="AG113" s="103"/>
      <c r="AH113" s="103"/>
      <c r="AI113" s="121"/>
      <c r="AJ113" s="121">
        <f t="shared" si="181"/>
        <v>0</v>
      </c>
      <c r="AK113" s="119">
        <f t="shared" si="175"/>
        <v>0</v>
      </c>
      <c r="AL113" s="101">
        <f t="shared" si="176"/>
        <v>0</v>
      </c>
    </row>
    <row r="114" ht="31.5">
      <c r="A114" s="96" t="s">
        <v>235</v>
      </c>
      <c r="B114" s="97" t="s">
        <v>236</v>
      </c>
      <c r="C114" s="214">
        <v>310.89999999999998</v>
      </c>
      <c r="D114" s="104">
        <v>0</v>
      </c>
      <c r="E114" s="246">
        <v>0</v>
      </c>
      <c r="F114" s="200">
        <f t="shared" si="184"/>
        <v>0</v>
      </c>
      <c r="G114" s="105">
        <v>0</v>
      </c>
      <c r="H114" s="105">
        <v>0</v>
      </c>
      <c r="I114" s="105">
        <v>0</v>
      </c>
      <c r="J114" s="365"/>
      <c r="K114" s="102"/>
      <c r="L114" s="105">
        <v>0</v>
      </c>
      <c r="M114" s="105"/>
      <c r="N114" s="201"/>
      <c r="O114" s="213">
        <v>0</v>
      </c>
      <c r="P114" s="203"/>
      <c r="Q114" s="107"/>
      <c r="R114" s="120">
        <v>0</v>
      </c>
      <c r="S114" s="107"/>
      <c r="T114" s="120">
        <v>0</v>
      </c>
      <c r="U114" s="101">
        <v>0</v>
      </c>
      <c r="V114" s="101">
        <f t="shared" si="187"/>
        <v>0</v>
      </c>
      <c r="W114" s="336">
        <f t="shared" si="188"/>
        <v>0</v>
      </c>
      <c r="X114" s="71">
        <v>0</v>
      </c>
      <c r="Y114" s="103">
        <f>'ИТОГ и проверка'!O114</f>
        <v>0</v>
      </c>
      <c r="Z114" s="103">
        <v>0</v>
      </c>
      <c r="AA114" s="101">
        <f t="shared" si="189"/>
        <v>0</v>
      </c>
      <c r="AB114" s="103">
        <f t="shared" si="185"/>
        <v>0</v>
      </c>
      <c r="AC114" s="107">
        <v>0</v>
      </c>
      <c r="AD114" s="367"/>
      <c r="AE114" s="336"/>
      <c r="AF114" s="103">
        <f>'ИТОГ и проверка'!P114</f>
        <v>0</v>
      </c>
      <c r="AG114" s="103"/>
      <c r="AH114" s="103"/>
      <c r="AI114" s="121"/>
      <c r="AJ114" s="121">
        <f t="shared" si="181"/>
        <v>0</v>
      </c>
      <c r="AK114" s="119">
        <f t="shared" si="175"/>
        <v>0</v>
      </c>
      <c r="AL114" s="101">
        <f t="shared" si="176"/>
        <v>0</v>
      </c>
    </row>
    <row r="115" ht="31.5">
      <c r="A115" s="96" t="s">
        <v>237</v>
      </c>
      <c r="B115" s="97" t="s">
        <v>238</v>
      </c>
      <c r="C115" s="211">
        <v>75.200000000000003</v>
      </c>
      <c r="D115" s="104">
        <v>0</v>
      </c>
      <c r="E115" s="182">
        <v>0</v>
      </c>
      <c r="F115" s="200">
        <f t="shared" si="184"/>
        <v>0</v>
      </c>
      <c r="G115" s="105">
        <v>0</v>
      </c>
      <c r="H115" s="105">
        <v>0</v>
      </c>
      <c r="I115" s="105">
        <v>0</v>
      </c>
      <c r="J115" s="365"/>
      <c r="K115" s="102"/>
      <c r="L115" s="105">
        <v>0</v>
      </c>
      <c r="M115" s="105"/>
      <c r="N115" s="105"/>
      <c r="O115" s="379">
        <v>0</v>
      </c>
      <c r="P115" s="107"/>
      <c r="Q115" s="204"/>
      <c r="R115" s="71">
        <v>0</v>
      </c>
      <c r="S115" s="366"/>
      <c r="T115" s="71">
        <v>0</v>
      </c>
      <c r="U115" s="205">
        <v>0</v>
      </c>
      <c r="V115" s="101">
        <f t="shared" si="187"/>
        <v>0</v>
      </c>
      <c r="W115" s="336">
        <f t="shared" si="188"/>
        <v>0</v>
      </c>
      <c r="X115" s="71">
        <v>0</v>
      </c>
      <c r="Y115" s="103">
        <f>'ИТОГ и проверка'!O115</f>
        <v>0</v>
      </c>
      <c r="Z115" s="103">
        <v>0</v>
      </c>
      <c r="AA115" s="101">
        <f t="shared" si="189"/>
        <v>0</v>
      </c>
      <c r="AB115" s="10">
        <f t="shared" si="185"/>
        <v>0</v>
      </c>
      <c r="AC115" s="107">
        <v>0</v>
      </c>
      <c r="AD115" s="367"/>
      <c r="AE115" s="336"/>
      <c r="AF115" s="103">
        <f>'ИТОГ и проверка'!P115</f>
        <v>0</v>
      </c>
      <c r="AG115" s="103"/>
      <c r="AH115" s="103"/>
      <c r="AI115" s="121"/>
      <c r="AJ115" s="121">
        <f t="shared" si="181"/>
        <v>0</v>
      </c>
      <c r="AK115" s="119">
        <f t="shared" si="175"/>
        <v>0</v>
      </c>
      <c r="AL115" s="101">
        <f t="shared" si="176"/>
        <v>0</v>
      </c>
    </row>
    <row r="116" ht="31.5">
      <c r="A116" s="96" t="s">
        <v>239</v>
      </c>
      <c r="B116" s="97" t="s">
        <v>240</v>
      </c>
      <c r="C116" s="265">
        <v>1489.6130000000001</v>
      </c>
      <c r="D116" s="104">
        <v>706</v>
      </c>
      <c r="E116" s="120">
        <v>543</v>
      </c>
      <c r="F116" s="200">
        <f t="shared" si="184"/>
        <v>0.36452420863673984</v>
      </c>
      <c r="G116" s="105">
        <v>23</v>
      </c>
      <c r="H116" s="105">
        <v>3</v>
      </c>
      <c r="I116" s="105"/>
      <c r="J116" s="365"/>
      <c r="K116" s="102"/>
      <c r="L116" s="105">
        <v>17</v>
      </c>
      <c r="M116" s="105"/>
      <c r="N116" s="201"/>
      <c r="O116" s="266">
        <v>23</v>
      </c>
      <c r="P116" s="203"/>
      <c r="Q116" s="204"/>
      <c r="R116" s="86">
        <v>17</v>
      </c>
      <c r="S116" s="366"/>
      <c r="T116" s="120"/>
      <c r="U116" s="205">
        <f t="shared" si="186"/>
        <v>100</v>
      </c>
      <c r="V116" s="101">
        <f t="shared" si="187"/>
        <v>27.150000000000002</v>
      </c>
      <c r="W116" s="336">
        <f t="shared" si="188"/>
        <v>27</v>
      </c>
      <c r="X116" s="71">
        <v>5</v>
      </c>
      <c r="Y116" s="103">
        <f>'ИТОГ и проверка'!O116</f>
        <v>23</v>
      </c>
      <c r="Z116" s="103">
        <f t="shared" si="190"/>
        <v>4.2357274401473299</v>
      </c>
      <c r="AA116" s="101">
        <f t="shared" si="189"/>
        <v>-0.76427255985267006</v>
      </c>
      <c r="AB116" s="103">
        <f t="shared" si="185"/>
        <v>0</v>
      </c>
      <c r="AC116" s="107"/>
      <c r="AD116" s="367"/>
      <c r="AE116" s="336"/>
      <c r="AF116" s="103">
        <f>'ИТОГ и проверка'!P116</f>
        <v>17</v>
      </c>
      <c r="AG116" s="103"/>
      <c r="AH116" s="103"/>
      <c r="AI116" s="121"/>
      <c r="AJ116" s="121">
        <f t="shared" si="181"/>
        <v>17</v>
      </c>
      <c r="AK116" s="119">
        <f t="shared" si="175"/>
        <v>-6</v>
      </c>
      <c r="AL116" s="101">
        <f t="shared" si="176"/>
        <v>0</v>
      </c>
    </row>
    <row r="117">
      <c r="A117" s="123" t="s">
        <v>241</v>
      </c>
      <c r="B117" s="87" t="s">
        <v>242</v>
      </c>
      <c r="C117" s="218"/>
      <c r="D117" s="208"/>
      <c r="E117" s="284"/>
      <c r="F117" s="256"/>
      <c r="G117" s="91"/>
      <c r="H117" s="91"/>
      <c r="I117" s="91"/>
      <c r="J117" s="151"/>
      <c r="K117" s="151"/>
      <c r="L117" s="91"/>
      <c r="M117" s="151"/>
      <c r="N117" s="91"/>
      <c r="O117" s="207"/>
      <c r="P117" s="88"/>
      <c r="Q117" s="88"/>
      <c r="R117" s="89"/>
      <c r="S117" s="88"/>
      <c r="T117" s="89"/>
      <c r="U117" s="88"/>
      <c r="V117" s="90"/>
      <c r="W117" s="92"/>
      <c r="X117" s="92"/>
      <c r="Y117" s="90"/>
      <c r="Z117" s="150"/>
      <c r="AA117" s="90"/>
      <c r="AB117" s="10">
        <f t="shared" si="185"/>
        <v>0</v>
      </c>
      <c r="AC117" s="90"/>
      <c r="AD117" s="92"/>
      <c r="AE117" s="92"/>
      <c r="AF117" s="90"/>
      <c r="AG117" s="92"/>
      <c r="AH117" s="90"/>
      <c r="AI117" s="370"/>
      <c r="AJ117" s="121">
        <f t="shared" si="181"/>
        <v>0</v>
      </c>
      <c r="AK117" s="119">
        <f t="shared" si="175"/>
        <v>0</v>
      </c>
      <c r="AL117" s="101">
        <f t="shared" si="176"/>
        <v>0</v>
      </c>
    </row>
    <row r="118" ht="47.25">
      <c r="A118" s="96" t="s">
        <v>243</v>
      </c>
      <c r="B118" s="97" t="s">
        <v>244</v>
      </c>
      <c r="C118" s="265">
        <v>399.39999999999998</v>
      </c>
      <c r="D118" s="104">
        <v>0</v>
      </c>
      <c r="E118" s="182">
        <v>0</v>
      </c>
      <c r="F118" s="200">
        <f t="shared" si="184"/>
        <v>0</v>
      </c>
      <c r="G118" s="105">
        <v>0</v>
      </c>
      <c r="H118" s="105">
        <v>0</v>
      </c>
      <c r="I118" s="105"/>
      <c r="J118" s="365"/>
      <c r="K118" s="102"/>
      <c r="L118" s="105">
        <v>0</v>
      </c>
      <c r="M118" s="105"/>
      <c r="N118" s="201"/>
      <c r="O118" s="380">
        <v>0</v>
      </c>
      <c r="P118" s="203"/>
      <c r="Q118" s="204"/>
      <c r="R118" s="71">
        <v>0</v>
      </c>
      <c r="S118" s="366"/>
      <c r="T118" s="71">
        <v>0</v>
      </c>
      <c r="U118" s="205">
        <v>0</v>
      </c>
      <c r="V118" s="101">
        <f t="shared" si="187"/>
        <v>0</v>
      </c>
      <c r="W118" s="336">
        <f t="shared" si="188"/>
        <v>0</v>
      </c>
      <c r="X118" s="71">
        <v>0</v>
      </c>
      <c r="Y118" s="103">
        <f>'ИТОГ и проверка'!O118</f>
        <v>0</v>
      </c>
      <c r="Z118" s="103">
        <v>0</v>
      </c>
      <c r="AA118" s="101">
        <f t="shared" si="189"/>
        <v>0</v>
      </c>
      <c r="AB118" s="103">
        <f t="shared" si="185"/>
        <v>0</v>
      </c>
      <c r="AC118" s="107"/>
      <c r="AD118" s="367"/>
      <c r="AE118" s="336"/>
      <c r="AF118" s="103">
        <f>'ИТОГ и проверка'!P118</f>
        <v>0</v>
      </c>
      <c r="AG118" s="103"/>
      <c r="AH118" s="103"/>
      <c r="AI118" s="121"/>
      <c r="AJ118" s="121">
        <f t="shared" si="181"/>
        <v>0</v>
      </c>
      <c r="AK118" s="119">
        <f t="shared" si="175"/>
        <v>0</v>
      </c>
      <c r="AL118" s="101">
        <f t="shared" si="176"/>
        <v>0</v>
      </c>
    </row>
    <row r="119" ht="31.5">
      <c r="A119" s="96" t="s">
        <v>245</v>
      </c>
      <c r="B119" s="97" t="s">
        <v>246</v>
      </c>
      <c r="C119" s="211">
        <v>384.80000000000001</v>
      </c>
      <c r="D119" s="104">
        <v>0</v>
      </c>
      <c r="E119" s="120">
        <v>0</v>
      </c>
      <c r="F119" s="200">
        <f t="shared" si="184"/>
        <v>0</v>
      </c>
      <c r="G119" s="105">
        <v>0</v>
      </c>
      <c r="H119" s="105">
        <v>0</v>
      </c>
      <c r="I119" s="105"/>
      <c r="J119" s="365"/>
      <c r="K119" s="102"/>
      <c r="L119" s="105">
        <v>0</v>
      </c>
      <c r="M119" s="105"/>
      <c r="N119" s="105"/>
      <c r="O119" s="233">
        <v>0</v>
      </c>
      <c r="P119" s="107"/>
      <c r="Q119" s="107"/>
      <c r="R119" s="142">
        <v>0</v>
      </c>
      <c r="S119" s="107"/>
      <c r="T119" s="142">
        <v>0</v>
      </c>
      <c r="U119" s="101">
        <v>0</v>
      </c>
      <c r="V119" s="101">
        <f t="shared" si="187"/>
        <v>0</v>
      </c>
      <c r="W119" s="336">
        <f t="shared" si="188"/>
        <v>0</v>
      </c>
      <c r="X119" s="71">
        <v>0</v>
      </c>
      <c r="Y119" s="103">
        <f>'ИТОГ и проверка'!O119</f>
        <v>0</v>
      </c>
      <c r="Z119" s="103">
        <v>0</v>
      </c>
      <c r="AA119" s="101">
        <f t="shared" si="189"/>
        <v>0</v>
      </c>
      <c r="AB119" s="10">
        <f t="shared" si="185"/>
        <v>0</v>
      </c>
      <c r="AC119" s="107"/>
      <c r="AD119" s="367"/>
      <c r="AE119" s="336"/>
      <c r="AF119" s="103">
        <f>'ИТОГ и проверка'!P119</f>
        <v>0</v>
      </c>
      <c r="AG119" s="103"/>
      <c r="AH119" s="103"/>
      <c r="AI119" s="121"/>
      <c r="AJ119" s="121">
        <f t="shared" si="181"/>
        <v>0</v>
      </c>
      <c r="AK119" s="119">
        <f t="shared" si="175"/>
        <v>0</v>
      </c>
      <c r="AL119" s="101">
        <f t="shared" si="176"/>
        <v>0</v>
      </c>
    </row>
    <row r="120">
      <c r="A120" s="123" t="s">
        <v>247</v>
      </c>
      <c r="B120" s="87" t="s">
        <v>248</v>
      </c>
      <c r="C120" s="206"/>
      <c r="D120" s="88"/>
      <c r="E120" s="207"/>
      <c r="F120" s="235"/>
      <c r="G120" s="91"/>
      <c r="H120" s="91"/>
      <c r="I120" s="91"/>
      <c r="J120" s="151"/>
      <c r="K120" s="151"/>
      <c r="L120" s="91"/>
      <c r="M120" s="151"/>
      <c r="N120" s="91"/>
      <c r="O120" s="236"/>
      <c r="P120" s="88"/>
      <c r="Q120" s="88"/>
      <c r="R120" s="89"/>
      <c r="S120" s="88"/>
      <c r="T120" s="89"/>
      <c r="U120" s="88"/>
      <c r="V120" s="90"/>
      <c r="W120" s="92"/>
      <c r="X120" s="92"/>
      <c r="Y120" s="90"/>
      <c r="Z120" s="150"/>
      <c r="AA120" s="90"/>
      <c r="AB120" s="103">
        <f t="shared" si="185"/>
        <v>0</v>
      </c>
      <c r="AC120" s="90"/>
      <c r="AD120" s="92"/>
      <c r="AE120" s="92"/>
      <c r="AF120" s="90"/>
      <c r="AG120" s="92"/>
      <c r="AH120" s="90"/>
      <c r="AI120" s="370"/>
      <c r="AJ120" s="121">
        <f t="shared" si="181"/>
        <v>0</v>
      </c>
      <c r="AK120" s="119">
        <f t="shared" si="175"/>
        <v>0</v>
      </c>
      <c r="AL120" s="101">
        <f t="shared" si="176"/>
        <v>0</v>
      </c>
    </row>
    <row r="121" ht="63">
      <c r="A121" s="96" t="s">
        <v>249</v>
      </c>
      <c r="B121" s="97" t="s">
        <v>250</v>
      </c>
      <c r="C121" s="211">
        <v>84.5</v>
      </c>
      <c r="D121" s="104">
        <v>0</v>
      </c>
      <c r="E121" s="105">
        <v>0</v>
      </c>
      <c r="F121" s="200">
        <f t="shared" si="184"/>
        <v>0</v>
      </c>
      <c r="G121" s="105">
        <v>0</v>
      </c>
      <c r="H121" s="105">
        <v>0</v>
      </c>
      <c r="I121" s="105"/>
      <c r="J121" s="365"/>
      <c r="K121" s="102"/>
      <c r="L121" s="105">
        <v>0</v>
      </c>
      <c r="M121" s="105"/>
      <c r="N121" s="201"/>
      <c r="O121" s="270">
        <v>0</v>
      </c>
      <c r="P121" s="203"/>
      <c r="Q121" s="204"/>
      <c r="R121" s="100">
        <v>0</v>
      </c>
      <c r="S121" s="366"/>
      <c r="T121" s="100">
        <v>0</v>
      </c>
      <c r="U121" s="205">
        <v>0</v>
      </c>
      <c r="V121" s="101">
        <f t="shared" si="187"/>
        <v>0</v>
      </c>
      <c r="W121" s="336">
        <f t="shared" si="188"/>
        <v>0</v>
      </c>
      <c r="X121" s="71">
        <v>0</v>
      </c>
      <c r="Y121" s="103">
        <f>'ИТОГ и проверка'!O121</f>
        <v>0</v>
      </c>
      <c r="Z121" s="103">
        <v>0</v>
      </c>
      <c r="AA121" s="101">
        <f t="shared" si="189"/>
        <v>0</v>
      </c>
      <c r="AB121" s="10">
        <f t="shared" si="185"/>
        <v>0</v>
      </c>
      <c r="AC121" s="107"/>
      <c r="AD121" s="367"/>
      <c r="AE121" s="336"/>
      <c r="AF121" s="103">
        <f>'ИТОГ и проверка'!P121</f>
        <v>0</v>
      </c>
      <c r="AG121" s="103"/>
      <c r="AH121" s="103"/>
      <c r="AI121" s="121"/>
      <c r="AJ121" s="121">
        <f t="shared" si="181"/>
        <v>0</v>
      </c>
      <c r="AK121" s="119">
        <f t="shared" si="175"/>
        <v>0</v>
      </c>
      <c r="AL121" s="101">
        <f t="shared" si="176"/>
        <v>0</v>
      </c>
    </row>
    <row r="122" ht="63">
      <c r="A122" s="96" t="s">
        <v>251</v>
      </c>
      <c r="B122" s="97" t="s">
        <v>252</v>
      </c>
      <c r="C122" s="214">
        <v>70</v>
      </c>
      <c r="D122" s="104">
        <v>0</v>
      </c>
      <c r="E122" s="280">
        <v>0</v>
      </c>
      <c r="F122" s="200">
        <f t="shared" si="184"/>
        <v>0</v>
      </c>
      <c r="G122" s="105">
        <v>0</v>
      </c>
      <c r="H122" s="105">
        <v>0</v>
      </c>
      <c r="I122" s="105"/>
      <c r="J122" s="365"/>
      <c r="K122" s="102"/>
      <c r="L122" s="105">
        <v>0</v>
      </c>
      <c r="M122" s="105"/>
      <c r="N122" s="201"/>
      <c r="O122" s="270">
        <v>0</v>
      </c>
      <c r="P122" s="203"/>
      <c r="Q122" s="204"/>
      <c r="R122" s="100">
        <v>0</v>
      </c>
      <c r="S122" s="366"/>
      <c r="T122" s="100">
        <v>0</v>
      </c>
      <c r="U122" s="205">
        <v>0</v>
      </c>
      <c r="V122" s="101">
        <f t="shared" si="187"/>
        <v>0</v>
      </c>
      <c r="W122" s="336">
        <f t="shared" si="188"/>
        <v>0</v>
      </c>
      <c r="X122" s="71">
        <v>0</v>
      </c>
      <c r="Y122" s="103">
        <f>'ИТОГ и проверка'!O122</f>
        <v>0</v>
      </c>
      <c r="Z122" s="103">
        <v>0</v>
      </c>
      <c r="AA122" s="101">
        <f t="shared" si="189"/>
        <v>0</v>
      </c>
      <c r="AB122" s="103">
        <f t="shared" si="185"/>
        <v>0</v>
      </c>
      <c r="AC122" s="107"/>
      <c r="AD122" s="367"/>
      <c r="AE122" s="336"/>
      <c r="AF122" s="103">
        <f>'ИТОГ и проверка'!P122</f>
        <v>0</v>
      </c>
      <c r="AG122" s="103"/>
      <c r="AH122" s="103"/>
      <c r="AI122" s="121"/>
      <c r="AJ122" s="121">
        <f t="shared" si="181"/>
        <v>0</v>
      </c>
      <c r="AK122" s="119">
        <f t="shared" si="175"/>
        <v>0</v>
      </c>
      <c r="AL122" s="101">
        <f t="shared" si="176"/>
        <v>0</v>
      </c>
    </row>
    <row r="123" ht="63">
      <c r="A123" s="96" t="s">
        <v>253</v>
      </c>
      <c r="B123" s="97" t="s">
        <v>254</v>
      </c>
      <c r="C123" s="211">
        <v>247.5</v>
      </c>
      <c r="D123" s="104">
        <v>0</v>
      </c>
      <c r="E123" s="309">
        <v>0</v>
      </c>
      <c r="F123" s="200">
        <f t="shared" si="184"/>
        <v>0</v>
      </c>
      <c r="G123" s="105">
        <v>0</v>
      </c>
      <c r="H123" s="105">
        <v>0</v>
      </c>
      <c r="I123" s="105"/>
      <c r="J123" s="365"/>
      <c r="K123" s="102"/>
      <c r="L123" s="105">
        <v>0</v>
      </c>
      <c r="M123" s="105"/>
      <c r="N123" s="201"/>
      <c r="O123" s="270">
        <v>0</v>
      </c>
      <c r="P123" s="203"/>
      <c r="Q123" s="204"/>
      <c r="R123" s="100">
        <v>0</v>
      </c>
      <c r="S123" s="366"/>
      <c r="T123" s="100">
        <v>0</v>
      </c>
      <c r="U123" s="205">
        <v>0</v>
      </c>
      <c r="V123" s="101">
        <f t="shared" si="187"/>
        <v>0</v>
      </c>
      <c r="W123" s="336">
        <f t="shared" si="188"/>
        <v>0</v>
      </c>
      <c r="X123" s="71">
        <v>0</v>
      </c>
      <c r="Y123" s="103">
        <f>'ИТОГ и проверка'!O123</f>
        <v>0</v>
      </c>
      <c r="Z123" s="103">
        <v>0</v>
      </c>
      <c r="AA123" s="101">
        <f t="shared" si="189"/>
        <v>0</v>
      </c>
      <c r="AB123" s="10">
        <f t="shared" si="185"/>
        <v>0</v>
      </c>
      <c r="AC123" s="107"/>
      <c r="AD123" s="367"/>
      <c r="AE123" s="336"/>
      <c r="AF123" s="103">
        <f>'ИТОГ и проверка'!P123</f>
        <v>0</v>
      </c>
      <c r="AG123" s="103"/>
      <c r="AH123" s="103"/>
      <c r="AI123" s="121"/>
      <c r="AJ123" s="121">
        <f t="shared" si="181"/>
        <v>0</v>
      </c>
      <c r="AK123" s="119">
        <f t="shared" si="175"/>
        <v>0</v>
      </c>
      <c r="AL123" s="101">
        <f t="shared" si="176"/>
        <v>0</v>
      </c>
    </row>
    <row r="124" ht="47.25">
      <c r="A124" s="96" t="s">
        <v>255</v>
      </c>
      <c r="B124" s="97" t="s">
        <v>256</v>
      </c>
      <c r="C124" s="265">
        <v>600.66700000000003</v>
      </c>
      <c r="D124" s="337">
        <v>1034</v>
      </c>
      <c r="E124" s="261">
        <v>1171</v>
      </c>
      <c r="F124" s="217">
        <f t="shared" si="184"/>
        <v>1.9494994730857529</v>
      </c>
      <c r="G124" s="105">
        <v>51</v>
      </c>
      <c r="H124" s="105">
        <v>5</v>
      </c>
      <c r="I124" s="105"/>
      <c r="J124" s="365"/>
      <c r="K124" s="102"/>
      <c r="L124" s="105">
        <v>38</v>
      </c>
      <c r="M124" s="105"/>
      <c r="N124" s="201"/>
      <c r="O124" s="202">
        <v>51</v>
      </c>
      <c r="P124" s="203"/>
      <c r="Q124" s="204"/>
      <c r="R124" s="71">
        <v>38</v>
      </c>
      <c r="S124" s="366"/>
      <c r="T124" s="71">
        <v>0</v>
      </c>
      <c r="U124" s="205">
        <f t="shared" si="186"/>
        <v>100</v>
      </c>
      <c r="V124" s="101">
        <f t="shared" si="187"/>
        <v>58.550000000000004</v>
      </c>
      <c r="W124" s="336">
        <f t="shared" si="188"/>
        <v>58</v>
      </c>
      <c r="X124" s="71">
        <v>5</v>
      </c>
      <c r="Y124" s="103">
        <f>'ИТОГ и проверка'!O124</f>
        <v>58</v>
      </c>
      <c r="Z124" s="103">
        <f t="shared" si="190"/>
        <v>4.9530315969257046</v>
      </c>
      <c r="AA124" s="101">
        <f t="shared" si="189"/>
        <v>-0.046968403074295395</v>
      </c>
      <c r="AB124" s="103">
        <f t="shared" si="185"/>
        <v>0</v>
      </c>
      <c r="AC124" s="107"/>
      <c r="AD124" s="367"/>
      <c r="AE124" s="336"/>
      <c r="AF124" s="103">
        <f>'ИТОГ и проверка'!P124</f>
        <v>43</v>
      </c>
      <c r="AG124" s="103"/>
      <c r="AH124" s="103"/>
      <c r="AI124" s="121"/>
      <c r="AJ124" s="121">
        <f t="shared" si="181"/>
        <v>43</v>
      </c>
      <c r="AK124" s="119">
        <f t="shared" si="175"/>
        <v>-15</v>
      </c>
      <c r="AL124" s="101">
        <f t="shared" si="176"/>
        <v>0</v>
      </c>
    </row>
    <row r="125" ht="31.5">
      <c r="A125" s="96" t="s">
        <v>257</v>
      </c>
      <c r="B125" s="97" t="s">
        <v>258</v>
      </c>
      <c r="C125" s="211">
        <v>1010.05</v>
      </c>
      <c r="D125" s="104">
        <v>596</v>
      </c>
      <c r="E125" s="182">
        <v>778</v>
      </c>
      <c r="F125" s="200">
        <f t="shared" si="184"/>
        <v>0.77025889807435277</v>
      </c>
      <c r="G125" s="105">
        <v>29</v>
      </c>
      <c r="H125" s="105">
        <v>5</v>
      </c>
      <c r="I125" s="105"/>
      <c r="J125" s="365"/>
      <c r="K125" s="102"/>
      <c r="L125" s="105">
        <v>21</v>
      </c>
      <c r="M125" s="105"/>
      <c r="N125" s="201"/>
      <c r="O125" s="213">
        <v>21</v>
      </c>
      <c r="P125" s="203"/>
      <c r="Q125" s="204"/>
      <c r="R125" s="120">
        <v>21</v>
      </c>
      <c r="S125" s="366"/>
      <c r="T125" s="381"/>
      <c r="U125" s="205">
        <f t="shared" si="186"/>
        <v>72.413793103448285</v>
      </c>
      <c r="V125" s="101">
        <f t="shared" si="187"/>
        <v>38.900000000000006</v>
      </c>
      <c r="W125" s="336">
        <f t="shared" si="188"/>
        <v>38</v>
      </c>
      <c r="X125" s="71">
        <v>5</v>
      </c>
      <c r="Y125" s="103">
        <f>'ИТОГ и проверка'!O125</f>
        <v>19</v>
      </c>
      <c r="Z125" s="103">
        <f t="shared" si="190"/>
        <v>2.442159383033419</v>
      </c>
      <c r="AA125" s="101">
        <f t="shared" si="189"/>
        <v>-2.557840616966581</v>
      </c>
      <c r="AB125" s="10">
        <f t="shared" si="185"/>
        <v>0</v>
      </c>
      <c r="AC125" s="107"/>
      <c r="AD125" s="367"/>
      <c r="AE125" s="336"/>
      <c r="AF125" s="103">
        <f>'ИТОГ и проверка'!P125</f>
        <v>14</v>
      </c>
      <c r="AG125" s="103"/>
      <c r="AH125" s="103"/>
      <c r="AI125" s="121"/>
      <c r="AJ125" s="121">
        <f t="shared" si="181"/>
        <v>14</v>
      </c>
      <c r="AK125" s="119">
        <f t="shared" si="175"/>
        <v>-5</v>
      </c>
      <c r="AL125" s="101">
        <f t="shared" si="176"/>
        <v>0</v>
      </c>
    </row>
    <row r="126" ht="31.5">
      <c r="A126" s="96" t="s">
        <v>259</v>
      </c>
      <c r="B126" s="97" t="s">
        <v>260</v>
      </c>
      <c r="C126" s="214">
        <v>2437.1999999999998</v>
      </c>
      <c r="D126" s="104">
        <v>2973</v>
      </c>
      <c r="E126" s="120">
        <v>1804</v>
      </c>
      <c r="F126" s="200">
        <f t="shared" si="184"/>
        <v>0.74019366486131632</v>
      </c>
      <c r="G126" s="105">
        <v>59</v>
      </c>
      <c r="H126" s="105">
        <v>2</v>
      </c>
      <c r="I126" s="105"/>
      <c r="J126" s="365"/>
      <c r="K126" s="102"/>
      <c r="L126" s="105">
        <v>44</v>
      </c>
      <c r="M126" s="105"/>
      <c r="N126" s="201"/>
      <c r="O126" s="213">
        <v>44</v>
      </c>
      <c r="P126" s="203"/>
      <c r="Q126" s="204"/>
      <c r="R126" s="120">
        <v>44</v>
      </c>
      <c r="S126" s="366"/>
      <c r="T126" s="381"/>
      <c r="U126" s="205">
        <f t="shared" si="186"/>
        <v>74.576271186440678</v>
      </c>
      <c r="V126" s="101">
        <f t="shared" si="187"/>
        <v>90.200000000000003</v>
      </c>
      <c r="W126" s="336">
        <f t="shared" si="188"/>
        <v>90</v>
      </c>
      <c r="X126" s="71">
        <v>5</v>
      </c>
      <c r="Y126" s="103">
        <f>'ИТОГ и проверка'!O126</f>
        <v>45</v>
      </c>
      <c r="Z126" s="103">
        <f t="shared" si="190"/>
        <v>2.4944567627494458</v>
      </c>
      <c r="AA126" s="101">
        <f t="shared" si="189"/>
        <v>-2.5055432372505542</v>
      </c>
      <c r="AB126" s="103">
        <f t="shared" si="185"/>
        <v>0</v>
      </c>
      <c r="AC126" s="107"/>
      <c r="AD126" s="367"/>
      <c r="AE126" s="336"/>
      <c r="AF126" s="103">
        <f>'ИТОГ и проверка'!P126</f>
        <v>33</v>
      </c>
      <c r="AG126" s="103"/>
      <c r="AH126" s="103"/>
      <c r="AI126" s="121"/>
      <c r="AJ126" s="121">
        <f t="shared" si="181"/>
        <v>33</v>
      </c>
      <c r="AK126" s="119">
        <f t="shared" si="175"/>
        <v>-12</v>
      </c>
      <c r="AL126" s="101">
        <f t="shared" si="176"/>
        <v>0</v>
      </c>
    </row>
    <row r="127">
      <c r="A127" s="123" t="s">
        <v>261</v>
      </c>
      <c r="B127" s="87" t="s">
        <v>262</v>
      </c>
      <c r="C127" s="218"/>
      <c r="D127" s="208"/>
      <c r="E127" s="284"/>
      <c r="F127" s="256"/>
      <c r="G127" s="91"/>
      <c r="H127" s="91"/>
      <c r="I127" s="91"/>
      <c r="J127" s="151"/>
      <c r="K127" s="151"/>
      <c r="L127" s="91"/>
      <c r="M127" s="151"/>
      <c r="N127" s="91"/>
      <c r="O127" s="209"/>
      <c r="P127" s="88"/>
      <c r="Q127" s="88"/>
      <c r="R127" s="89"/>
      <c r="S127" s="88"/>
      <c r="T127" s="89"/>
      <c r="U127" s="88"/>
      <c r="V127" s="90"/>
      <c r="W127" s="92"/>
      <c r="X127" s="92"/>
      <c r="Y127" s="90"/>
      <c r="Z127" s="150"/>
      <c r="AA127" s="90"/>
      <c r="AB127" s="10">
        <f t="shared" si="185"/>
        <v>0</v>
      </c>
      <c r="AC127" s="90"/>
      <c r="AD127" s="92"/>
      <c r="AE127" s="92"/>
      <c r="AF127" s="90"/>
      <c r="AG127" s="92"/>
      <c r="AH127" s="90"/>
      <c r="AI127" s="370"/>
      <c r="AJ127" s="121">
        <f t="shared" si="181"/>
        <v>0</v>
      </c>
      <c r="AK127" s="119">
        <f t="shared" si="175"/>
        <v>0</v>
      </c>
      <c r="AL127" s="101">
        <f t="shared" si="176"/>
        <v>0</v>
      </c>
    </row>
    <row r="128" ht="47.25">
      <c r="A128" s="96" t="s">
        <v>263</v>
      </c>
      <c r="B128" s="97" t="s">
        <v>264</v>
      </c>
      <c r="C128" s="214">
        <v>1562.3679999999999</v>
      </c>
      <c r="D128" s="104">
        <v>640</v>
      </c>
      <c r="E128" s="182">
        <v>572</v>
      </c>
      <c r="F128" s="200">
        <f t="shared" si="184"/>
        <v>0.36611092905128628</v>
      </c>
      <c r="G128" s="105">
        <v>32</v>
      </c>
      <c r="H128" s="105">
        <v>5</v>
      </c>
      <c r="I128" s="105"/>
      <c r="J128" s="365"/>
      <c r="K128" s="102"/>
      <c r="L128" s="105">
        <v>24</v>
      </c>
      <c r="M128" s="105"/>
      <c r="N128" s="201"/>
      <c r="O128" s="313">
        <v>29</v>
      </c>
      <c r="P128" s="203"/>
      <c r="Q128" s="204"/>
      <c r="R128" s="71">
        <v>24</v>
      </c>
      <c r="S128" s="366"/>
      <c r="T128" s="71"/>
      <c r="U128" s="205">
        <f t="shared" si="186"/>
        <v>90.625</v>
      </c>
      <c r="V128" s="101">
        <f t="shared" si="187"/>
        <v>28.600000000000001</v>
      </c>
      <c r="W128" s="336">
        <f t="shared" si="188"/>
        <v>28</v>
      </c>
      <c r="X128" s="71">
        <v>5</v>
      </c>
      <c r="Y128" s="103">
        <f>'ИТОГ и проверка'!O128</f>
        <v>28</v>
      </c>
      <c r="Z128" s="103">
        <f t="shared" si="190"/>
        <v>4.895104895104895</v>
      </c>
      <c r="AA128" s="101">
        <f t="shared" si="189"/>
        <v>-0.10489510489510501</v>
      </c>
      <c r="AB128" s="103">
        <f t="shared" si="185"/>
        <v>0</v>
      </c>
      <c r="AC128" s="107"/>
      <c r="AD128" s="367"/>
      <c r="AE128" s="336"/>
      <c r="AF128" s="103">
        <f>'ИТОГ и проверка'!P128</f>
        <v>21</v>
      </c>
      <c r="AG128" s="103"/>
      <c r="AH128" s="103"/>
      <c r="AI128" s="121"/>
      <c r="AJ128" s="121">
        <f t="shared" si="181"/>
        <v>21</v>
      </c>
      <c r="AK128" s="119">
        <f t="shared" si="175"/>
        <v>-7</v>
      </c>
      <c r="AL128" s="101">
        <f t="shared" si="176"/>
        <v>0</v>
      </c>
    </row>
    <row r="129" ht="47.25">
      <c r="A129" s="96" t="s">
        <v>265</v>
      </c>
      <c r="B129" s="97" t="s">
        <v>266</v>
      </c>
      <c r="C129" s="211">
        <v>166.57499999999999</v>
      </c>
      <c r="D129" s="104">
        <v>67</v>
      </c>
      <c r="E129" s="105">
        <v>55</v>
      </c>
      <c r="F129" s="200">
        <f t="shared" si="184"/>
        <v>0.33018159987993401</v>
      </c>
      <c r="G129" s="105">
        <v>3</v>
      </c>
      <c r="H129" s="105">
        <v>4</v>
      </c>
      <c r="I129" s="105"/>
      <c r="J129" s="365"/>
      <c r="K129" s="102"/>
      <c r="L129" s="105">
        <v>2</v>
      </c>
      <c r="M129" s="105"/>
      <c r="N129" s="105"/>
      <c r="O129" s="306">
        <v>2</v>
      </c>
      <c r="P129" s="107"/>
      <c r="Q129" s="107"/>
      <c r="R129" s="105">
        <v>2</v>
      </c>
      <c r="S129" s="107"/>
      <c r="T129" s="105"/>
      <c r="U129" s="101">
        <f t="shared" si="186"/>
        <v>66.666666666666671</v>
      </c>
      <c r="V129" s="101">
        <f t="shared" si="187"/>
        <v>2.75</v>
      </c>
      <c r="W129" s="336">
        <f t="shared" si="188"/>
        <v>2</v>
      </c>
      <c r="X129" s="71">
        <v>5</v>
      </c>
      <c r="Y129" s="103">
        <f>'ИТОГ и проверка'!O129</f>
        <v>2</v>
      </c>
      <c r="Z129" s="103">
        <f t="shared" si="190"/>
        <v>3.6363636363636362</v>
      </c>
      <c r="AA129" s="101">
        <f t="shared" si="189"/>
        <v>-1.3636363636363638</v>
      </c>
      <c r="AB129" s="10">
        <f t="shared" si="185"/>
        <v>0</v>
      </c>
      <c r="AC129" s="107"/>
      <c r="AD129" s="367"/>
      <c r="AE129" s="336"/>
      <c r="AF129" s="103">
        <f>'ИТОГ и проверка'!P129</f>
        <v>1</v>
      </c>
      <c r="AG129" s="103"/>
      <c r="AH129" s="103"/>
      <c r="AI129" s="121"/>
      <c r="AJ129" s="121">
        <f t="shared" si="181"/>
        <v>1</v>
      </c>
      <c r="AK129" s="119">
        <f t="shared" si="175"/>
        <v>-1</v>
      </c>
      <c r="AL129" s="101">
        <f t="shared" si="176"/>
        <v>0</v>
      </c>
    </row>
    <row r="130" ht="47.25">
      <c r="A130" s="96" t="s">
        <v>267</v>
      </c>
      <c r="B130" s="97" t="s">
        <v>268</v>
      </c>
      <c r="C130" s="214">
        <v>6.7999999999999998</v>
      </c>
      <c r="D130" s="337">
        <v>0</v>
      </c>
      <c r="E130" s="291">
        <v>0</v>
      </c>
      <c r="F130" s="217">
        <f t="shared" si="184"/>
        <v>0</v>
      </c>
      <c r="G130" s="105">
        <v>0</v>
      </c>
      <c r="H130" s="105">
        <v>0</v>
      </c>
      <c r="I130" s="105"/>
      <c r="J130" s="365"/>
      <c r="K130" s="102"/>
      <c r="L130" s="105">
        <v>0</v>
      </c>
      <c r="M130" s="105"/>
      <c r="N130" s="201"/>
      <c r="O130" s="216">
        <v>0</v>
      </c>
      <c r="P130" s="203"/>
      <c r="Q130" s="204"/>
      <c r="R130" s="122">
        <v>0</v>
      </c>
      <c r="S130" s="366"/>
      <c r="T130" s="122">
        <v>0</v>
      </c>
      <c r="U130" s="205">
        <v>0</v>
      </c>
      <c r="V130" s="101">
        <f t="shared" si="187"/>
        <v>0</v>
      </c>
      <c r="W130" s="336">
        <f t="shared" si="188"/>
        <v>0</v>
      </c>
      <c r="X130" s="71">
        <v>0</v>
      </c>
      <c r="Y130" s="103">
        <f>'ИТОГ и проверка'!O130</f>
        <v>0</v>
      </c>
      <c r="Z130" s="103">
        <v>0</v>
      </c>
      <c r="AA130" s="101">
        <f t="shared" si="189"/>
        <v>0</v>
      </c>
      <c r="AB130" s="103">
        <f t="shared" si="185"/>
        <v>0</v>
      </c>
      <c r="AC130" s="107"/>
      <c r="AD130" s="367"/>
      <c r="AE130" s="336"/>
      <c r="AF130" s="103">
        <f>'ИТОГ и проверка'!P130</f>
        <v>0</v>
      </c>
      <c r="AG130" s="103"/>
      <c r="AH130" s="103"/>
      <c r="AI130" s="121"/>
      <c r="AJ130" s="121">
        <f t="shared" si="181"/>
        <v>0</v>
      </c>
      <c r="AK130" s="119">
        <f t="shared" si="175"/>
        <v>0</v>
      </c>
      <c r="AL130" s="101">
        <f t="shared" si="176"/>
        <v>0</v>
      </c>
    </row>
    <row r="131">
      <c r="A131" s="123" t="s">
        <v>269</v>
      </c>
      <c r="B131" s="87" t="s">
        <v>270</v>
      </c>
      <c r="C131" s="218"/>
      <c r="D131" s="208"/>
      <c r="E131" s="272"/>
      <c r="F131" s="256"/>
      <c r="G131" s="91"/>
      <c r="H131" s="91"/>
      <c r="I131" s="91"/>
      <c r="J131" s="151"/>
      <c r="K131" s="151"/>
      <c r="L131" s="91"/>
      <c r="M131" s="151"/>
      <c r="N131" s="91"/>
      <c r="O131" s="209"/>
      <c r="P131" s="88"/>
      <c r="Q131" s="88"/>
      <c r="R131" s="89"/>
      <c r="S131" s="88"/>
      <c r="T131" s="89"/>
      <c r="U131" s="88"/>
      <c r="V131" s="90"/>
      <c r="W131" s="92"/>
      <c r="X131" s="92"/>
      <c r="Y131" s="90"/>
      <c r="Z131" s="150"/>
      <c r="AA131" s="90"/>
      <c r="AB131" s="10">
        <f t="shared" si="185"/>
        <v>0</v>
      </c>
      <c r="AC131" s="90"/>
      <c r="AD131" s="92"/>
      <c r="AE131" s="92"/>
      <c r="AF131" s="90"/>
      <c r="AG131" s="92"/>
      <c r="AH131" s="90"/>
      <c r="AI131" s="370"/>
      <c r="AJ131" s="121">
        <f t="shared" si="181"/>
        <v>0</v>
      </c>
      <c r="AK131" s="119">
        <f t="shared" si="175"/>
        <v>0</v>
      </c>
      <c r="AL131" s="101">
        <f t="shared" si="176"/>
        <v>0</v>
      </c>
    </row>
    <row r="132" ht="47.25">
      <c r="A132" s="96" t="s">
        <v>271</v>
      </c>
      <c r="B132" s="97" t="s">
        <v>272</v>
      </c>
      <c r="C132" s="265">
        <v>1015</v>
      </c>
      <c r="D132" s="104">
        <v>2670</v>
      </c>
      <c r="E132" s="182">
        <v>3096</v>
      </c>
      <c r="F132" s="200">
        <f t="shared" si="184"/>
        <v>3.0502463054187192</v>
      </c>
      <c r="G132" s="105">
        <v>133</v>
      </c>
      <c r="H132" s="105">
        <v>5</v>
      </c>
      <c r="I132" s="105"/>
      <c r="J132" s="365"/>
      <c r="K132" s="102"/>
      <c r="L132" s="105">
        <v>99</v>
      </c>
      <c r="M132" s="105"/>
      <c r="N132" s="201"/>
      <c r="O132" s="213">
        <v>128</v>
      </c>
      <c r="P132" s="203"/>
      <c r="Q132" s="204"/>
      <c r="R132" s="120">
        <v>99</v>
      </c>
      <c r="S132" s="366"/>
      <c r="T132" s="120"/>
      <c r="U132" s="205">
        <f t="shared" si="186"/>
        <v>96.240601503759393</v>
      </c>
      <c r="V132" s="101">
        <f t="shared" si="187"/>
        <v>154.80000000000001</v>
      </c>
      <c r="W132" s="336">
        <f t="shared" si="188"/>
        <v>154</v>
      </c>
      <c r="X132" s="71">
        <v>5</v>
      </c>
      <c r="Y132" s="103">
        <f>'ИТОГ и проверка'!O132</f>
        <v>154</v>
      </c>
      <c r="Z132" s="103">
        <f t="shared" si="190"/>
        <v>4.9741602067183459</v>
      </c>
      <c r="AA132" s="101">
        <f t="shared" si="189"/>
        <v>-0.025839793281654089</v>
      </c>
      <c r="AB132" s="103">
        <f t="shared" si="185"/>
        <v>0</v>
      </c>
      <c r="AC132" s="107"/>
      <c r="AD132" s="367"/>
      <c r="AE132" s="336"/>
      <c r="AF132" s="103">
        <f>'ИТОГ и проверка'!P132</f>
        <v>115</v>
      </c>
      <c r="AG132" s="103"/>
      <c r="AH132" s="103"/>
      <c r="AI132" s="121"/>
      <c r="AJ132" s="121">
        <f t="shared" si="181"/>
        <v>115</v>
      </c>
      <c r="AK132" s="119">
        <f t="shared" si="175"/>
        <v>-39</v>
      </c>
      <c r="AL132" s="101">
        <f t="shared" si="176"/>
        <v>0</v>
      </c>
    </row>
    <row r="133" ht="31.5">
      <c r="A133" s="96" t="s">
        <v>273</v>
      </c>
      <c r="B133" s="97" t="s">
        <v>274</v>
      </c>
      <c r="C133" s="211">
        <v>163.09700000000001</v>
      </c>
      <c r="D133" s="104">
        <v>1474</v>
      </c>
      <c r="E133" s="120">
        <v>1636</v>
      </c>
      <c r="F133" s="200">
        <f t="shared" si="184"/>
        <v>10.030840542744501</v>
      </c>
      <c r="G133" s="105">
        <v>73</v>
      </c>
      <c r="H133" s="105">
        <v>5</v>
      </c>
      <c r="I133" s="105"/>
      <c r="J133" s="365"/>
      <c r="K133" s="102"/>
      <c r="L133" s="105">
        <v>54</v>
      </c>
      <c r="M133" s="105"/>
      <c r="N133" s="201"/>
      <c r="O133" s="213">
        <v>73</v>
      </c>
      <c r="P133" s="203"/>
      <c r="Q133" s="204"/>
      <c r="R133" s="120">
        <v>54</v>
      </c>
      <c r="S133" s="366"/>
      <c r="T133" s="120"/>
      <c r="U133" s="205">
        <f t="shared" si="186"/>
        <v>100</v>
      </c>
      <c r="V133" s="101">
        <f t="shared" si="187"/>
        <v>81.800000000000011</v>
      </c>
      <c r="W133" s="336">
        <f t="shared" si="188"/>
        <v>81</v>
      </c>
      <c r="X133" s="71">
        <v>5</v>
      </c>
      <c r="Y133" s="103">
        <f>'ИТОГ и проверка'!O133</f>
        <v>80</v>
      </c>
      <c r="Z133" s="103">
        <f t="shared" si="190"/>
        <v>4.8899755501222497</v>
      </c>
      <c r="AA133" s="101">
        <f t="shared" si="189"/>
        <v>-0.11002444987775029</v>
      </c>
      <c r="AB133" s="10">
        <f t="shared" si="185"/>
        <v>0</v>
      </c>
      <c r="AC133" s="107"/>
      <c r="AD133" s="367"/>
      <c r="AE133" s="336"/>
      <c r="AF133" s="103">
        <f>'ИТОГ и проверка'!P133</f>
        <v>60</v>
      </c>
      <c r="AG133" s="103"/>
      <c r="AH133" s="103"/>
      <c r="AI133" s="121"/>
      <c r="AJ133" s="121">
        <f t="shared" si="181"/>
        <v>60</v>
      </c>
      <c r="AK133" s="119">
        <f t="shared" si="175"/>
        <v>-20</v>
      </c>
      <c r="AL133" s="101">
        <f t="shared" si="176"/>
        <v>0</v>
      </c>
    </row>
    <row r="134" ht="31.5">
      <c r="A134" s="96" t="s">
        <v>275</v>
      </c>
      <c r="B134" s="97" t="s">
        <v>276</v>
      </c>
      <c r="C134" s="214">
        <v>385.19600000000003</v>
      </c>
      <c r="D134" s="104">
        <v>1826</v>
      </c>
      <c r="E134" s="246">
        <v>1896</v>
      </c>
      <c r="F134" s="200">
        <f t="shared" si="184"/>
        <v>4.9221694929334676</v>
      </c>
      <c r="G134" s="105">
        <v>91</v>
      </c>
      <c r="H134" s="105">
        <v>5</v>
      </c>
      <c r="I134" s="105"/>
      <c r="J134" s="365"/>
      <c r="K134" s="102"/>
      <c r="L134" s="105">
        <v>68</v>
      </c>
      <c r="M134" s="105"/>
      <c r="N134" s="201"/>
      <c r="O134" s="213">
        <v>91</v>
      </c>
      <c r="P134" s="203"/>
      <c r="Q134" s="204"/>
      <c r="R134" s="120">
        <v>68</v>
      </c>
      <c r="S134" s="366"/>
      <c r="T134" s="120"/>
      <c r="U134" s="205">
        <f t="shared" si="186"/>
        <v>100</v>
      </c>
      <c r="V134" s="101">
        <f t="shared" si="187"/>
        <v>94.800000000000011</v>
      </c>
      <c r="W134" s="336">
        <f t="shared" si="188"/>
        <v>94</v>
      </c>
      <c r="X134" s="71">
        <v>5</v>
      </c>
      <c r="Y134" s="103">
        <f>'ИТОГ и проверка'!O134</f>
        <v>94</v>
      </c>
      <c r="Z134" s="103">
        <f t="shared" si="190"/>
        <v>4.9578059071729959</v>
      </c>
      <c r="AA134" s="101">
        <f t="shared" si="189"/>
        <v>-0.042194092827004148</v>
      </c>
      <c r="AB134" s="103">
        <f t="shared" si="185"/>
        <v>0</v>
      </c>
      <c r="AC134" s="107"/>
      <c r="AD134" s="367"/>
      <c r="AE134" s="336"/>
      <c r="AF134" s="103">
        <f>'ИТОГ и проверка'!P134</f>
        <v>70</v>
      </c>
      <c r="AG134" s="103"/>
      <c r="AH134" s="103"/>
      <c r="AI134" s="121"/>
      <c r="AJ134" s="121">
        <f t="shared" si="181"/>
        <v>70</v>
      </c>
      <c r="AK134" s="119">
        <f t="shared" si="175"/>
        <v>-24</v>
      </c>
      <c r="AL134" s="101">
        <f t="shared" si="176"/>
        <v>0</v>
      </c>
    </row>
    <row r="135" ht="31.5">
      <c r="A135" s="96" t="s">
        <v>277</v>
      </c>
      <c r="B135" s="97" t="s">
        <v>278</v>
      </c>
      <c r="C135" s="211">
        <v>42.954999999999998</v>
      </c>
      <c r="D135" s="104">
        <v>197</v>
      </c>
      <c r="E135" s="230">
        <v>290</v>
      </c>
      <c r="F135" s="200">
        <f t="shared" si="184"/>
        <v>6.7512513095099527</v>
      </c>
      <c r="G135" s="105">
        <v>9</v>
      </c>
      <c r="H135" s="105">
        <v>5</v>
      </c>
      <c r="I135" s="105"/>
      <c r="J135" s="365"/>
      <c r="K135" s="102"/>
      <c r="L135" s="105">
        <v>6</v>
      </c>
      <c r="M135" s="105"/>
      <c r="N135" s="105"/>
      <c r="O135" s="292">
        <v>9</v>
      </c>
      <c r="P135" s="107"/>
      <c r="Q135" s="107"/>
      <c r="R135" s="122">
        <v>6</v>
      </c>
      <c r="S135" s="107"/>
      <c r="T135" s="122"/>
      <c r="U135" s="101">
        <f t="shared" si="186"/>
        <v>100</v>
      </c>
      <c r="V135" s="101">
        <f t="shared" si="187"/>
        <v>14.5</v>
      </c>
      <c r="W135" s="336">
        <f t="shared" si="188"/>
        <v>14</v>
      </c>
      <c r="X135" s="71">
        <v>5</v>
      </c>
      <c r="Y135" s="103">
        <f>'ИТОГ и проверка'!O135</f>
        <v>14</v>
      </c>
      <c r="Z135" s="103">
        <f t="shared" si="190"/>
        <v>4.8275862068965516</v>
      </c>
      <c r="AA135" s="101">
        <f t="shared" si="189"/>
        <v>-0.1724137931034484</v>
      </c>
      <c r="AB135" s="10">
        <f t="shared" si="185"/>
        <v>0</v>
      </c>
      <c r="AC135" s="107"/>
      <c r="AD135" s="367"/>
      <c r="AE135" s="336"/>
      <c r="AF135" s="103">
        <f>'ИТОГ и проверка'!P135</f>
        <v>10</v>
      </c>
      <c r="AG135" s="103"/>
      <c r="AH135" s="103"/>
      <c r="AI135" s="121"/>
      <c r="AJ135" s="121">
        <f t="shared" si="181"/>
        <v>10</v>
      </c>
      <c r="AK135" s="119">
        <f t="shared" si="175"/>
        <v>-4</v>
      </c>
      <c r="AL135" s="101">
        <f t="shared" si="176"/>
        <v>0</v>
      </c>
    </row>
    <row r="136" ht="47.25">
      <c r="A136" s="96" t="s">
        <v>279</v>
      </c>
      <c r="B136" s="97" t="s">
        <v>280</v>
      </c>
      <c r="C136" s="214">
        <v>31.655000000000001</v>
      </c>
      <c r="D136" s="104">
        <v>113</v>
      </c>
      <c r="E136" s="246">
        <v>103</v>
      </c>
      <c r="F136" s="200">
        <f t="shared" si="184"/>
        <v>3.2538303585531509</v>
      </c>
      <c r="G136" s="105">
        <v>5</v>
      </c>
      <c r="H136" s="105">
        <v>4</v>
      </c>
      <c r="I136" s="105">
        <v>0</v>
      </c>
      <c r="J136" s="365"/>
      <c r="K136" s="102"/>
      <c r="L136" s="105">
        <v>3</v>
      </c>
      <c r="M136" s="105"/>
      <c r="N136" s="201"/>
      <c r="O136" s="213">
        <v>3</v>
      </c>
      <c r="P136" s="203"/>
      <c r="Q136" s="204"/>
      <c r="R136" s="120">
        <v>3</v>
      </c>
      <c r="S136" s="366"/>
      <c r="T136" s="120"/>
      <c r="U136" s="205">
        <f t="shared" si="186"/>
        <v>60</v>
      </c>
      <c r="V136" s="101">
        <f t="shared" si="187"/>
        <v>5.1500000000000004</v>
      </c>
      <c r="W136" s="336">
        <f t="shared" si="188"/>
        <v>5</v>
      </c>
      <c r="X136" s="71">
        <v>5</v>
      </c>
      <c r="Y136" s="103">
        <f>'ИТОГ и проверка'!O136</f>
        <v>5</v>
      </c>
      <c r="Z136" s="103">
        <f t="shared" si="190"/>
        <v>4.8543689320388346</v>
      </c>
      <c r="AA136" s="101">
        <f t="shared" si="189"/>
        <v>-0.14563106796116543</v>
      </c>
      <c r="AB136" s="103">
        <f t="shared" si="185"/>
        <v>0</v>
      </c>
      <c r="AC136" s="107">
        <v>0</v>
      </c>
      <c r="AD136" s="367"/>
      <c r="AE136" s="336"/>
      <c r="AF136" s="103">
        <f>'ИТОГ и проверка'!P136</f>
        <v>3</v>
      </c>
      <c r="AG136" s="103"/>
      <c r="AH136" s="103"/>
      <c r="AI136" s="121"/>
      <c r="AJ136" s="121">
        <f t="shared" si="181"/>
        <v>3</v>
      </c>
      <c r="AK136" s="119">
        <f t="shared" si="175"/>
        <v>-2</v>
      </c>
      <c r="AL136" s="101">
        <f t="shared" si="176"/>
        <v>0</v>
      </c>
    </row>
    <row r="137" ht="47.25">
      <c r="A137" s="96" t="s">
        <v>281</v>
      </c>
      <c r="B137" s="97" t="s">
        <v>282</v>
      </c>
      <c r="C137" s="211">
        <v>49.079999999999998</v>
      </c>
      <c r="D137" s="104">
        <v>232</v>
      </c>
      <c r="E137" s="182">
        <v>126</v>
      </c>
      <c r="F137" s="200">
        <f t="shared" si="184"/>
        <v>2.5672371638141809</v>
      </c>
      <c r="G137" s="105">
        <v>11</v>
      </c>
      <c r="H137" s="105">
        <v>5</v>
      </c>
      <c r="I137" s="105">
        <v>0</v>
      </c>
      <c r="J137" s="365"/>
      <c r="K137" s="102"/>
      <c r="L137" s="105">
        <v>8</v>
      </c>
      <c r="M137" s="105"/>
      <c r="N137" s="201"/>
      <c r="O137" s="213">
        <v>8</v>
      </c>
      <c r="P137" s="203"/>
      <c r="Q137" s="204"/>
      <c r="R137" s="120">
        <v>8</v>
      </c>
      <c r="S137" s="366"/>
      <c r="T137" s="120"/>
      <c r="U137" s="205">
        <f t="shared" si="186"/>
        <v>72.727272727272734</v>
      </c>
      <c r="V137" s="101">
        <f t="shared" si="187"/>
        <v>6.3000000000000007</v>
      </c>
      <c r="W137" s="336">
        <f t="shared" si="188"/>
        <v>6</v>
      </c>
      <c r="X137" s="71">
        <v>5</v>
      </c>
      <c r="Y137" s="103">
        <f>'ИТОГ и проверка'!O137</f>
        <v>6</v>
      </c>
      <c r="Z137" s="103">
        <f t="shared" si="190"/>
        <v>4.7619047619047619</v>
      </c>
      <c r="AA137" s="101">
        <f t="shared" si="189"/>
        <v>-0.23809523809523814</v>
      </c>
      <c r="AB137" s="10">
        <f t="shared" si="185"/>
        <v>0</v>
      </c>
      <c r="AC137" s="107">
        <v>0</v>
      </c>
      <c r="AD137" s="367"/>
      <c r="AE137" s="336"/>
      <c r="AF137" s="103">
        <f>'ИТОГ и проверка'!P137</f>
        <v>4</v>
      </c>
      <c r="AG137" s="103"/>
      <c r="AH137" s="103"/>
      <c r="AI137" s="121"/>
      <c r="AJ137" s="121">
        <f t="shared" si="181"/>
        <v>4</v>
      </c>
      <c r="AK137" s="119">
        <f t="shared" si="175"/>
        <v>-2</v>
      </c>
      <c r="AL137" s="101">
        <f t="shared" si="176"/>
        <v>0</v>
      </c>
    </row>
    <row r="138" ht="47.25">
      <c r="A138" s="96" t="s">
        <v>283</v>
      </c>
      <c r="B138" s="97" t="s">
        <v>284</v>
      </c>
      <c r="C138" s="214">
        <v>151.08000000000001</v>
      </c>
      <c r="D138" s="104">
        <v>743</v>
      </c>
      <c r="E138" s="246">
        <v>448</v>
      </c>
      <c r="F138" s="200">
        <f t="shared" si="184"/>
        <v>2.965316388668255</v>
      </c>
      <c r="G138" s="105">
        <v>37</v>
      </c>
      <c r="H138" s="105">
        <v>5</v>
      </c>
      <c r="I138" s="105">
        <v>0</v>
      </c>
      <c r="J138" s="365"/>
      <c r="K138" s="102"/>
      <c r="L138" s="105">
        <v>27</v>
      </c>
      <c r="M138" s="105"/>
      <c r="N138" s="201"/>
      <c r="O138" s="213">
        <v>27</v>
      </c>
      <c r="P138" s="203"/>
      <c r="Q138" s="204"/>
      <c r="R138" s="120">
        <v>27</v>
      </c>
      <c r="S138" s="366"/>
      <c r="T138" s="120"/>
      <c r="U138" s="205">
        <f t="shared" si="186"/>
        <v>72.972972972972968</v>
      </c>
      <c r="V138" s="101">
        <f t="shared" si="187"/>
        <v>22.400000000000002</v>
      </c>
      <c r="W138" s="336">
        <f t="shared" si="188"/>
        <v>22</v>
      </c>
      <c r="X138" s="71">
        <v>5</v>
      </c>
      <c r="Y138" s="103">
        <f>'ИТОГ и проверка'!O138</f>
        <v>22</v>
      </c>
      <c r="Z138" s="103">
        <f t="shared" si="190"/>
        <v>4.9107142857142856</v>
      </c>
      <c r="AA138" s="101">
        <f t="shared" si="189"/>
        <v>-0.089285714285714413</v>
      </c>
      <c r="AB138" s="103">
        <f t="shared" si="185"/>
        <v>0</v>
      </c>
      <c r="AC138" s="107">
        <v>0</v>
      </c>
      <c r="AD138" s="367"/>
      <c r="AE138" s="336"/>
      <c r="AF138" s="103">
        <f>'ИТОГ и проверка'!P138</f>
        <v>16</v>
      </c>
      <c r="AG138" s="103"/>
      <c r="AH138" s="103"/>
      <c r="AI138" s="121"/>
      <c r="AJ138" s="121">
        <f t="shared" si="181"/>
        <v>16</v>
      </c>
      <c r="AK138" s="119">
        <f t="shared" si="175"/>
        <v>-6</v>
      </c>
      <c r="AL138" s="101">
        <f t="shared" si="176"/>
        <v>0</v>
      </c>
    </row>
    <row r="139" ht="47.25">
      <c r="A139" s="96" t="s">
        <v>285</v>
      </c>
      <c r="B139" s="97" t="s">
        <v>286</v>
      </c>
      <c r="C139" s="211">
        <v>46.079999999999998</v>
      </c>
      <c r="D139" s="104">
        <v>220</v>
      </c>
      <c r="E139" s="182">
        <v>122</v>
      </c>
      <c r="F139" s="200">
        <f t="shared" si="184"/>
        <v>2.6475694444444446</v>
      </c>
      <c r="G139" s="105">
        <v>11</v>
      </c>
      <c r="H139" s="105">
        <v>5</v>
      </c>
      <c r="I139" s="105">
        <v>0</v>
      </c>
      <c r="J139" s="365"/>
      <c r="K139" s="102"/>
      <c r="L139" s="105">
        <v>8</v>
      </c>
      <c r="M139" s="105"/>
      <c r="N139" s="201"/>
      <c r="O139" s="213">
        <v>8</v>
      </c>
      <c r="P139" s="203"/>
      <c r="Q139" s="204"/>
      <c r="R139" s="120">
        <v>8</v>
      </c>
      <c r="S139" s="366"/>
      <c r="T139" s="120"/>
      <c r="U139" s="205">
        <f t="shared" si="186"/>
        <v>72.727272727272734</v>
      </c>
      <c r="V139" s="101">
        <f t="shared" si="187"/>
        <v>6.1000000000000005</v>
      </c>
      <c r="W139" s="336">
        <f t="shared" si="188"/>
        <v>6</v>
      </c>
      <c r="X139" s="71">
        <v>5</v>
      </c>
      <c r="Y139" s="103">
        <f>'ИТОГ и проверка'!O139</f>
        <v>6</v>
      </c>
      <c r="Z139" s="103">
        <f t="shared" si="190"/>
        <v>4.918032786885246</v>
      </c>
      <c r="AA139" s="101">
        <f t="shared" si="189"/>
        <v>-0.081967213114753967</v>
      </c>
      <c r="AB139" s="10">
        <f t="shared" si="185"/>
        <v>0</v>
      </c>
      <c r="AC139" s="107">
        <v>0</v>
      </c>
      <c r="AD139" s="367"/>
      <c r="AE139" s="336"/>
      <c r="AF139" s="103">
        <f>'ИТОГ и проверка'!P139</f>
        <v>4</v>
      </c>
      <c r="AG139" s="103"/>
      <c r="AH139" s="103"/>
      <c r="AI139" s="121"/>
      <c r="AJ139" s="121">
        <f t="shared" si="181"/>
        <v>4</v>
      </c>
      <c r="AK139" s="119">
        <f t="shared" si="175"/>
        <v>-2</v>
      </c>
      <c r="AL139" s="101">
        <f t="shared" si="176"/>
        <v>0</v>
      </c>
    </row>
    <row r="140" ht="47.25">
      <c r="A140" s="96" t="s">
        <v>287</v>
      </c>
      <c r="B140" s="97" t="s">
        <v>288</v>
      </c>
      <c r="C140" s="214">
        <v>2622.1399999999999</v>
      </c>
      <c r="D140" s="104">
        <v>22262</v>
      </c>
      <c r="E140" s="120">
        <v>15336</v>
      </c>
      <c r="F140" s="200">
        <f t="shared" si="184"/>
        <v>5.848657966393862</v>
      </c>
      <c r="G140" s="105">
        <v>1113</v>
      </c>
      <c r="H140" s="105">
        <v>5</v>
      </c>
      <c r="I140" s="105">
        <v>0</v>
      </c>
      <c r="J140" s="365"/>
      <c r="K140" s="102"/>
      <c r="L140" s="105">
        <v>834</v>
      </c>
      <c r="M140" s="105"/>
      <c r="N140" s="201"/>
      <c r="O140" s="202">
        <v>830</v>
      </c>
      <c r="P140" s="203"/>
      <c r="Q140" s="204"/>
      <c r="R140" s="71">
        <v>830</v>
      </c>
      <c r="S140" s="366"/>
      <c r="T140" s="71"/>
      <c r="U140" s="205">
        <f t="shared" si="186"/>
        <v>74.573225516621733</v>
      </c>
      <c r="V140" s="101">
        <f t="shared" si="187"/>
        <v>766.80000000000007</v>
      </c>
      <c r="W140" s="336">
        <f t="shared" si="188"/>
        <v>766</v>
      </c>
      <c r="X140" s="71">
        <v>5</v>
      </c>
      <c r="Y140" s="103">
        <f>'ИТОГ и проверка'!O140</f>
        <v>767</v>
      </c>
      <c r="Z140" s="103">
        <f t="shared" si="190"/>
        <v>5.0013041210224305</v>
      </c>
      <c r="AA140" s="101">
        <f t="shared" si="189"/>
        <v>0.0013041210224304933</v>
      </c>
      <c r="AB140" s="103">
        <f t="shared" si="185"/>
        <v>0</v>
      </c>
      <c r="AC140" s="107">
        <v>0</v>
      </c>
      <c r="AD140" s="367"/>
      <c r="AE140" s="336"/>
      <c r="AF140" s="103">
        <f>'ИТОГ и проверка'!P140</f>
        <v>575</v>
      </c>
      <c r="AG140" s="103"/>
      <c r="AH140" s="103"/>
      <c r="AI140" s="121"/>
      <c r="AJ140" s="121">
        <f t="shared" si="181"/>
        <v>575</v>
      </c>
      <c r="AK140" s="119">
        <f t="shared" si="175"/>
        <v>-192</v>
      </c>
      <c r="AL140" s="101">
        <f t="shared" si="176"/>
        <v>0</v>
      </c>
    </row>
    <row r="141">
      <c r="A141" s="123" t="s">
        <v>289</v>
      </c>
      <c r="B141" s="87" t="s">
        <v>290</v>
      </c>
      <c r="C141" s="218"/>
      <c r="D141" s="208"/>
      <c r="E141" s="284"/>
      <c r="F141" s="256"/>
      <c r="G141" s="91"/>
      <c r="H141" s="91"/>
      <c r="I141" s="91"/>
      <c r="J141" s="151"/>
      <c r="K141" s="151"/>
      <c r="L141" s="91"/>
      <c r="M141" s="151"/>
      <c r="N141" s="91"/>
      <c r="O141" s="264"/>
      <c r="P141" s="88"/>
      <c r="Q141" s="88"/>
      <c r="R141" s="89"/>
      <c r="S141" s="88"/>
      <c r="T141" s="89"/>
      <c r="U141" s="88"/>
      <c r="V141" s="90"/>
      <c r="W141" s="92"/>
      <c r="X141" s="92"/>
      <c r="Y141" s="90"/>
      <c r="Z141" s="150"/>
      <c r="AA141" s="90"/>
      <c r="AB141" s="10">
        <f t="shared" si="185"/>
        <v>0</v>
      </c>
      <c r="AC141" s="90"/>
      <c r="AD141" s="92"/>
      <c r="AE141" s="92"/>
      <c r="AF141" s="90"/>
      <c r="AG141" s="92"/>
      <c r="AH141" s="90"/>
      <c r="AI141" s="370"/>
      <c r="AJ141" s="121">
        <f t="shared" si="181"/>
        <v>0</v>
      </c>
      <c r="AK141" s="119">
        <f t="shared" ref="AK141:AK204" si="191">AJ141-Y141</f>
        <v>0</v>
      </c>
      <c r="AL141" s="101">
        <f t="shared" ref="AL141:AL204" si="192">IF(AK141&gt;1,AK141*1000,0)</f>
        <v>0</v>
      </c>
    </row>
    <row r="142" ht="31.5">
      <c r="A142" s="96" t="s">
        <v>291</v>
      </c>
      <c r="B142" s="97" t="s">
        <v>292</v>
      </c>
      <c r="C142" s="214">
        <v>240</v>
      </c>
      <c r="D142" s="99">
        <v>0</v>
      </c>
      <c r="E142" s="182">
        <v>0</v>
      </c>
      <c r="F142" s="200">
        <f t="shared" si="184"/>
        <v>0</v>
      </c>
      <c r="G142" s="105">
        <v>0</v>
      </c>
      <c r="H142" s="105">
        <v>0</v>
      </c>
      <c r="I142" s="105"/>
      <c r="J142" s="365"/>
      <c r="K142" s="102"/>
      <c r="L142" s="105">
        <v>0</v>
      </c>
      <c r="M142" s="105"/>
      <c r="N142" s="105"/>
      <c r="O142" s="230">
        <v>0</v>
      </c>
      <c r="P142" s="107"/>
      <c r="Q142" s="107"/>
      <c r="R142" s="100">
        <v>0</v>
      </c>
      <c r="S142" s="107"/>
      <c r="T142" s="100">
        <v>0</v>
      </c>
      <c r="U142" s="101">
        <v>0</v>
      </c>
      <c r="V142" s="101">
        <f t="shared" si="187"/>
        <v>0</v>
      </c>
      <c r="W142" s="336">
        <f t="shared" si="188"/>
        <v>0</v>
      </c>
      <c r="X142" s="71">
        <v>0</v>
      </c>
      <c r="Y142" s="103">
        <f>'ИТОГ и проверка'!O142</f>
        <v>0</v>
      </c>
      <c r="Z142" s="103">
        <v>0</v>
      </c>
      <c r="AA142" s="101">
        <f t="shared" si="189"/>
        <v>0</v>
      </c>
      <c r="AB142" s="103">
        <f t="shared" si="185"/>
        <v>0</v>
      </c>
      <c r="AC142" s="107"/>
      <c r="AD142" s="367"/>
      <c r="AE142" s="336"/>
      <c r="AF142" s="103">
        <f>'ИТОГ и проверка'!P142</f>
        <v>0</v>
      </c>
      <c r="AG142" s="103"/>
      <c r="AH142" s="103"/>
      <c r="AI142" s="121"/>
      <c r="AJ142" s="121">
        <f t="shared" si="181"/>
        <v>0</v>
      </c>
      <c r="AK142" s="119">
        <f t="shared" si="191"/>
        <v>0</v>
      </c>
      <c r="AL142" s="101">
        <f t="shared" si="192"/>
        <v>0</v>
      </c>
    </row>
    <row r="143">
      <c r="A143" s="123" t="s">
        <v>293</v>
      </c>
      <c r="B143" s="87" t="s">
        <v>294</v>
      </c>
      <c r="C143" s="218"/>
      <c r="D143" s="208"/>
      <c r="E143" s="255"/>
      <c r="F143" s="256"/>
      <c r="G143" s="91"/>
      <c r="H143" s="91"/>
      <c r="I143" s="91"/>
      <c r="J143" s="151"/>
      <c r="K143" s="151"/>
      <c r="L143" s="91"/>
      <c r="M143" s="151"/>
      <c r="N143" s="91"/>
      <c r="O143" s="250"/>
      <c r="P143" s="88"/>
      <c r="Q143" s="88"/>
      <c r="R143" s="89"/>
      <c r="S143" s="88"/>
      <c r="T143" s="89"/>
      <c r="U143" s="88"/>
      <c r="V143" s="90"/>
      <c r="W143" s="92"/>
      <c r="X143" s="92"/>
      <c r="Y143" s="90"/>
      <c r="Z143" s="150"/>
      <c r="AA143" s="90"/>
      <c r="AB143" s="10">
        <f t="shared" si="185"/>
        <v>0</v>
      </c>
      <c r="AC143" s="90"/>
      <c r="AD143" s="92"/>
      <c r="AE143" s="92"/>
      <c r="AF143" s="90"/>
      <c r="AG143" s="92"/>
      <c r="AH143" s="90"/>
      <c r="AI143" s="370"/>
      <c r="AJ143" s="121">
        <f t="shared" ref="AJ143:AJ206" si="193">SUM(AD143:AI143)</f>
        <v>0</v>
      </c>
      <c r="AK143" s="119">
        <f t="shared" si="191"/>
        <v>0</v>
      </c>
      <c r="AL143" s="101">
        <f t="shared" si="192"/>
        <v>0</v>
      </c>
    </row>
    <row r="144" ht="31.5">
      <c r="A144" s="96" t="s">
        <v>295</v>
      </c>
      <c r="B144" s="97" t="s">
        <v>296</v>
      </c>
      <c r="C144" s="214">
        <v>8.4109999999999996</v>
      </c>
      <c r="D144" s="337">
        <v>55</v>
      </c>
      <c r="E144" s="251">
        <v>37</v>
      </c>
      <c r="F144" s="217">
        <f t="shared" si="184"/>
        <v>4.3990013078111998</v>
      </c>
      <c r="G144" s="105">
        <v>1</v>
      </c>
      <c r="H144" s="105">
        <v>2</v>
      </c>
      <c r="I144" s="105"/>
      <c r="J144" s="365"/>
      <c r="K144" s="102"/>
      <c r="L144" s="105">
        <v>0</v>
      </c>
      <c r="M144" s="105"/>
      <c r="N144" s="105"/>
      <c r="O144" s="274"/>
      <c r="P144" s="107"/>
      <c r="Q144" s="107"/>
      <c r="R144" s="145"/>
      <c r="S144" s="107"/>
      <c r="T144" s="145"/>
      <c r="U144" s="101">
        <f t="shared" si="186"/>
        <v>0</v>
      </c>
      <c r="V144" s="101">
        <f t="shared" si="187"/>
        <v>1.8500000000000001</v>
      </c>
      <c r="W144" s="336">
        <f t="shared" si="188"/>
        <v>1</v>
      </c>
      <c r="X144" s="71">
        <v>5</v>
      </c>
      <c r="Y144" s="103">
        <f>'ИТОГ и проверка'!O144</f>
        <v>1</v>
      </c>
      <c r="Z144" s="103">
        <f t="shared" si="190"/>
        <v>2.7027027027027026</v>
      </c>
      <c r="AA144" s="101">
        <f t="shared" si="189"/>
        <v>-2.2972972972972974</v>
      </c>
      <c r="AB144" s="103">
        <f t="shared" si="185"/>
        <v>0</v>
      </c>
      <c r="AC144" s="107"/>
      <c r="AD144" s="367"/>
      <c r="AE144" s="336"/>
      <c r="AF144" s="103">
        <f>'ИТОГ и проверка'!P144</f>
        <v>0</v>
      </c>
      <c r="AG144" s="103"/>
      <c r="AH144" s="103"/>
      <c r="AI144" s="121"/>
      <c r="AJ144" s="121">
        <f t="shared" si="193"/>
        <v>0</v>
      </c>
      <c r="AK144" s="119">
        <f t="shared" si="191"/>
        <v>-1</v>
      </c>
      <c r="AL144" s="101">
        <f t="shared" si="192"/>
        <v>0</v>
      </c>
    </row>
    <row r="145">
      <c r="A145" s="96" t="s">
        <v>297</v>
      </c>
      <c r="B145" s="97" t="s">
        <v>298</v>
      </c>
      <c r="C145" s="211">
        <v>62.664999999999999</v>
      </c>
      <c r="D145" s="104">
        <v>0</v>
      </c>
      <c r="E145" s="230">
        <v>256</v>
      </c>
      <c r="F145" s="200">
        <f t="shared" si="184"/>
        <v>4.0852150323146894</v>
      </c>
      <c r="G145" s="105">
        <v>0</v>
      </c>
      <c r="H145" s="105">
        <v>0</v>
      </c>
      <c r="I145" s="105"/>
      <c r="J145" s="365"/>
      <c r="K145" s="102"/>
      <c r="L145" s="105">
        <v>0</v>
      </c>
      <c r="M145" s="105"/>
      <c r="N145" s="105"/>
      <c r="O145" s="229">
        <v>0</v>
      </c>
      <c r="P145" s="107"/>
      <c r="Q145" s="107"/>
      <c r="R145" s="100">
        <v>0</v>
      </c>
      <c r="S145" s="107"/>
      <c r="T145" s="100">
        <v>0</v>
      </c>
      <c r="U145" s="101">
        <v>0</v>
      </c>
      <c r="V145" s="101">
        <f t="shared" si="187"/>
        <v>0</v>
      </c>
      <c r="W145" s="336">
        <f t="shared" si="188"/>
        <v>0</v>
      </c>
      <c r="X145" s="71">
        <v>0</v>
      </c>
      <c r="Y145" s="103">
        <f>'ИТОГ и проверка'!O145</f>
        <v>12</v>
      </c>
      <c r="Z145" s="103">
        <v>0</v>
      </c>
      <c r="AA145" s="101">
        <f t="shared" si="189"/>
        <v>0</v>
      </c>
      <c r="AB145" s="10">
        <f t="shared" si="185"/>
        <v>0</v>
      </c>
      <c r="AC145" s="107"/>
      <c r="AD145" s="367"/>
      <c r="AE145" s="336"/>
      <c r="AF145" s="103">
        <f>'ИТОГ и проверка'!P145</f>
        <v>9</v>
      </c>
      <c r="AG145" s="103"/>
      <c r="AH145" s="103"/>
      <c r="AI145" s="121"/>
      <c r="AJ145" s="121">
        <f t="shared" si="193"/>
        <v>9</v>
      </c>
      <c r="AK145" s="119">
        <f t="shared" si="191"/>
        <v>-3</v>
      </c>
      <c r="AL145" s="101">
        <f t="shared" si="192"/>
        <v>0</v>
      </c>
    </row>
    <row r="146" ht="78.75">
      <c r="A146" s="96" t="s">
        <v>299</v>
      </c>
      <c r="B146" s="97" t="s">
        <v>300</v>
      </c>
      <c r="C146" s="265">
        <v>46.898000000000003</v>
      </c>
      <c r="D146" s="104">
        <v>108</v>
      </c>
      <c r="E146" s="229">
        <v>120</v>
      </c>
      <c r="F146" s="200">
        <f t="shared" si="184"/>
        <v>2.5587445093607402</v>
      </c>
      <c r="G146" s="105">
        <v>5</v>
      </c>
      <c r="H146" s="105">
        <v>5</v>
      </c>
      <c r="I146" s="105"/>
      <c r="J146" s="365"/>
      <c r="K146" s="102"/>
      <c r="L146" s="105">
        <v>3</v>
      </c>
      <c r="M146" s="105"/>
      <c r="N146" s="105"/>
      <c r="O146" s="230">
        <v>5</v>
      </c>
      <c r="P146" s="107"/>
      <c r="Q146" s="107"/>
      <c r="R146" s="100">
        <v>3</v>
      </c>
      <c r="S146" s="107"/>
      <c r="T146" s="100">
        <v>0</v>
      </c>
      <c r="U146" s="101">
        <f t="shared" si="186"/>
        <v>100</v>
      </c>
      <c r="V146" s="101">
        <f t="shared" si="187"/>
        <v>6</v>
      </c>
      <c r="W146" s="336">
        <f t="shared" si="188"/>
        <v>6</v>
      </c>
      <c r="X146" s="71">
        <v>5</v>
      </c>
      <c r="Y146" s="103">
        <f>'ИТОГ и проверка'!O146</f>
        <v>6</v>
      </c>
      <c r="Z146" s="103">
        <f t="shared" si="190"/>
        <v>5</v>
      </c>
      <c r="AA146" s="101">
        <f t="shared" si="189"/>
        <v>0</v>
      </c>
      <c r="AB146" s="103">
        <f t="shared" si="185"/>
        <v>0</v>
      </c>
      <c r="AC146" s="107"/>
      <c r="AD146" s="367"/>
      <c r="AE146" s="336"/>
      <c r="AF146" s="103">
        <f>'ИТОГ и проверка'!P146</f>
        <v>4</v>
      </c>
      <c r="AG146" s="103"/>
      <c r="AH146" s="103"/>
      <c r="AI146" s="121"/>
      <c r="AJ146" s="121">
        <f t="shared" si="193"/>
        <v>4</v>
      </c>
      <c r="AK146" s="119">
        <f t="shared" si="191"/>
        <v>-2</v>
      </c>
      <c r="AL146" s="101">
        <f t="shared" si="192"/>
        <v>0</v>
      </c>
    </row>
    <row r="147" ht="47.25">
      <c r="A147" s="96" t="s">
        <v>301</v>
      </c>
      <c r="B147" s="97" t="s">
        <v>302</v>
      </c>
      <c r="C147" s="232">
        <v>41.238999999999997</v>
      </c>
      <c r="D147" s="104">
        <v>107</v>
      </c>
      <c r="E147" s="230">
        <v>113</v>
      </c>
      <c r="F147" s="200">
        <f t="shared" si="184"/>
        <v>2.7401246392977523</v>
      </c>
      <c r="G147" s="105">
        <v>5</v>
      </c>
      <c r="H147" s="105">
        <v>5</v>
      </c>
      <c r="I147" s="105"/>
      <c r="J147" s="365"/>
      <c r="K147" s="102"/>
      <c r="L147" s="105">
        <v>3</v>
      </c>
      <c r="M147" s="105"/>
      <c r="N147" s="105"/>
      <c r="O147" s="212">
        <v>3</v>
      </c>
      <c r="P147" s="107"/>
      <c r="Q147" s="107"/>
      <c r="R147" s="100">
        <v>3</v>
      </c>
      <c r="S147" s="107"/>
      <c r="T147" s="100"/>
      <c r="U147" s="101">
        <f t="shared" si="186"/>
        <v>60</v>
      </c>
      <c r="V147" s="101">
        <f t="shared" si="187"/>
        <v>5.6500000000000004</v>
      </c>
      <c r="W147" s="336">
        <f t="shared" si="188"/>
        <v>5</v>
      </c>
      <c r="X147" s="71">
        <v>5</v>
      </c>
      <c r="Y147" s="103">
        <f>'ИТОГ и проверка'!O147</f>
        <v>5</v>
      </c>
      <c r="Z147" s="103">
        <f t="shared" si="190"/>
        <v>4.4247787610619476</v>
      </c>
      <c r="AA147" s="101">
        <f t="shared" si="189"/>
        <v>-0.57522123893805244</v>
      </c>
      <c r="AB147" s="10">
        <f t="shared" si="185"/>
        <v>0</v>
      </c>
      <c r="AC147" s="107"/>
      <c r="AD147" s="367"/>
      <c r="AE147" s="336"/>
      <c r="AF147" s="103">
        <f>'ИТОГ и проверка'!P147</f>
        <v>3</v>
      </c>
      <c r="AG147" s="103"/>
      <c r="AH147" s="103"/>
      <c r="AI147" s="121"/>
      <c r="AJ147" s="121">
        <f t="shared" si="193"/>
        <v>3</v>
      </c>
      <c r="AK147" s="119">
        <f t="shared" si="191"/>
        <v>-2</v>
      </c>
      <c r="AL147" s="101">
        <f t="shared" si="192"/>
        <v>0</v>
      </c>
    </row>
    <row r="148" ht="31.5">
      <c r="A148" s="96" t="s">
        <v>303</v>
      </c>
      <c r="B148" s="97" t="s">
        <v>304</v>
      </c>
      <c r="C148" s="265">
        <v>49.590000000000003</v>
      </c>
      <c r="D148" s="104">
        <v>138</v>
      </c>
      <c r="E148" s="246">
        <v>128</v>
      </c>
      <c r="F148" s="200">
        <f t="shared" si="184"/>
        <v>2.5811655575720911</v>
      </c>
      <c r="G148" s="105">
        <v>6</v>
      </c>
      <c r="H148" s="105">
        <v>4</v>
      </c>
      <c r="I148" s="105"/>
      <c r="J148" s="365"/>
      <c r="K148" s="102"/>
      <c r="L148" s="105">
        <v>4</v>
      </c>
      <c r="M148" s="105"/>
      <c r="N148" s="201"/>
      <c r="O148" s="293">
        <v>4</v>
      </c>
      <c r="P148" s="203"/>
      <c r="Q148" s="204"/>
      <c r="R148" s="120">
        <v>4</v>
      </c>
      <c r="S148" s="366"/>
      <c r="T148" s="120"/>
      <c r="U148" s="205">
        <f t="shared" si="186"/>
        <v>66.666666666666671</v>
      </c>
      <c r="V148" s="101">
        <f t="shared" si="187"/>
        <v>6.4000000000000004</v>
      </c>
      <c r="W148" s="336">
        <f t="shared" si="188"/>
        <v>6</v>
      </c>
      <c r="X148" s="71">
        <v>5</v>
      </c>
      <c r="Y148" s="103">
        <f>'ИТОГ и проверка'!O148</f>
        <v>6</v>
      </c>
      <c r="Z148" s="103">
        <f t="shared" si="190"/>
        <v>4.6875</v>
      </c>
      <c r="AA148" s="101">
        <f t="shared" si="189"/>
        <v>-0.3125</v>
      </c>
      <c r="AB148" s="103">
        <f t="shared" si="185"/>
        <v>0</v>
      </c>
      <c r="AC148" s="107"/>
      <c r="AD148" s="367"/>
      <c r="AE148" s="336"/>
      <c r="AF148" s="103">
        <f>'ИТОГ и проверка'!P148</f>
        <v>4</v>
      </c>
      <c r="AG148" s="103"/>
      <c r="AH148" s="103"/>
      <c r="AI148" s="121"/>
      <c r="AJ148" s="121">
        <f t="shared" si="193"/>
        <v>4</v>
      </c>
      <c r="AK148" s="119">
        <f t="shared" si="191"/>
        <v>-2</v>
      </c>
      <c r="AL148" s="101">
        <f t="shared" si="192"/>
        <v>0</v>
      </c>
    </row>
    <row r="149" ht="31.5">
      <c r="A149" s="96" t="s">
        <v>305</v>
      </c>
      <c r="B149" s="97" t="s">
        <v>306</v>
      </c>
      <c r="C149" s="211">
        <v>16.614000000000001</v>
      </c>
      <c r="D149" s="104">
        <v>27</v>
      </c>
      <c r="E149" s="269">
        <v>21</v>
      </c>
      <c r="F149" s="200">
        <f t="shared" si="184"/>
        <v>1.2639942217407005</v>
      </c>
      <c r="G149" s="105">
        <v>0</v>
      </c>
      <c r="H149" s="105">
        <v>0</v>
      </c>
      <c r="I149" s="105"/>
      <c r="J149" s="365"/>
      <c r="K149" s="102"/>
      <c r="L149" s="105">
        <v>0</v>
      </c>
      <c r="M149" s="105"/>
      <c r="N149" s="105"/>
      <c r="O149" s="230">
        <v>0</v>
      </c>
      <c r="P149" s="107"/>
      <c r="Q149" s="107"/>
      <c r="R149" s="100">
        <v>0</v>
      </c>
      <c r="S149" s="107"/>
      <c r="T149" s="100">
        <v>0</v>
      </c>
      <c r="U149" s="101">
        <v>0</v>
      </c>
      <c r="V149" s="101">
        <f t="shared" si="187"/>
        <v>1.05</v>
      </c>
      <c r="W149" s="336">
        <f t="shared" si="188"/>
        <v>1</v>
      </c>
      <c r="X149" s="71">
        <v>5</v>
      </c>
      <c r="Y149" s="103">
        <f>'ИТОГ и проверка'!O149</f>
        <v>0</v>
      </c>
      <c r="Z149" s="103">
        <f t="shared" si="190"/>
        <v>0</v>
      </c>
      <c r="AA149" s="101">
        <f t="shared" si="189"/>
        <v>-5</v>
      </c>
      <c r="AB149" s="10">
        <f t="shared" si="185"/>
        <v>0</v>
      </c>
      <c r="AC149" s="107"/>
      <c r="AD149" s="367"/>
      <c r="AE149" s="336"/>
      <c r="AF149" s="103">
        <f>'ИТОГ и проверка'!P149</f>
        <v>0</v>
      </c>
      <c r="AG149" s="103"/>
      <c r="AH149" s="103"/>
      <c r="AI149" s="121"/>
      <c r="AJ149" s="121">
        <f t="shared" si="193"/>
        <v>0</v>
      </c>
      <c r="AK149" s="119">
        <f t="shared" si="191"/>
        <v>0</v>
      </c>
      <c r="AL149" s="101">
        <f t="shared" si="192"/>
        <v>0</v>
      </c>
    </row>
    <row r="150" ht="47.25">
      <c r="A150" s="96" t="s">
        <v>307</v>
      </c>
      <c r="B150" s="97" t="s">
        <v>308</v>
      </c>
      <c r="C150" s="214">
        <v>25.611000000000001</v>
      </c>
      <c r="D150" s="104">
        <v>92</v>
      </c>
      <c r="E150" s="229">
        <v>83</v>
      </c>
      <c r="F150" s="200">
        <f t="shared" si="184"/>
        <v>3.2407949709109367</v>
      </c>
      <c r="G150" s="105">
        <v>4</v>
      </c>
      <c r="H150" s="105">
        <v>4</v>
      </c>
      <c r="I150" s="105"/>
      <c r="J150" s="365"/>
      <c r="K150" s="102"/>
      <c r="L150" s="105">
        <v>3</v>
      </c>
      <c r="M150" s="105"/>
      <c r="N150" s="105"/>
      <c r="O150" s="252">
        <v>3</v>
      </c>
      <c r="P150" s="107"/>
      <c r="Q150" s="107"/>
      <c r="R150" s="122">
        <v>3</v>
      </c>
      <c r="S150" s="107"/>
      <c r="T150" s="122">
        <v>0</v>
      </c>
      <c r="U150" s="101">
        <f t="shared" si="186"/>
        <v>75</v>
      </c>
      <c r="V150" s="101">
        <f t="shared" si="187"/>
        <v>4.1500000000000004</v>
      </c>
      <c r="W150" s="336">
        <f t="shared" si="188"/>
        <v>4</v>
      </c>
      <c r="X150" s="71">
        <v>5</v>
      </c>
      <c r="Y150" s="103">
        <f>'ИТОГ и проверка'!O150</f>
        <v>3</v>
      </c>
      <c r="Z150" s="103">
        <f t="shared" si="190"/>
        <v>3.6144578313253013</v>
      </c>
      <c r="AA150" s="101">
        <f t="shared" si="189"/>
        <v>-1.3855421686746987</v>
      </c>
      <c r="AB150" s="103">
        <f t="shared" si="185"/>
        <v>0</v>
      </c>
      <c r="AC150" s="107"/>
      <c r="AD150" s="367"/>
      <c r="AE150" s="336"/>
      <c r="AF150" s="103">
        <f>'ИТОГ и проверка'!P150</f>
        <v>2</v>
      </c>
      <c r="AG150" s="103"/>
      <c r="AH150" s="103"/>
      <c r="AI150" s="121"/>
      <c r="AJ150" s="121">
        <f t="shared" si="193"/>
        <v>2</v>
      </c>
      <c r="AK150" s="119">
        <f t="shared" si="191"/>
        <v>-1</v>
      </c>
      <c r="AL150" s="101">
        <f t="shared" si="192"/>
        <v>0</v>
      </c>
    </row>
    <row r="151" ht="31.5">
      <c r="A151" s="96" t="s">
        <v>309</v>
      </c>
      <c r="B151" s="97" t="s">
        <v>310</v>
      </c>
      <c r="C151" s="238">
        <v>9.4640000000000004</v>
      </c>
      <c r="D151" s="104">
        <v>16</v>
      </c>
      <c r="E151" s="182">
        <v>13</v>
      </c>
      <c r="F151" s="200">
        <f t="shared" si="184"/>
        <v>1.3736263736263736</v>
      </c>
      <c r="G151" s="105">
        <v>0</v>
      </c>
      <c r="H151" s="105">
        <v>0</v>
      </c>
      <c r="I151" s="105"/>
      <c r="J151" s="365"/>
      <c r="K151" s="102"/>
      <c r="L151" s="105">
        <v>0</v>
      </c>
      <c r="M151" s="105"/>
      <c r="N151" s="201"/>
      <c r="O151" s="216">
        <v>0</v>
      </c>
      <c r="P151" s="203"/>
      <c r="Q151" s="204"/>
      <c r="R151" s="122">
        <v>0</v>
      </c>
      <c r="S151" s="366"/>
      <c r="T151" s="122">
        <v>0</v>
      </c>
      <c r="U151" s="205">
        <v>0</v>
      </c>
      <c r="V151" s="101">
        <f t="shared" si="187"/>
        <v>0</v>
      </c>
      <c r="W151" s="336">
        <f t="shared" si="188"/>
        <v>0</v>
      </c>
      <c r="X151" s="71">
        <v>0</v>
      </c>
      <c r="Y151" s="103">
        <f>'ИТОГ и проверка'!O151</f>
        <v>0</v>
      </c>
      <c r="Z151" s="103">
        <f t="shared" si="190"/>
        <v>0</v>
      </c>
      <c r="AA151" s="101">
        <f t="shared" si="189"/>
        <v>0</v>
      </c>
      <c r="AB151" s="10">
        <f t="shared" si="185"/>
        <v>0</v>
      </c>
      <c r="AC151" s="107"/>
      <c r="AD151" s="367"/>
      <c r="AE151" s="336"/>
      <c r="AF151" s="103">
        <f>'ИТОГ и проверка'!P151</f>
        <v>0</v>
      </c>
      <c r="AG151" s="103"/>
      <c r="AH151" s="103"/>
      <c r="AI151" s="121"/>
      <c r="AJ151" s="121">
        <f t="shared" si="193"/>
        <v>0</v>
      </c>
      <c r="AK151" s="119">
        <f t="shared" si="191"/>
        <v>0</v>
      </c>
      <c r="AL151" s="101">
        <f t="shared" si="192"/>
        <v>0</v>
      </c>
    </row>
    <row r="152" ht="31.5">
      <c r="A152" s="96" t="s">
        <v>311</v>
      </c>
      <c r="B152" s="97" t="s">
        <v>312</v>
      </c>
      <c r="C152" s="214">
        <v>76.146000000000001</v>
      </c>
      <c r="D152" s="104">
        <v>144</v>
      </c>
      <c r="E152" s="312">
        <v>156</v>
      </c>
      <c r="F152" s="200">
        <f t="shared" si="184"/>
        <v>2.0486959262469466</v>
      </c>
      <c r="G152" s="105">
        <v>7</v>
      </c>
      <c r="H152" s="105">
        <v>5</v>
      </c>
      <c r="I152" s="105"/>
      <c r="J152" s="365"/>
      <c r="K152" s="102"/>
      <c r="L152" s="105">
        <v>5</v>
      </c>
      <c r="M152" s="105"/>
      <c r="N152" s="105"/>
      <c r="O152" s="298"/>
      <c r="P152" s="107"/>
      <c r="Q152" s="107"/>
      <c r="R152" s="146"/>
      <c r="S152" s="107"/>
      <c r="T152" s="146"/>
      <c r="U152" s="101">
        <f t="shared" si="186"/>
        <v>0</v>
      </c>
      <c r="V152" s="101">
        <f t="shared" si="187"/>
        <v>7.8000000000000007</v>
      </c>
      <c r="W152" s="336">
        <f t="shared" si="188"/>
        <v>7</v>
      </c>
      <c r="X152" s="71">
        <v>5</v>
      </c>
      <c r="Y152" s="103">
        <f>'ИТОГ и проверка'!O152</f>
        <v>7</v>
      </c>
      <c r="Z152" s="103">
        <f t="shared" si="190"/>
        <v>4.4871794871794872</v>
      </c>
      <c r="AA152" s="101">
        <f t="shared" si="189"/>
        <v>-0.51282051282051277</v>
      </c>
      <c r="AB152" s="103">
        <f t="shared" si="185"/>
        <v>0</v>
      </c>
      <c r="AC152" s="107"/>
      <c r="AD152" s="367"/>
      <c r="AE152" s="336"/>
      <c r="AF152" s="103">
        <f>'ИТОГ и проверка'!P152</f>
        <v>5</v>
      </c>
      <c r="AG152" s="103"/>
      <c r="AH152" s="103"/>
      <c r="AI152" s="121"/>
      <c r="AJ152" s="121">
        <f t="shared" si="193"/>
        <v>5</v>
      </c>
      <c r="AK152" s="119">
        <f t="shared" si="191"/>
        <v>-2</v>
      </c>
      <c r="AL152" s="101">
        <f t="shared" si="192"/>
        <v>0</v>
      </c>
    </row>
    <row r="153" ht="47.25">
      <c r="A153" s="96" t="s">
        <v>313</v>
      </c>
      <c r="B153" s="97" t="s">
        <v>314</v>
      </c>
      <c r="C153" s="211">
        <v>40.438000000000002</v>
      </c>
      <c r="D153" s="337">
        <v>64</v>
      </c>
      <c r="E153" s="213">
        <v>67</v>
      </c>
      <c r="F153" s="217">
        <f t="shared" si="184"/>
        <v>1.6568574113457637</v>
      </c>
      <c r="G153" s="105">
        <v>3</v>
      </c>
      <c r="H153" s="105">
        <v>5</v>
      </c>
      <c r="I153" s="105"/>
      <c r="J153" s="365"/>
      <c r="K153" s="102"/>
      <c r="L153" s="105">
        <v>2</v>
      </c>
      <c r="M153" s="105"/>
      <c r="N153" s="201"/>
      <c r="O153" s="213">
        <v>2</v>
      </c>
      <c r="P153" s="203"/>
      <c r="Q153" s="204"/>
      <c r="R153" s="120">
        <v>2</v>
      </c>
      <c r="S153" s="366"/>
      <c r="T153" s="120">
        <v>0</v>
      </c>
      <c r="U153" s="205">
        <f t="shared" si="186"/>
        <v>66.666666666666671</v>
      </c>
      <c r="V153" s="101">
        <f t="shared" si="187"/>
        <v>3.3500000000000001</v>
      </c>
      <c r="W153" s="336">
        <f t="shared" si="188"/>
        <v>3</v>
      </c>
      <c r="X153" s="71">
        <v>5</v>
      </c>
      <c r="Y153" s="103">
        <f>'ИТОГ и проверка'!O153</f>
        <v>3</v>
      </c>
      <c r="Z153" s="103">
        <f t="shared" si="190"/>
        <v>4.4776119402985071</v>
      </c>
      <c r="AA153" s="101">
        <f t="shared" si="189"/>
        <v>-0.52238805970149294</v>
      </c>
      <c r="AB153" s="10">
        <f t="shared" si="185"/>
        <v>0</v>
      </c>
      <c r="AC153" s="107"/>
      <c r="AD153" s="367"/>
      <c r="AE153" s="336"/>
      <c r="AF153" s="103">
        <f>'ИТОГ и проверка'!P153</f>
        <v>2</v>
      </c>
      <c r="AG153" s="103"/>
      <c r="AH153" s="103"/>
      <c r="AI153" s="121"/>
      <c r="AJ153" s="121">
        <f t="shared" si="193"/>
        <v>2</v>
      </c>
      <c r="AK153" s="119">
        <f t="shared" si="191"/>
        <v>-1</v>
      </c>
      <c r="AL153" s="101">
        <f t="shared" si="192"/>
        <v>0</v>
      </c>
    </row>
    <row r="154" ht="31.5">
      <c r="A154" s="96" t="s">
        <v>315</v>
      </c>
      <c r="B154" s="97" t="s">
        <v>316</v>
      </c>
      <c r="C154" s="214">
        <v>16.07</v>
      </c>
      <c r="D154" s="337">
        <v>52</v>
      </c>
      <c r="E154" s="213">
        <v>45</v>
      </c>
      <c r="F154" s="217">
        <f t="shared" si="184"/>
        <v>2.8002489110143123</v>
      </c>
      <c r="G154" s="105">
        <v>0</v>
      </c>
      <c r="H154" s="105">
        <v>0</v>
      </c>
      <c r="I154" s="105"/>
      <c r="J154" s="365"/>
      <c r="K154" s="102"/>
      <c r="L154" s="105">
        <v>0</v>
      </c>
      <c r="M154" s="105"/>
      <c r="N154" s="201"/>
      <c r="O154" s="216">
        <v>0</v>
      </c>
      <c r="P154" s="203"/>
      <c r="Q154" s="204"/>
      <c r="R154" s="122">
        <v>0</v>
      </c>
      <c r="S154" s="366"/>
      <c r="T154" s="122">
        <v>0</v>
      </c>
      <c r="U154" s="205">
        <v>0</v>
      </c>
      <c r="V154" s="101">
        <f t="shared" si="187"/>
        <v>2.25</v>
      </c>
      <c r="W154" s="336">
        <f t="shared" si="188"/>
        <v>2</v>
      </c>
      <c r="X154" s="71">
        <v>5</v>
      </c>
      <c r="Y154" s="103">
        <f>'ИТОГ и проверка'!O154</f>
        <v>2</v>
      </c>
      <c r="Z154" s="103">
        <f t="shared" si="190"/>
        <v>4.4444444444444446</v>
      </c>
      <c r="AA154" s="101">
        <f t="shared" si="189"/>
        <v>-0.55555555555555536</v>
      </c>
      <c r="AB154" s="103">
        <f t="shared" si="185"/>
        <v>0</v>
      </c>
      <c r="AC154" s="107"/>
      <c r="AD154" s="367"/>
      <c r="AE154" s="336"/>
      <c r="AF154" s="103">
        <f>'ИТОГ и проверка'!P154</f>
        <v>1</v>
      </c>
      <c r="AG154" s="103"/>
      <c r="AH154" s="103"/>
      <c r="AI154" s="121"/>
      <c r="AJ154" s="121">
        <f t="shared" si="193"/>
        <v>1</v>
      </c>
      <c r="AK154" s="119">
        <f t="shared" si="191"/>
        <v>-1</v>
      </c>
      <c r="AL154" s="101">
        <f t="shared" si="192"/>
        <v>0</v>
      </c>
    </row>
    <row r="155" ht="47.25">
      <c r="A155" s="96" t="s">
        <v>317</v>
      </c>
      <c r="B155" s="97" t="s">
        <v>318</v>
      </c>
      <c r="C155" s="211">
        <v>3.52</v>
      </c>
      <c r="D155" s="104">
        <v>0</v>
      </c>
      <c r="E155" s="182">
        <v>12</v>
      </c>
      <c r="F155" s="200">
        <f t="shared" si="184"/>
        <v>3.4090909090909092</v>
      </c>
      <c r="G155" s="105">
        <v>0</v>
      </c>
      <c r="H155" s="105">
        <v>0</v>
      </c>
      <c r="I155" s="105"/>
      <c r="J155" s="365"/>
      <c r="K155" s="102"/>
      <c r="L155" s="105">
        <v>0</v>
      </c>
      <c r="M155" s="105"/>
      <c r="N155" s="201"/>
      <c r="O155" s="216">
        <v>0</v>
      </c>
      <c r="P155" s="203"/>
      <c r="Q155" s="204"/>
      <c r="R155" s="122">
        <v>0</v>
      </c>
      <c r="S155" s="366"/>
      <c r="T155" s="122">
        <v>0</v>
      </c>
      <c r="U155" s="205">
        <v>0</v>
      </c>
      <c r="V155" s="101">
        <f t="shared" si="187"/>
        <v>0</v>
      </c>
      <c r="W155" s="336">
        <f t="shared" si="188"/>
        <v>0</v>
      </c>
      <c r="X155" s="71">
        <v>0</v>
      </c>
      <c r="Y155" s="103">
        <f>'ИТОГ и проверка'!O155</f>
        <v>0</v>
      </c>
      <c r="Z155" s="103">
        <v>0</v>
      </c>
      <c r="AA155" s="101">
        <f t="shared" si="189"/>
        <v>0</v>
      </c>
      <c r="AB155" s="10">
        <f t="shared" si="185"/>
        <v>0</v>
      </c>
      <c r="AC155" s="107"/>
      <c r="AD155" s="367"/>
      <c r="AE155" s="336"/>
      <c r="AF155" s="103">
        <f>'ИТОГ и проверка'!P155</f>
        <v>0</v>
      </c>
      <c r="AG155" s="103"/>
      <c r="AH155" s="103"/>
      <c r="AI155" s="121"/>
      <c r="AJ155" s="121">
        <f t="shared" si="193"/>
        <v>0</v>
      </c>
      <c r="AK155" s="119">
        <f t="shared" si="191"/>
        <v>0</v>
      </c>
      <c r="AL155" s="101">
        <f t="shared" si="192"/>
        <v>0</v>
      </c>
    </row>
    <row r="156" ht="47.25">
      <c r="A156" s="96" t="s">
        <v>319</v>
      </c>
      <c r="B156" s="97" t="s">
        <v>320</v>
      </c>
      <c r="C156" s="214">
        <v>12.092000000000001</v>
      </c>
      <c r="D156" s="104">
        <v>0</v>
      </c>
      <c r="E156" s="246">
        <v>0</v>
      </c>
      <c r="F156" s="200">
        <f t="shared" si="184"/>
        <v>0</v>
      </c>
      <c r="G156" s="105">
        <v>0</v>
      </c>
      <c r="H156" s="105">
        <v>0</v>
      </c>
      <c r="I156" s="105"/>
      <c r="J156" s="365"/>
      <c r="K156" s="102"/>
      <c r="L156" s="105">
        <v>0</v>
      </c>
      <c r="M156" s="105"/>
      <c r="N156" s="201"/>
      <c r="O156" s="216">
        <v>0</v>
      </c>
      <c r="P156" s="203"/>
      <c r="Q156" s="204"/>
      <c r="R156" s="122">
        <v>0</v>
      </c>
      <c r="S156" s="366"/>
      <c r="T156" s="122">
        <v>0</v>
      </c>
      <c r="U156" s="205">
        <v>0</v>
      </c>
      <c r="V156" s="101">
        <f t="shared" si="187"/>
        <v>0</v>
      </c>
      <c r="W156" s="336">
        <f t="shared" si="188"/>
        <v>0</v>
      </c>
      <c r="X156" s="71">
        <v>0</v>
      </c>
      <c r="Y156" s="103">
        <f>'ИТОГ и проверка'!O156</f>
        <v>0</v>
      </c>
      <c r="Z156" s="103">
        <v>0</v>
      </c>
      <c r="AA156" s="101">
        <f t="shared" si="189"/>
        <v>0</v>
      </c>
      <c r="AB156" s="103">
        <f t="shared" si="185"/>
        <v>0</v>
      </c>
      <c r="AC156" s="107"/>
      <c r="AD156" s="367"/>
      <c r="AE156" s="336"/>
      <c r="AF156" s="103">
        <f>'ИТОГ и проверка'!P156</f>
        <v>0</v>
      </c>
      <c r="AG156" s="103"/>
      <c r="AH156" s="103"/>
      <c r="AI156" s="121"/>
      <c r="AJ156" s="121">
        <f t="shared" si="193"/>
        <v>0</v>
      </c>
      <c r="AK156" s="119">
        <f t="shared" si="191"/>
        <v>0</v>
      </c>
      <c r="AL156" s="101">
        <f t="shared" si="192"/>
        <v>0</v>
      </c>
    </row>
    <row r="157" ht="31.5">
      <c r="A157" s="96" t="s">
        <v>321</v>
      </c>
      <c r="B157" s="97" t="s">
        <v>322</v>
      </c>
      <c r="C157" s="211">
        <v>22.745000000000001</v>
      </c>
      <c r="D157" s="104">
        <v>78</v>
      </c>
      <c r="E157" s="230">
        <v>61</v>
      </c>
      <c r="F157" s="200">
        <f t="shared" si="184"/>
        <v>2.6819081116728949</v>
      </c>
      <c r="G157" s="105">
        <v>3</v>
      </c>
      <c r="H157" s="105">
        <v>4</v>
      </c>
      <c r="I157" s="105"/>
      <c r="J157" s="365"/>
      <c r="K157" s="102"/>
      <c r="L157" s="105">
        <v>2</v>
      </c>
      <c r="M157" s="105"/>
      <c r="N157" s="201"/>
      <c r="O157" s="261">
        <v>3</v>
      </c>
      <c r="P157" s="203"/>
      <c r="Q157" s="204"/>
      <c r="R157" s="104">
        <v>2</v>
      </c>
      <c r="S157" s="366"/>
      <c r="T157" s="104"/>
      <c r="U157" s="205">
        <f t="shared" si="186"/>
        <v>100</v>
      </c>
      <c r="V157" s="101">
        <f t="shared" si="187"/>
        <v>3.0500000000000003</v>
      </c>
      <c r="W157" s="336">
        <f t="shared" si="188"/>
        <v>3</v>
      </c>
      <c r="X157" s="71">
        <v>5</v>
      </c>
      <c r="Y157" s="103">
        <f>'ИТОГ и проверка'!O157</f>
        <v>3</v>
      </c>
      <c r="Z157" s="103">
        <f t="shared" si="190"/>
        <v>4.918032786885246</v>
      </c>
      <c r="AA157" s="101">
        <f t="shared" si="189"/>
        <v>-0.081967213114753967</v>
      </c>
      <c r="AB157" s="10">
        <f t="shared" si="185"/>
        <v>0</v>
      </c>
      <c r="AC157" s="107"/>
      <c r="AD157" s="367"/>
      <c r="AE157" s="336"/>
      <c r="AF157" s="103">
        <f>'ИТОГ и проверка'!P157</f>
        <v>2</v>
      </c>
      <c r="AG157" s="103"/>
      <c r="AH157" s="103"/>
      <c r="AI157" s="121"/>
      <c r="AJ157" s="121">
        <f t="shared" si="193"/>
        <v>2</v>
      </c>
      <c r="AK157" s="119">
        <f t="shared" si="191"/>
        <v>-1</v>
      </c>
      <c r="AL157" s="101">
        <f t="shared" si="192"/>
        <v>0</v>
      </c>
    </row>
    <row r="158" ht="63">
      <c r="A158" s="96" t="s">
        <v>323</v>
      </c>
      <c r="B158" s="154" t="s">
        <v>324</v>
      </c>
      <c r="C158" s="265">
        <v>33.654000000000003</v>
      </c>
      <c r="D158" s="104">
        <v>92</v>
      </c>
      <c r="E158" s="246">
        <v>95</v>
      </c>
      <c r="F158" s="200">
        <f t="shared" si="184"/>
        <v>2.8228442384263381</v>
      </c>
      <c r="G158" s="105">
        <v>4</v>
      </c>
      <c r="H158" s="105">
        <v>4</v>
      </c>
      <c r="I158" s="105"/>
      <c r="J158" s="365"/>
      <c r="K158" s="102"/>
      <c r="L158" s="105">
        <v>3</v>
      </c>
      <c r="M158" s="105"/>
      <c r="N158" s="201"/>
      <c r="O158" s="213">
        <v>4</v>
      </c>
      <c r="P158" s="203"/>
      <c r="Q158" s="204"/>
      <c r="R158" s="120">
        <v>3</v>
      </c>
      <c r="S158" s="366"/>
      <c r="T158" s="120"/>
      <c r="U158" s="205">
        <f t="shared" si="186"/>
        <v>100</v>
      </c>
      <c r="V158" s="101">
        <f t="shared" si="187"/>
        <v>4.75</v>
      </c>
      <c r="W158" s="336">
        <f t="shared" si="188"/>
        <v>4</v>
      </c>
      <c r="X158" s="71">
        <v>5</v>
      </c>
      <c r="Y158" s="103">
        <f>'ИТОГ и проверка'!O158</f>
        <v>4</v>
      </c>
      <c r="Z158" s="103">
        <f t="shared" si="190"/>
        <v>4.2105263157894735</v>
      </c>
      <c r="AA158" s="101">
        <f t="shared" si="189"/>
        <v>-0.78947368421052655</v>
      </c>
      <c r="AB158" s="103">
        <f t="shared" si="185"/>
        <v>0</v>
      </c>
      <c r="AC158" s="107"/>
      <c r="AD158" s="367"/>
      <c r="AE158" s="336"/>
      <c r="AF158" s="103">
        <f>'ИТОГ и проверка'!P158</f>
        <v>3</v>
      </c>
      <c r="AG158" s="103"/>
      <c r="AH158" s="103"/>
      <c r="AI158" s="121"/>
      <c r="AJ158" s="121">
        <f t="shared" si="193"/>
        <v>3</v>
      </c>
      <c r="AK158" s="119">
        <f t="shared" si="191"/>
        <v>-1</v>
      </c>
      <c r="AL158" s="101">
        <f t="shared" si="192"/>
        <v>0</v>
      </c>
    </row>
    <row r="159" ht="47.25">
      <c r="A159" s="96" t="s">
        <v>325</v>
      </c>
      <c r="B159" s="154" t="s">
        <v>326</v>
      </c>
      <c r="C159" s="238">
        <v>11.364000000000001</v>
      </c>
      <c r="D159" s="104">
        <v>24</v>
      </c>
      <c r="E159" s="182">
        <v>22</v>
      </c>
      <c r="F159" s="200">
        <f t="shared" si="184"/>
        <v>1.9359380499824004</v>
      </c>
      <c r="G159" s="105">
        <v>0</v>
      </c>
      <c r="H159" s="105">
        <v>0</v>
      </c>
      <c r="I159" s="105"/>
      <c r="J159" s="365"/>
      <c r="K159" s="102"/>
      <c r="L159" s="105">
        <v>0</v>
      </c>
      <c r="M159" s="105"/>
      <c r="N159" s="201"/>
      <c r="O159" s="216">
        <v>0</v>
      </c>
      <c r="P159" s="203"/>
      <c r="Q159" s="204"/>
      <c r="R159" s="122">
        <v>0</v>
      </c>
      <c r="S159" s="366"/>
      <c r="T159" s="122">
        <v>0</v>
      </c>
      <c r="U159" s="205">
        <v>0</v>
      </c>
      <c r="V159" s="101">
        <f t="shared" si="187"/>
        <v>1.1000000000000001</v>
      </c>
      <c r="W159" s="336">
        <f t="shared" si="188"/>
        <v>1</v>
      </c>
      <c r="X159" s="71">
        <v>5</v>
      </c>
      <c r="Y159" s="103">
        <f>'ИТОГ и проверка'!O159</f>
        <v>0</v>
      </c>
      <c r="Z159" s="103">
        <f t="shared" si="190"/>
        <v>0</v>
      </c>
      <c r="AA159" s="101">
        <f t="shared" si="189"/>
        <v>-5</v>
      </c>
      <c r="AB159" s="10">
        <f t="shared" si="185"/>
        <v>0</v>
      </c>
      <c r="AC159" s="107"/>
      <c r="AD159" s="367"/>
      <c r="AE159" s="336"/>
      <c r="AF159" s="103">
        <f>'ИТОГ и проверка'!P159</f>
        <v>0</v>
      </c>
      <c r="AG159" s="103"/>
      <c r="AH159" s="103"/>
      <c r="AI159" s="121"/>
      <c r="AJ159" s="121">
        <f t="shared" si="193"/>
        <v>0</v>
      </c>
      <c r="AK159" s="119">
        <f t="shared" si="191"/>
        <v>0</v>
      </c>
      <c r="AL159" s="101">
        <f t="shared" si="192"/>
        <v>0</v>
      </c>
    </row>
    <row r="160">
      <c r="A160" s="123" t="s">
        <v>327</v>
      </c>
      <c r="B160" s="87" t="s">
        <v>328</v>
      </c>
      <c r="C160" s="206"/>
      <c r="D160" s="88"/>
      <c r="E160" s="89"/>
      <c r="F160" s="235"/>
      <c r="G160" s="91"/>
      <c r="H160" s="91"/>
      <c r="I160" s="91"/>
      <c r="J160" s="151"/>
      <c r="K160" s="151"/>
      <c r="L160" s="91"/>
      <c r="M160" s="151"/>
      <c r="N160" s="91"/>
      <c r="O160" s="207"/>
      <c r="P160" s="88"/>
      <c r="Q160" s="88"/>
      <c r="R160" s="89"/>
      <c r="S160" s="88"/>
      <c r="T160" s="89"/>
      <c r="U160" s="88"/>
      <c r="V160" s="90"/>
      <c r="W160" s="92"/>
      <c r="X160" s="92"/>
      <c r="Y160" s="90"/>
      <c r="Z160" s="150"/>
      <c r="AA160" s="90"/>
      <c r="AB160" s="103">
        <f t="shared" si="185"/>
        <v>0</v>
      </c>
      <c r="AC160" s="90"/>
      <c r="AD160" s="92"/>
      <c r="AE160" s="92"/>
      <c r="AF160" s="90"/>
      <c r="AG160" s="92"/>
      <c r="AH160" s="90"/>
      <c r="AI160" s="370"/>
      <c r="AJ160" s="121">
        <f t="shared" si="193"/>
        <v>0</v>
      </c>
      <c r="AK160" s="119">
        <f t="shared" si="191"/>
        <v>0</v>
      </c>
      <c r="AL160" s="101">
        <f t="shared" si="192"/>
        <v>0</v>
      </c>
    </row>
    <row r="161" ht="31.5">
      <c r="A161" s="96" t="s">
        <v>329</v>
      </c>
      <c r="B161" s="97" t="s">
        <v>330</v>
      </c>
      <c r="C161" s="238">
        <v>92.799999999999997</v>
      </c>
      <c r="D161" s="104">
        <v>520</v>
      </c>
      <c r="E161" s="182">
        <v>495</v>
      </c>
      <c r="F161" s="200">
        <f t="shared" si="184"/>
        <v>5.3340517241379315</v>
      </c>
      <c r="G161" s="105">
        <v>26</v>
      </c>
      <c r="H161" s="105">
        <v>5</v>
      </c>
      <c r="I161" s="105"/>
      <c r="J161" s="365"/>
      <c r="K161" s="102"/>
      <c r="L161" s="105">
        <v>19</v>
      </c>
      <c r="M161" s="105"/>
      <c r="N161" s="105"/>
      <c r="O161" s="287"/>
      <c r="P161" s="107"/>
      <c r="Q161" s="107"/>
      <c r="R161" s="145"/>
      <c r="S161" s="107"/>
      <c r="T161" s="145"/>
      <c r="U161" s="101">
        <f t="shared" si="186"/>
        <v>0</v>
      </c>
      <c r="V161" s="101">
        <f t="shared" si="187"/>
        <v>24.75</v>
      </c>
      <c r="W161" s="336">
        <f t="shared" si="188"/>
        <v>24</v>
      </c>
      <c r="X161" s="71">
        <v>5</v>
      </c>
      <c r="Y161" s="103">
        <f>'ИТОГ и проверка'!O161</f>
        <v>24</v>
      </c>
      <c r="Z161" s="103">
        <f t="shared" si="190"/>
        <v>4.8484848484848486</v>
      </c>
      <c r="AA161" s="101">
        <f t="shared" si="189"/>
        <v>-0.15151515151515138</v>
      </c>
      <c r="AB161" s="10">
        <f t="shared" si="185"/>
        <v>0</v>
      </c>
      <c r="AC161" s="107"/>
      <c r="AD161" s="367"/>
      <c r="AE161" s="336"/>
      <c r="AF161" s="103">
        <f>'ИТОГ и проверка'!P161</f>
        <v>18</v>
      </c>
      <c r="AG161" s="103"/>
      <c r="AH161" s="103"/>
      <c r="AI161" s="121"/>
      <c r="AJ161" s="121">
        <f t="shared" si="193"/>
        <v>18</v>
      </c>
      <c r="AK161" s="119">
        <f t="shared" si="191"/>
        <v>-6</v>
      </c>
      <c r="AL161" s="101">
        <f t="shared" si="192"/>
        <v>0</v>
      </c>
    </row>
    <row r="162" ht="31.5">
      <c r="A162" s="96" t="s">
        <v>331</v>
      </c>
      <c r="B162" s="97" t="s">
        <v>332</v>
      </c>
      <c r="C162" s="214">
        <v>347.19999999999999</v>
      </c>
      <c r="D162" s="104">
        <v>437</v>
      </c>
      <c r="E162" s="120">
        <v>510</v>
      </c>
      <c r="F162" s="200">
        <f t="shared" si="184"/>
        <v>1.4688940092165899</v>
      </c>
      <c r="G162" s="105">
        <v>21</v>
      </c>
      <c r="H162" s="105">
        <v>5</v>
      </c>
      <c r="I162" s="105"/>
      <c r="J162" s="365"/>
      <c r="K162" s="102"/>
      <c r="L162" s="105">
        <v>15</v>
      </c>
      <c r="M162" s="105"/>
      <c r="N162" s="105"/>
      <c r="O162" s="230">
        <v>15</v>
      </c>
      <c r="P162" s="107"/>
      <c r="Q162" s="107"/>
      <c r="R162" s="100"/>
      <c r="S162" s="107"/>
      <c r="T162" s="100">
        <v>15</v>
      </c>
      <c r="U162" s="101">
        <f t="shared" si="186"/>
        <v>71.428571428571431</v>
      </c>
      <c r="V162" s="101">
        <f t="shared" si="187"/>
        <v>25.5</v>
      </c>
      <c r="W162" s="336">
        <f t="shared" si="188"/>
        <v>25</v>
      </c>
      <c r="X162" s="71">
        <v>5</v>
      </c>
      <c r="Y162" s="103">
        <f>'ИТОГ и проверка'!O162</f>
        <v>12</v>
      </c>
      <c r="Z162" s="103">
        <f t="shared" si="190"/>
        <v>2.3529411764705883</v>
      </c>
      <c r="AA162" s="101">
        <f t="shared" si="189"/>
        <v>-2.6470588235294117</v>
      </c>
      <c r="AB162" s="103">
        <f t="shared" si="185"/>
        <v>0</v>
      </c>
      <c r="AC162" s="107"/>
      <c r="AD162" s="367"/>
      <c r="AE162" s="336"/>
      <c r="AF162" s="103">
        <f>'ИТОГ и проверка'!P162</f>
        <v>9</v>
      </c>
      <c r="AG162" s="103"/>
      <c r="AH162" s="103"/>
      <c r="AI162" s="121"/>
      <c r="AJ162" s="121">
        <f t="shared" si="193"/>
        <v>9</v>
      </c>
      <c r="AK162" s="119">
        <f t="shared" si="191"/>
        <v>-3</v>
      </c>
      <c r="AL162" s="101">
        <f t="shared" si="192"/>
        <v>0</v>
      </c>
    </row>
    <row r="163">
      <c r="A163" s="123" t="s">
        <v>333</v>
      </c>
      <c r="B163" s="87" t="s">
        <v>334</v>
      </c>
      <c r="C163" s="218"/>
      <c r="D163" s="208"/>
      <c r="E163" s="255"/>
      <c r="F163" s="256"/>
      <c r="G163" s="91"/>
      <c r="H163" s="91"/>
      <c r="I163" s="91"/>
      <c r="J163" s="151"/>
      <c r="K163" s="151"/>
      <c r="L163" s="91"/>
      <c r="M163" s="151"/>
      <c r="N163" s="91"/>
      <c r="O163" s="250"/>
      <c r="P163" s="88"/>
      <c r="Q163" s="88"/>
      <c r="R163" s="89"/>
      <c r="S163" s="88"/>
      <c r="T163" s="89"/>
      <c r="U163" s="88"/>
      <c r="V163" s="90"/>
      <c r="W163" s="92"/>
      <c r="X163" s="92"/>
      <c r="Y163" s="90"/>
      <c r="Z163" s="150"/>
      <c r="AA163" s="90"/>
      <c r="AB163" s="10">
        <f t="shared" si="185"/>
        <v>0</v>
      </c>
      <c r="AC163" s="90"/>
      <c r="AD163" s="92"/>
      <c r="AE163" s="92"/>
      <c r="AF163" s="90"/>
      <c r="AG163" s="92"/>
      <c r="AH163" s="90"/>
      <c r="AI163" s="370"/>
      <c r="AJ163" s="121">
        <f t="shared" si="193"/>
        <v>0</v>
      </c>
      <c r="AK163" s="119">
        <f t="shared" si="191"/>
        <v>0</v>
      </c>
      <c r="AL163" s="101">
        <f t="shared" si="192"/>
        <v>0</v>
      </c>
    </row>
    <row r="164" ht="31.5">
      <c r="A164" s="96" t="s">
        <v>335</v>
      </c>
      <c r="B164" s="97" t="s">
        <v>336</v>
      </c>
      <c r="C164" s="214">
        <v>10.686999999999999</v>
      </c>
      <c r="D164" s="337">
        <v>57</v>
      </c>
      <c r="E164" s="295">
        <v>71</v>
      </c>
      <c r="F164" s="217">
        <f t="shared" ref="F164:F227" si="194">E164/C164</f>
        <v>6.6435856648264249</v>
      </c>
      <c r="G164" s="105">
        <v>2</v>
      </c>
      <c r="H164" s="105">
        <v>4</v>
      </c>
      <c r="I164" s="105"/>
      <c r="J164" s="365"/>
      <c r="K164" s="102"/>
      <c r="L164" s="105">
        <v>1</v>
      </c>
      <c r="M164" s="105"/>
      <c r="N164" s="105"/>
      <c r="O164" s="296"/>
      <c r="P164" s="107"/>
      <c r="Q164" s="107"/>
      <c r="R164" s="145"/>
      <c r="S164" s="107"/>
      <c r="T164" s="145"/>
      <c r="U164" s="101">
        <f t="shared" si="186"/>
        <v>0</v>
      </c>
      <c r="V164" s="101">
        <f t="shared" si="187"/>
        <v>3.5500000000000003</v>
      </c>
      <c r="W164" s="336">
        <f t="shared" si="188"/>
        <v>3</v>
      </c>
      <c r="X164" s="71">
        <v>5</v>
      </c>
      <c r="Y164" s="103">
        <f>'ИТОГ и проверка'!O164</f>
        <v>3</v>
      </c>
      <c r="Z164" s="103">
        <f t="shared" si="190"/>
        <v>4.2253521126760569</v>
      </c>
      <c r="AA164" s="101">
        <f t="shared" si="189"/>
        <v>-0.77464788732394307</v>
      </c>
      <c r="AB164" s="103">
        <f t="shared" ref="AB164:AB227" si="195">IF(AA164&gt;0.01,AA164*1000000,0)</f>
        <v>0</v>
      </c>
      <c r="AC164" s="107"/>
      <c r="AD164" s="367"/>
      <c r="AE164" s="336"/>
      <c r="AF164" s="103">
        <f>'ИТОГ и проверка'!P164</f>
        <v>2</v>
      </c>
      <c r="AG164" s="103"/>
      <c r="AH164" s="103"/>
      <c r="AI164" s="121"/>
      <c r="AJ164" s="121">
        <f t="shared" si="193"/>
        <v>2</v>
      </c>
      <c r="AK164" s="119">
        <f t="shared" si="191"/>
        <v>-1</v>
      </c>
      <c r="AL164" s="101">
        <f t="shared" si="192"/>
        <v>0</v>
      </c>
    </row>
    <row r="165" ht="94.5">
      <c r="A165" s="96" t="s">
        <v>337</v>
      </c>
      <c r="B165" s="97" t="s">
        <v>338</v>
      </c>
      <c r="C165" s="238">
        <v>23.292999999999999</v>
      </c>
      <c r="D165" s="104">
        <v>116</v>
      </c>
      <c r="E165" s="182">
        <v>175</v>
      </c>
      <c r="F165" s="200">
        <f t="shared" si="194"/>
        <v>7.5129867342119949</v>
      </c>
      <c r="G165" s="105">
        <v>5</v>
      </c>
      <c r="H165" s="105">
        <v>4</v>
      </c>
      <c r="I165" s="105"/>
      <c r="J165" s="365"/>
      <c r="K165" s="102"/>
      <c r="L165" s="105">
        <v>3</v>
      </c>
      <c r="M165" s="105"/>
      <c r="N165" s="201"/>
      <c r="O165" s="213">
        <v>4</v>
      </c>
      <c r="P165" s="203"/>
      <c r="Q165" s="204"/>
      <c r="R165" s="120">
        <v>3</v>
      </c>
      <c r="S165" s="366"/>
      <c r="T165" s="120">
        <v>0</v>
      </c>
      <c r="U165" s="205">
        <f t="shared" si="186"/>
        <v>80</v>
      </c>
      <c r="V165" s="101">
        <f t="shared" si="187"/>
        <v>8.75</v>
      </c>
      <c r="W165" s="336">
        <f t="shared" si="188"/>
        <v>8</v>
      </c>
      <c r="X165" s="71">
        <v>5</v>
      </c>
      <c r="Y165" s="103">
        <f>'ИТОГ и проверка'!O165</f>
        <v>8</v>
      </c>
      <c r="Z165" s="103">
        <f t="shared" si="190"/>
        <v>4.5714285714285712</v>
      </c>
      <c r="AA165" s="101">
        <f t="shared" si="189"/>
        <v>-0.42857142857142883</v>
      </c>
      <c r="AB165" s="10">
        <f t="shared" si="195"/>
        <v>0</v>
      </c>
      <c r="AC165" s="107"/>
      <c r="AD165" s="367"/>
      <c r="AE165" s="336"/>
      <c r="AF165" s="103">
        <f>'ИТОГ и проверка'!P165</f>
        <v>6</v>
      </c>
      <c r="AG165" s="103"/>
      <c r="AH165" s="103"/>
      <c r="AI165" s="121"/>
      <c r="AJ165" s="121">
        <f t="shared" si="193"/>
        <v>6</v>
      </c>
      <c r="AK165" s="119">
        <f t="shared" si="191"/>
        <v>-2</v>
      </c>
      <c r="AL165" s="101">
        <f t="shared" si="192"/>
        <v>0</v>
      </c>
    </row>
    <row r="166" ht="47.25">
      <c r="A166" s="96" t="s">
        <v>339</v>
      </c>
      <c r="B166" s="97" t="s">
        <v>340</v>
      </c>
      <c r="C166" s="214">
        <v>19.553999999999998</v>
      </c>
      <c r="D166" s="104">
        <v>149</v>
      </c>
      <c r="E166" s="246">
        <v>161</v>
      </c>
      <c r="F166" s="200">
        <f t="shared" si="194"/>
        <v>8.2336094916641098</v>
      </c>
      <c r="G166" s="105">
        <v>7</v>
      </c>
      <c r="H166" s="105">
        <v>5</v>
      </c>
      <c r="I166" s="105"/>
      <c r="J166" s="365"/>
      <c r="K166" s="102"/>
      <c r="L166" s="105">
        <v>5</v>
      </c>
      <c r="M166" s="105"/>
      <c r="N166" s="201"/>
      <c r="O166" s="213">
        <v>7</v>
      </c>
      <c r="P166" s="203"/>
      <c r="Q166" s="204"/>
      <c r="R166" s="120">
        <v>5</v>
      </c>
      <c r="S166" s="366"/>
      <c r="T166" s="120">
        <v>0</v>
      </c>
      <c r="U166" s="205">
        <f t="shared" si="186"/>
        <v>99.999999999999986</v>
      </c>
      <c r="V166" s="101">
        <f t="shared" si="187"/>
        <v>8.0500000000000007</v>
      </c>
      <c r="W166" s="336">
        <f t="shared" si="188"/>
        <v>8</v>
      </c>
      <c r="X166" s="71">
        <v>5</v>
      </c>
      <c r="Y166" s="103">
        <f>'ИТОГ и проверка'!O166</f>
        <v>7</v>
      </c>
      <c r="Z166" s="103">
        <f t="shared" si="190"/>
        <v>4.3478260869565215</v>
      </c>
      <c r="AA166" s="101">
        <f t="shared" si="189"/>
        <v>-0.65217391304347849</v>
      </c>
      <c r="AB166" s="103">
        <f t="shared" si="195"/>
        <v>0</v>
      </c>
      <c r="AC166" s="107"/>
      <c r="AD166" s="367"/>
      <c r="AE166" s="336"/>
      <c r="AF166" s="103">
        <f>'ИТОГ и проверка'!P166</f>
        <v>5</v>
      </c>
      <c r="AG166" s="103"/>
      <c r="AH166" s="103"/>
      <c r="AI166" s="121"/>
      <c r="AJ166" s="121">
        <f t="shared" si="193"/>
        <v>5</v>
      </c>
      <c r="AK166" s="119">
        <f t="shared" si="191"/>
        <v>-2</v>
      </c>
      <c r="AL166" s="101">
        <f t="shared" si="192"/>
        <v>0</v>
      </c>
    </row>
    <row r="167" ht="31.5">
      <c r="A167" s="96" t="s">
        <v>341</v>
      </c>
      <c r="B167" s="97" t="s">
        <v>342</v>
      </c>
      <c r="C167" s="211">
        <v>119.479</v>
      </c>
      <c r="D167" s="104">
        <v>347</v>
      </c>
      <c r="E167" s="230">
        <v>397</v>
      </c>
      <c r="F167" s="200">
        <f t="shared" si="194"/>
        <v>3.3227596481390034</v>
      </c>
      <c r="G167" s="105">
        <v>17</v>
      </c>
      <c r="H167" s="105">
        <v>5</v>
      </c>
      <c r="I167" s="105"/>
      <c r="J167" s="365"/>
      <c r="K167" s="102"/>
      <c r="L167" s="105">
        <v>12</v>
      </c>
      <c r="M167" s="105"/>
      <c r="N167" s="105"/>
      <c r="O167" s="231">
        <v>15</v>
      </c>
      <c r="P167" s="107"/>
      <c r="Q167" s="107"/>
      <c r="R167" s="100">
        <v>12</v>
      </c>
      <c r="S167" s="107"/>
      <c r="T167" s="100"/>
      <c r="U167" s="101">
        <f t="shared" si="186"/>
        <v>88.235294117647058</v>
      </c>
      <c r="V167" s="101">
        <f t="shared" si="187"/>
        <v>19.850000000000001</v>
      </c>
      <c r="W167" s="336">
        <f t="shared" si="188"/>
        <v>19</v>
      </c>
      <c r="X167" s="71">
        <v>5</v>
      </c>
      <c r="Y167" s="103">
        <f>'ИТОГ и проверка'!O167</f>
        <v>19</v>
      </c>
      <c r="Z167" s="103">
        <f t="shared" si="190"/>
        <v>4.7858942065491181</v>
      </c>
      <c r="AA167" s="101">
        <f t="shared" si="189"/>
        <v>-0.21410579345088188</v>
      </c>
      <c r="AB167" s="10">
        <f t="shared" si="195"/>
        <v>0</v>
      </c>
      <c r="AC167" s="107"/>
      <c r="AD167" s="367"/>
      <c r="AE167" s="336"/>
      <c r="AF167" s="103">
        <f>'ИТОГ и проверка'!P167</f>
        <v>14</v>
      </c>
      <c r="AG167" s="103"/>
      <c r="AH167" s="103"/>
      <c r="AI167" s="121"/>
      <c r="AJ167" s="121">
        <f t="shared" si="193"/>
        <v>14</v>
      </c>
      <c r="AK167" s="119">
        <f t="shared" si="191"/>
        <v>-5</v>
      </c>
      <c r="AL167" s="101">
        <f t="shared" si="192"/>
        <v>0</v>
      </c>
    </row>
    <row r="168" ht="31.5">
      <c r="A168" s="96" t="s">
        <v>343</v>
      </c>
      <c r="B168" s="97" t="s">
        <v>344</v>
      </c>
      <c r="C168" s="214">
        <v>127.17</v>
      </c>
      <c r="D168" s="104">
        <v>531</v>
      </c>
      <c r="E168" s="246">
        <v>397</v>
      </c>
      <c r="F168" s="200">
        <f t="shared" si="194"/>
        <v>3.1218054572619329</v>
      </c>
      <c r="G168" s="105">
        <v>10</v>
      </c>
      <c r="H168" s="105">
        <v>2</v>
      </c>
      <c r="I168" s="105"/>
      <c r="J168" s="365"/>
      <c r="K168" s="102"/>
      <c r="L168" s="105">
        <v>7</v>
      </c>
      <c r="M168" s="105"/>
      <c r="N168" s="105"/>
      <c r="O168" s="249">
        <v>9</v>
      </c>
      <c r="P168" s="107"/>
      <c r="Q168" s="107"/>
      <c r="R168" s="100"/>
      <c r="S168" s="107"/>
      <c r="T168" s="100">
        <v>7</v>
      </c>
      <c r="U168" s="101">
        <f t="shared" si="186"/>
        <v>90</v>
      </c>
      <c r="V168" s="101">
        <f t="shared" si="187"/>
        <v>19.850000000000001</v>
      </c>
      <c r="W168" s="336">
        <f t="shared" si="188"/>
        <v>19</v>
      </c>
      <c r="X168" s="71">
        <v>5</v>
      </c>
      <c r="Y168" s="103">
        <f>'ИТОГ и проверка'!O168</f>
        <v>9</v>
      </c>
      <c r="Z168" s="103">
        <f t="shared" si="190"/>
        <v>2.2670025188916876</v>
      </c>
      <c r="AA168" s="101">
        <f t="shared" si="189"/>
        <v>-2.7329974811083124</v>
      </c>
      <c r="AB168" s="103">
        <f t="shared" si="195"/>
        <v>0</v>
      </c>
      <c r="AC168" s="107"/>
      <c r="AD168" s="367"/>
      <c r="AE168" s="336"/>
      <c r="AF168" s="103">
        <f>'ИТОГ и проверка'!P168</f>
        <v>6</v>
      </c>
      <c r="AG168" s="103"/>
      <c r="AH168" s="103"/>
      <c r="AI168" s="121"/>
      <c r="AJ168" s="121">
        <f t="shared" si="193"/>
        <v>6</v>
      </c>
      <c r="AK168" s="119">
        <f t="shared" si="191"/>
        <v>-3</v>
      </c>
      <c r="AL168" s="101">
        <f t="shared" si="192"/>
        <v>0</v>
      </c>
    </row>
    <row r="169" ht="63">
      <c r="A169" s="96" t="s">
        <v>345</v>
      </c>
      <c r="B169" s="97" t="s">
        <v>346</v>
      </c>
      <c r="C169" s="238">
        <v>51.795000000000002</v>
      </c>
      <c r="D169" s="104">
        <v>390</v>
      </c>
      <c r="E169" s="182">
        <v>382</v>
      </c>
      <c r="F169" s="200">
        <f t="shared" si="194"/>
        <v>7.3752292692344819</v>
      </c>
      <c r="G169" s="105">
        <v>19</v>
      </c>
      <c r="H169" s="105">
        <v>5</v>
      </c>
      <c r="I169" s="105"/>
      <c r="J169" s="365"/>
      <c r="K169" s="102"/>
      <c r="L169" s="105">
        <v>14</v>
      </c>
      <c r="M169" s="105"/>
      <c r="N169" s="201"/>
      <c r="O169" s="202">
        <v>19</v>
      </c>
      <c r="P169" s="203"/>
      <c r="Q169" s="204"/>
      <c r="R169" s="71">
        <v>14</v>
      </c>
      <c r="S169" s="366"/>
      <c r="T169" s="71"/>
      <c r="U169" s="205">
        <f t="shared" si="186"/>
        <v>100</v>
      </c>
      <c r="V169" s="101">
        <f t="shared" si="187"/>
        <v>19.100000000000001</v>
      </c>
      <c r="W169" s="336">
        <f t="shared" si="188"/>
        <v>19</v>
      </c>
      <c r="X169" s="71">
        <v>5</v>
      </c>
      <c r="Y169" s="103">
        <f>'ИТОГ и проверка'!O169</f>
        <v>19</v>
      </c>
      <c r="Z169" s="103">
        <f t="shared" si="190"/>
        <v>4.9738219895287958</v>
      </c>
      <c r="AA169" s="101">
        <f t="shared" si="189"/>
        <v>-0.026178010471204161</v>
      </c>
      <c r="AB169" s="10">
        <f t="shared" si="195"/>
        <v>0</v>
      </c>
      <c r="AC169" s="107"/>
      <c r="AD169" s="367"/>
      <c r="AE169" s="336"/>
      <c r="AF169" s="103">
        <f>'ИТОГ и проверка'!P169</f>
        <v>14</v>
      </c>
      <c r="AG169" s="103"/>
      <c r="AH169" s="103"/>
      <c r="AI169" s="121"/>
      <c r="AJ169" s="121">
        <f t="shared" si="193"/>
        <v>14</v>
      </c>
      <c r="AK169" s="119">
        <f t="shared" si="191"/>
        <v>-5</v>
      </c>
      <c r="AL169" s="101">
        <f t="shared" si="192"/>
        <v>0</v>
      </c>
    </row>
    <row r="170">
      <c r="A170" s="123" t="s">
        <v>347</v>
      </c>
      <c r="B170" s="87" t="s">
        <v>348</v>
      </c>
      <c r="C170" s="206"/>
      <c r="D170" s="88"/>
      <c r="E170" s="237"/>
      <c r="F170" s="235"/>
      <c r="G170" s="91"/>
      <c r="H170" s="91"/>
      <c r="I170" s="91"/>
      <c r="J170" s="151"/>
      <c r="K170" s="151"/>
      <c r="L170" s="91"/>
      <c r="M170" s="151"/>
      <c r="N170" s="91"/>
      <c r="O170" s="209"/>
      <c r="P170" s="88"/>
      <c r="Q170" s="88"/>
      <c r="R170" s="89"/>
      <c r="S170" s="88"/>
      <c r="T170" s="89"/>
      <c r="U170" s="88"/>
      <c r="V170" s="90"/>
      <c r="W170" s="92"/>
      <c r="X170" s="92"/>
      <c r="Y170" s="90"/>
      <c r="Z170" s="150"/>
      <c r="AA170" s="90"/>
      <c r="AB170" s="103">
        <f t="shared" si="195"/>
        <v>0</v>
      </c>
      <c r="AC170" s="90"/>
      <c r="AD170" s="92"/>
      <c r="AE170" s="92"/>
      <c r="AF170" s="90"/>
      <c r="AG170" s="92"/>
      <c r="AH170" s="90"/>
      <c r="AI170" s="370"/>
      <c r="AJ170" s="121">
        <f t="shared" si="193"/>
        <v>0</v>
      </c>
      <c r="AK170" s="119">
        <f t="shared" si="191"/>
        <v>0</v>
      </c>
      <c r="AL170" s="101">
        <f t="shared" si="192"/>
        <v>0</v>
      </c>
    </row>
    <row r="171" ht="31.5">
      <c r="A171" s="96" t="s">
        <v>349</v>
      </c>
      <c r="B171" s="97" t="s">
        <v>350</v>
      </c>
      <c r="C171" s="211">
        <v>394.31799999999998</v>
      </c>
      <c r="D171" s="337">
        <v>1253</v>
      </c>
      <c r="E171" s="293">
        <v>1178</v>
      </c>
      <c r="F171" s="217">
        <f t="shared" si="194"/>
        <v>2.9874365359937918</v>
      </c>
      <c r="G171" s="105">
        <v>62</v>
      </c>
      <c r="H171" s="105">
        <v>5</v>
      </c>
      <c r="I171" s="105"/>
      <c r="J171" s="365"/>
      <c r="K171" s="102"/>
      <c r="L171" s="105">
        <v>46</v>
      </c>
      <c r="M171" s="105"/>
      <c r="N171" s="201"/>
      <c r="O171" s="213">
        <v>62</v>
      </c>
      <c r="P171" s="203"/>
      <c r="Q171" s="204"/>
      <c r="R171" s="120">
        <v>46</v>
      </c>
      <c r="S171" s="366"/>
      <c r="T171" s="120">
        <v>0</v>
      </c>
      <c r="U171" s="205">
        <f t="shared" ref="U170:U233" si="196">O171/G171%</f>
        <v>100</v>
      </c>
      <c r="V171" s="101">
        <f t="shared" si="187"/>
        <v>58.900000000000006</v>
      </c>
      <c r="W171" s="336">
        <f t="shared" si="188"/>
        <v>58</v>
      </c>
      <c r="X171" s="71">
        <v>5</v>
      </c>
      <c r="Y171" s="103">
        <f>'ИТОГ и проверка'!O171</f>
        <v>58</v>
      </c>
      <c r="Z171" s="103">
        <f t="shared" si="190"/>
        <v>4.9235993208828521</v>
      </c>
      <c r="AA171" s="101">
        <f t="shared" si="189"/>
        <v>-0.076400679117147874</v>
      </c>
      <c r="AB171" s="10">
        <f t="shared" si="195"/>
        <v>0</v>
      </c>
      <c r="AC171" s="107"/>
      <c r="AD171" s="367"/>
      <c r="AE171" s="336"/>
      <c r="AF171" s="103">
        <f>'ИТОГ и проверка'!P171</f>
        <v>43</v>
      </c>
      <c r="AG171" s="103"/>
      <c r="AH171" s="103"/>
      <c r="AI171" s="121"/>
      <c r="AJ171" s="121">
        <f t="shared" si="193"/>
        <v>43</v>
      </c>
      <c r="AK171" s="119">
        <f t="shared" si="191"/>
        <v>-15</v>
      </c>
      <c r="AL171" s="101">
        <f t="shared" si="192"/>
        <v>0</v>
      </c>
    </row>
    <row r="172" ht="31.5">
      <c r="A172" s="96" t="s">
        <v>351</v>
      </c>
      <c r="B172" s="97" t="s">
        <v>352</v>
      </c>
      <c r="C172" s="214">
        <v>193.92599999999999</v>
      </c>
      <c r="D172" s="104">
        <v>2920</v>
      </c>
      <c r="E172" s="182">
        <v>1899</v>
      </c>
      <c r="F172" s="200">
        <f t="shared" si="194"/>
        <v>9.7923950372822635</v>
      </c>
      <c r="G172" s="105">
        <v>146</v>
      </c>
      <c r="H172" s="105">
        <v>5</v>
      </c>
      <c r="I172" s="105"/>
      <c r="J172" s="365"/>
      <c r="K172" s="102"/>
      <c r="L172" s="105">
        <v>109</v>
      </c>
      <c r="M172" s="105"/>
      <c r="N172" s="105"/>
      <c r="O172" s="292"/>
      <c r="P172" s="107"/>
      <c r="Q172" s="107"/>
      <c r="R172" s="122"/>
      <c r="S172" s="107"/>
      <c r="T172" s="122"/>
      <c r="U172" s="101">
        <f t="shared" si="196"/>
        <v>0</v>
      </c>
      <c r="V172" s="101">
        <f t="shared" si="187"/>
        <v>94.950000000000003</v>
      </c>
      <c r="W172" s="336">
        <f t="shared" si="188"/>
        <v>94</v>
      </c>
      <c r="X172" s="71">
        <v>5</v>
      </c>
      <c r="Y172" s="103">
        <f>'ИТОГ и проверка'!O172</f>
        <v>95</v>
      </c>
      <c r="Z172" s="103">
        <f t="shared" si="190"/>
        <v>5.0026329647182735</v>
      </c>
      <c r="AA172" s="101">
        <f t="shared" si="189"/>
        <v>0.0026329647182734561</v>
      </c>
      <c r="AB172" s="103">
        <f t="shared" si="195"/>
        <v>0</v>
      </c>
      <c r="AC172" s="107"/>
      <c r="AD172" s="367"/>
      <c r="AE172" s="336"/>
      <c r="AF172" s="103">
        <f>'ИТОГ и проверка'!P172</f>
        <v>71</v>
      </c>
      <c r="AG172" s="103"/>
      <c r="AH172" s="103"/>
      <c r="AI172" s="121"/>
      <c r="AJ172" s="121">
        <f t="shared" si="193"/>
        <v>71</v>
      </c>
      <c r="AK172" s="119">
        <f t="shared" si="191"/>
        <v>-24</v>
      </c>
      <c r="AL172" s="101">
        <f t="shared" si="192"/>
        <v>0</v>
      </c>
    </row>
    <row r="173" ht="31.5">
      <c r="A173" s="96" t="s">
        <v>353</v>
      </c>
      <c r="B173" s="97" t="s">
        <v>354</v>
      </c>
      <c r="C173" s="211">
        <v>187.15299999999999</v>
      </c>
      <c r="D173" s="104">
        <v>2027</v>
      </c>
      <c r="E173" s="120">
        <v>2010</v>
      </c>
      <c r="F173" s="200">
        <f t="shared" si="194"/>
        <v>10.739875930388505</v>
      </c>
      <c r="G173" s="105">
        <v>101</v>
      </c>
      <c r="H173" s="105">
        <v>5</v>
      </c>
      <c r="I173" s="105"/>
      <c r="J173" s="365"/>
      <c r="K173" s="102"/>
      <c r="L173" s="105">
        <v>75</v>
      </c>
      <c r="M173" s="105"/>
      <c r="N173" s="201"/>
      <c r="O173" s="213">
        <v>75</v>
      </c>
      <c r="P173" s="203"/>
      <c r="Q173" s="204"/>
      <c r="R173" s="120">
        <v>75</v>
      </c>
      <c r="S173" s="366"/>
      <c r="T173" s="120"/>
      <c r="U173" s="205">
        <f t="shared" si="196"/>
        <v>74.257425742574256</v>
      </c>
      <c r="V173" s="101">
        <f t="shared" si="187"/>
        <v>100.5</v>
      </c>
      <c r="W173" s="336">
        <f t="shared" si="188"/>
        <v>100</v>
      </c>
      <c r="X173" s="71">
        <v>5</v>
      </c>
      <c r="Y173" s="103">
        <f>'ИТОГ и проверка'!O173</f>
        <v>100</v>
      </c>
      <c r="Z173" s="103">
        <f t="shared" si="190"/>
        <v>4.9751243781094523</v>
      </c>
      <c r="AA173" s="101">
        <f t="shared" si="189"/>
        <v>-0.024875621890547706</v>
      </c>
      <c r="AB173" s="10">
        <f t="shared" si="195"/>
        <v>0</v>
      </c>
      <c r="AC173" s="107"/>
      <c r="AD173" s="367"/>
      <c r="AE173" s="336"/>
      <c r="AF173" s="103">
        <f>'ИТОГ и проверка'!P173</f>
        <v>75</v>
      </c>
      <c r="AG173" s="103"/>
      <c r="AH173" s="103"/>
      <c r="AI173" s="121"/>
      <c r="AJ173" s="121">
        <f t="shared" si="193"/>
        <v>75</v>
      </c>
      <c r="AK173" s="119">
        <f t="shared" si="191"/>
        <v>-25</v>
      </c>
      <c r="AL173" s="101">
        <f t="shared" si="192"/>
        <v>0</v>
      </c>
    </row>
    <row r="174" ht="31.5">
      <c r="A174" s="96" t="s">
        <v>355</v>
      </c>
      <c r="B174" s="97" t="s">
        <v>120</v>
      </c>
      <c r="C174" s="214">
        <v>264.69600000000003</v>
      </c>
      <c r="D174" s="104">
        <v>1143</v>
      </c>
      <c r="E174" s="246">
        <v>1128</v>
      </c>
      <c r="F174" s="200">
        <f t="shared" si="194"/>
        <v>4.2614924290506844</v>
      </c>
      <c r="G174" s="105">
        <v>57</v>
      </c>
      <c r="H174" s="105">
        <v>5</v>
      </c>
      <c r="I174" s="105"/>
      <c r="J174" s="365"/>
      <c r="K174" s="102"/>
      <c r="L174" s="105">
        <v>42</v>
      </c>
      <c r="M174" s="105"/>
      <c r="N174" s="105"/>
      <c r="O174" s="230"/>
      <c r="P174" s="107"/>
      <c r="Q174" s="107"/>
      <c r="R174" s="100"/>
      <c r="S174" s="107"/>
      <c r="T174" s="100"/>
      <c r="U174" s="101">
        <f t="shared" si="196"/>
        <v>0</v>
      </c>
      <c r="V174" s="101">
        <f t="shared" ref="V174:V237" si="197">E174*X174%</f>
        <v>56.400000000000006</v>
      </c>
      <c r="W174" s="336">
        <f t="shared" ref="W174:W237" si="198">ROUNDDOWN(V174,0)</f>
        <v>56</v>
      </c>
      <c r="X174" s="71">
        <v>5</v>
      </c>
      <c r="Y174" s="103">
        <f>'ИТОГ и проверка'!O174</f>
        <v>56</v>
      </c>
      <c r="Z174" s="103">
        <f t="shared" si="190"/>
        <v>4.9645390070921991</v>
      </c>
      <c r="AA174" s="101">
        <f t="shared" ref="AA174:AA237" si="199">Z174-X174</f>
        <v>-0.035460992907800915</v>
      </c>
      <c r="AB174" s="103">
        <f t="shared" si="195"/>
        <v>0</v>
      </c>
      <c r="AC174" s="107"/>
      <c r="AD174" s="367"/>
      <c r="AE174" s="336"/>
      <c r="AF174" s="103">
        <f>'ИТОГ и проверка'!P174</f>
        <v>42</v>
      </c>
      <c r="AG174" s="103"/>
      <c r="AH174" s="103"/>
      <c r="AI174" s="121"/>
      <c r="AJ174" s="121">
        <f t="shared" si="193"/>
        <v>42</v>
      </c>
      <c r="AK174" s="119">
        <f t="shared" si="191"/>
        <v>-14</v>
      </c>
      <c r="AL174" s="101">
        <f t="shared" si="192"/>
        <v>0</v>
      </c>
    </row>
    <row r="175" ht="31.5">
      <c r="A175" s="96" t="s">
        <v>356</v>
      </c>
      <c r="B175" s="97" t="s">
        <v>357</v>
      </c>
      <c r="C175" s="232">
        <v>93.555000000000007</v>
      </c>
      <c r="D175" s="104">
        <v>763</v>
      </c>
      <c r="E175" s="230">
        <v>728</v>
      </c>
      <c r="F175" s="200">
        <f t="shared" si="194"/>
        <v>7.781518892630003</v>
      </c>
      <c r="G175" s="105">
        <v>38</v>
      </c>
      <c r="H175" s="105">
        <v>5</v>
      </c>
      <c r="I175" s="105"/>
      <c r="J175" s="365"/>
      <c r="K175" s="102"/>
      <c r="L175" s="105">
        <v>28</v>
      </c>
      <c r="M175" s="105"/>
      <c r="N175" s="105"/>
      <c r="O175" s="212">
        <v>35</v>
      </c>
      <c r="P175" s="107"/>
      <c r="Q175" s="107"/>
      <c r="R175" s="100">
        <v>28</v>
      </c>
      <c r="S175" s="107"/>
      <c r="T175" s="100">
        <v>0</v>
      </c>
      <c r="U175" s="101">
        <f t="shared" si="196"/>
        <v>92.10526315789474</v>
      </c>
      <c r="V175" s="101">
        <f t="shared" si="197"/>
        <v>36.399999999999999</v>
      </c>
      <c r="W175" s="336">
        <f t="shared" si="198"/>
        <v>36</v>
      </c>
      <c r="X175" s="71">
        <v>5</v>
      </c>
      <c r="Y175" s="103">
        <f>'ИТОГ и проверка'!O175</f>
        <v>36</v>
      </c>
      <c r="Z175" s="103">
        <f t="shared" ref="Z175:Z238" si="200">Y175/E175%</f>
        <v>4.9450549450549453</v>
      </c>
      <c r="AA175" s="101">
        <f t="shared" si="199"/>
        <v>-0.05494505494505475</v>
      </c>
      <c r="AB175" s="10">
        <f t="shared" si="195"/>
        <v>0</v>
      </c>
      <c r="AC175" s="107"/>
      <c r="AD175" s="367"/>
      <c r="AE175" s="336"/>
      <c r="AF175" s="103">
        <f>'ИТОГ и проверка'!P175</f>
        <v>27</v>
      </c>
      <c r="AG175" s="103"/>
      <c r="AH175" s="103"/>
      <c r="AI175" s="121"/>
      <c r="AJ175" s="121">
        <f t="shared" si="193"/>
        <v>27</v>
      </c>
      <c r="AK175" s="119">
        <f t="shared" si="191"/>
        <v>-9</v>
      </c>
      <c r="AL175" s="101">
        <f t="shared" si="192"/>
        <v>0</v>
      </c>
    </row>
    <row r="176" ht="31.5">
      <c r="A176" s="96" t="s">
        <v>358</v>
      </c>
      <c r="B176" s="97" t="s">
        <v>359</v>
      </c>
      <c r="C176" s="239">
        <v>862.21799999999996</v>
      </c>
      <c r="D176" s="104">
        <v>4129</v>
      </c>
      <c r="E176" s="246">
        <v>1136</v>
      </c>
      <c r="F176" s="200">
        <f t="shared" si="194"/>
        <v>1.317532225028937</v>
      </c>
      <c r="G176" s="105">
        <v>82</v>
      </c>
      <c r="H176" s="105">
        <v>2</v>
      </c>
      <c r="I176" s="105"/>
      <c r="J176" s="365"/>
      <c r="K176" s="102"/>
      <c r="L176" s="105">
        <v>61</v>
      </c>
      <c r="M176" s="105"/>
      <c r="N176" s="201"/>
      <c r="O176" s="299"/>
      <c r="P176" s="203"/>
      <c r="Q176" s="204"/>
      <c r="R176" s="382"/>
      <c r="S176" s="366"/>
      <c r="T176" s="382"/>
      <c r="U176" s="205">
        <f t="shared" si="196"/>
        <v>0</v>
      </c>
      <c r="V176" s="101">
        <f t="shared" si="197"/>
        <v>56.800000000000004</v>
      </c>
      <c r="W176" s="336">
        <f t="shared" si="198"/>
        <v>56</v>
      </c>
      <c r="X176" s="71">
        <v>5</v>
      </c>
      <c r="Y176" s="103">
        <f>'ИТОГ и проверка'!O176</f>
        <v>28</v>
      </c>
      <c r="Z176" s="103">
        <f t="shared" si="200"/>
        <v>2.4647887323943665</v>
      </c>
      <c r="AA176" s="101">
        <f t="shared" si="199"/>
        <v>-2.5352112676056335</v>
      </c>
      <c r="AB176" s="103">
        <f t="shared" si="195"/>
        <v>0</v>
      </c>
      <c r="AC176" s="107"/>
      <c r="AD176" s="367"/>
      <c r="AE176" s="336"/>
      <c r="AF176" s="103">
        <f>'ИТОГ и проверка'!P176</f>
        <v>21</v>
      </c>
      <c r="AG176" s="103"/>
      <c r="AH176" s="103"/>
      <c r="AI176" s="121"/>
      <c r="AJ176" s="121">
        <f t="shared" si="193"/>
        <v>21</v>
      </c>
      <c r="AK176" s="119">
        <f t="shared" si="191"/>
        <v>-7</v>
      </c>
      <c r="AL176" s="101">
        <f t="shared" si="192"/>
        <v>0</v>
      </c>
    </row>
    <row r="177" ht="47.25">
      <c r="A177" s="96" t="s">
        <v>360</v>
      </c>
      <c r="B177" s="97" t="s">
        <v>361</v>
      </c>
      <c r="C177" s="211">
        <v>363.30500000000001</v>
      </c>
      <c r="D177" s="104">
        <v>1755</v>
      </c>
      <c r="E177" s="182">
        <v>1835</v>
      </c>
      <c r="F177" s="200">
        <f t="shared" si="194"/>
        <v>5.050852589422111</v>
      </c>
      <c r="G177" s="105">
        <v>87</v>
      </c>
      <c r="H177" s="105">
        <v>5</v>
      </c>
      <c r="I177" s="105"/>
      <c r="J177" s="365"/>
      <c r="K177" s="102"/>
      <c r="L177" s="105">
        <v>65</v>
      </c>
      <c r="M177" s="105"/>
      <c r="N177" s="201"/>
      <c r="O177" s="213">
        <v>87</v>
      </c>
      <c r="P177" s="203"/>
      <c r="Q177" s="204"/>
      <c r="R177" s="120">
        <v>65</v>
      </c>
      <c r="S177" s="366"/>
      <c r="T177" s="120">
        <v>0</v>
      </c>
      <c r="U177" s="205">
        <f t="shared" si="196"/>
        <v>100</v>
      </c>
      <c r="V177" s="101">
        <f t="shared" si="197"/>
        <v>91.75</v>
      </c>
      <c r="W177" s="336">
        <f t="shared" si="198"/>
        <v>91</v>
      </c>
      <c r="X177" s="71">
        <v>5</v>
      </c>
      <c r="Y177" s="103">
        <f>'ИТОГ и проверка'!O177</f>
        <v>91</v>
      </c>
      <c r="Z177" s="103">
        <f t="shared" si="200"/>
        <v>4.9591280653950953</v>
      </c>
      <c r="AA177" s="101">
        <f t="shared" si="199"/>
        <v>-0.040871934604904681</v>
      </c>
      <c r="AB177" s="10">
        <f t="shared" si="195"/>
        <v>0</v>
      </c>
      <c r="AC177" s="107"/>
      <c r="AD177" s="367"/>
      <c r="AE177" s="336"/>
      <c r="AF177" s="103">
        <f>'ИТОГ и проверка'!P177</f>
        <v>68</v>
      </c>
      <c r="AG177" s="103"/>
      <c r="AH177" s="103"/>
      <c r="AI177" s="121"/>
      <c r="AJ177" s="121">
        <f t="shared" si="193"/>
        <v>68</v>
      </c>
      <c r="AK177" s="119">
        <f t="shared" si="191"/>
        <v>-23</v>
      </c>
      <c r="AL177" s="101">
        <f t="shared" si="192"/>
        <v>0</v>
      </c>
    </row>
    <row r="178" ht="47.25">
      <c r="A178" s="155" t="s">
        <v>362</v>
      </c>
      <c r="B178" s="154" t="s">
        <v>363</v>
      </c>
      <c r="C178" s="214">
        <v>120.92100000000001</v>
      </c>
      <c r="D178" s="99">
        <v>0</v>
      </c>
      <c r="E178" s="120">
        <v>61</v>
      </c>
      <c r="F178" s="101">
        <f t="shared" si="194"/>
        <v>0.50446159062528428</v>
      </c>
      <c r="G178" s="103">
        <v>0</v>
      </c>
      <c r="H178" s="10">
        <v>0</v>
      </c>
      <c r="I178" s="105"/>
      <c r="J178" s="383"/>
      <c r="K178" s="102"/>
      <c r="L178" s="289"/>
      <c r="M178" s="105"/>
      <c r="N178" s="201"/>
      <c r="O178" s="213">
        <v>0</v>
      </c>
      <c r="P178" s="203"/>
      <c r="Q178" s="181"/>
      <c r="R178" s="120">
        <v>0</v>
      </c>
      <c r="S178" s="181"/>
      <c r="T178" s="120">
        <v>0</v>
      </c>
      <c r="U178" s="300">
        <v>0</v>
      </c>
      <c r="V178" s="101">
        <f t="shared" si="197"/>
        <v>0</v>
      </c>
      <c r="W178" s="356">
        <f t="shared" si="198"/>
        <v>0</v>
      </c>
      <c r="X178" s="71">
        <v>0</v>
      </c>
      <c r="Y178" s="10">
        <f>'ИТОГ и проверка'!O178</f>
        <v>0</v>
      </c>
      <c r="Z178" s="103">
        <v>0</v>
      </c>
      <c r="AA178" s="300">
        <f t="shared" si="199"/>
        <v>0</v>
      </c>
      <c r="AB178" s="103">
        <f t="shared" si="195"/>
        <v>0</v>
      </c>
      <c r="AC178" s="181"/>
      <c r="AD178" s="367"/>
      <c r="AE178" s="356"/>
      <c r="AF178" s="103">
        <f>'ИТОГ и проверка'!P178</f>
        <v>0</v>
      </c>
      <c r="AG178" s="10"/>
      <c r="AH178" s="103"/>
      <c r="AI178" s="121"/>
      <c r="AJ178" s="121"/>
      <c r="AK178" s="119"/>
      <c r="AL178" s="101"/>
    </row>
    <row r="179" ht="47.25">
      <c r="A179" s="155" t="s">
        <v>364</v>
      </c>
      <c r="B179" s="154" t="s">
        <v>365</v>
      </c>
      <c r="C179" s="211">
        <v>128.768</v>
      </c>
      <c r="D179" s="99">
        <v>0</v>
      </c>
      <c r="E179" s="289">
        <v>903</v>
      </c>
      <c r="F179" s="101">
        <f t="shared" si="194"/>
        <v>7.012611829025845</v>
      </c>
      <c r="G179" s="10">
        <v>0</v>
      </c>
      <c r="H179" s="103">
        <v>0</v>
      </c>
      <c r="I179" s="289"/>
      <c r="J179" s="365"/>
      <c r="K179" s="308"/>
      <c r="L179" s="105"/>
      <c r="M179" s="289"/>
      <c r="N179" s="201"/>
      <c r="O179" s="213">
        <v>0</v>
      </c>
      <c r="P179" s="181"/>
      <c r="Q179" s="204"/>
      <c r="R179" s="120">
        <v>0</v>
      </c>
      <c r="S179" s="366"/>
      <c r="T179" s="120">
        <v>0</v>
      </c>
      <c r="U179" s="205">
        <v>0</v>
      </c>
      <c r="V179" s="300">
        <f t="shared" si="197"/>
        <v>45.150000000000006</v>
      </c>
      <c r="W179" s="336">
        <f t="shared" si="198"/>
        <v>45</v>
      </c>
      <c r="X179" s="240">
        <v>5</v>
      </c>
      <c r="Y179" s="103">
        <f>'ИТОГ и проверка'!O179</f>
        <v>45</v>
      </c>
      <c r="Z179" s="10">
        <f t="shared" si="200"/>
        <v>4.9833887043189371</v>
      </c>
      <c r="AA179" s="101">
        <f t="shared" si="199"/>
        <v>-0.016611295681062899</v>
      </c>
      <c r="AB179" s="10">
        <f t="shared" si="195"/>
        <v>0</v>
      </c>
      <c r="AC179" s="107"/>
      <c r="AD179" s="384"/>
      <c r="AE179" s="336"/>
      <c r="AF179" s="10">
        <f>'ИТОГ и проверка'!P179</f>
        <v>33</v>
      </c>
      <c r="AG179" s="103"/>
      <c r="AH179" s="10"/>
      <c r="AI179" s="121"/>
      <c r="AJ179" s="121"/>
      <c r="AK179" s="119"/>
      <c r="AL179" s="101"/>
    </row>
    <row r="180" ht="47.25">
      <c r="A180" s="155" t="s">
        <v>366</v>
      </c>
      <c r="B180" s="154" t="s">
        <v>367</v>
      </c>
      <c r="C180" s="214">
        <v>263.10300000000001</v>
      </c>
      <c r="D180" s="99">
        <v>0</v>
      </c>
      <c r="E180" s="105">
        <v>2104</v>
      </c>
      <c r="F180" s="300">
        <f t="shared" si="194"/>
        <v>7.9968681466954008</v>
      </c>
      <c r="G180" s="103">
        <v>0</v>
      </c>
      <c r="H180" s="10">
        <v>0</v>
      </c>
      <c r="I180" s="105"/>
      <c r="J180" s="383"/>
      <c r="K180" s="102"/>
      <c r="L180" s="289"/>
      <c r="M180" s="105"/>
      <c r="N180" s="201"/>
      <c r="O180" s="202">
        <v>0</v>
      </c>
      <c r="P180" s="203"/>
      <c r="Q180" s="181"/>
      <c r="R180" s="71">
        <v>0</v>
      </c>
      <c r="S180" s="181"/>
      <c r="T180" s="71">
        <v>0</v>
      </c>
      <c r="U180" s="300">
        <v>0</v>
      </c>
      <c r="V180" s="101">
        <f t="shared" si="197"/>
        <v>105.2</v>
      </c>
      <c r="W180" s="356">
        <f t="shared" si="198"/>
        <v>105</v>
      </c>
      <c r="X180" s="71">
        <v>5</v>
      </c>
      <c r="Y180" s="10">
        <f>'ИТОГ и проверка'!O180</f>
        <v>105</v>
      </c>
      <c r="Z180" s="103">
        <f t="shared" si="200"/>
        <v>4.9904942965779471</v>
      </c>
      <c r="AA180" s="300">
        <f t="shared" si="199"/>
        <v>-0.0095057034220529246</v>
      </c>
      <c r="AB180" s="103">
        <f t="shared" si="195"/>
        <v>0</v>
      </c>
      <c r="AC180" s="181"/>
      <c r="AD180" s="367"/>
      <c r="AE180" s="356"/>
      <c r="AF180" s="103">
        <f>'ИТОГ и проверка'!P180</f>
        <v>78</v>
      </c>
      <c r="AG180" s="10"/>
      <c r="AH180" s="103"/>
      <c r="AI180" s="121"/>
      <c r="AJ180" s="121"/>
      <c r="AK180" s="119"/>
      <c r="AL180" s="101"/>
    </row>
    <row r="181">
      <c r="A181" s="123" t="s">
        <v>368</v>
      </c>
      <c r="B181" s="87" t="s">
        <v>369</v>
      </c>
      <c r="C181" s="218"/>
      <c r="D181" s="208"/>
      <c r="E181" s="255"/>
      <c r="F181" s="256"/>
      <c r="G181" s="91"/>
      <c r="H181" s="91"/>
      <c r="I181" s="91"/>
      <c r="J181" s="151"/>
      <c r="K181" s="151"/>
      <c r="L181" s="91"/>
      <c r="M181" s="151"/>
      <c r="N181" s="91"/>
      <c r="O181" s="264"/>
      <c r="P181" s="88"/>
      <c r="Q181" s="88"/>
      <c r="R181" s="89"/>
      <c r="S181" s="88"/>
      <c r="T181" s="89"/>
      <c r="U181" s="88"/>
      <c r="V181" s="90"/>
      <c r="W181" s="92"/>
      <c r="X181" s="92"/>
      <c r="Y181" s="90"/>
      <c r="Z181" s="150"/>
      <c r="AA181" s="90"/>
      <c r="AB181" s="10">
        <f t="shared" si="195"/>
        <v>0</v>
      </c>
      <c r="AC181" s="90"/>
      <c r="AD181" s="92"/>
      <c r="AE181" s="92"/>
      <c r="AF181" s="90"/>
      <c r="AG181" s="92"/>
      <c r="AH181" s="90"/>
      <c r="AI181" s="370"/>
      <c r="AJ181" s="121">
        <f t="shared" si="193"/>
        <v>0</v>
      </c>
      <c r="AK181" s="119">
        <f t="shared" si="191"/>
        <v>0</v>
      </c>
      <c r="AL181" s="101">
        <f t="shared" si="192"/>
        <v>0</v>
      </c>
    </row>
    <row r="182" ht="31.5" customHeight="1">
      <c r="A182" s="96" t="s">
        <v>370</v>
      </c>
      <c r="B182" s="97" t="s">
        <v>371</v>
      </c>
      <c r="C182" s="214">
        <v>1020.337</v>
      </c>
      <c r="D182" s="337">
        <v>6981</v>
      </c>
      <c r="E182" s="270">
        <v>6942</v>
      </c>
      <c r="F182" s="217">
        <f t="shared" si="194"/>
        <v>6.8036344854690167</v>
      </c>
      <c r="G182" s="105">
        <v>349</v>
      </c>
      <c r="H182" s="105">
        <v>5</v>
      </c>
      <c r="I182" s="105"/>
      <c r="J182" s="365"/>
      <c r="K182" s="102"/>
      <c r="L182" s="105">
        <v>261</v>
      </c>
      <c r="M182" s="105"/>
      <c r="N182" s="105"/>
      <c r="O182" s="249">
        <v>349</v>
      </c>
      <c r="P182" s="107"/>
      <c r="Q182" s="107"/>
      <c r="R182" s="100">
        <v>261</v>
      </c>
      <c r="S182" s="107"/>
      <c r="T182" s="100">
        <v>0</v>
      </c>
      <c r="U182" s="101">
        <f t="shared" si="196"/>
        <v>100</v>
      </c>
      <c r="V182" s="101">
        <f t="shared" si="197"/>
        <v>347.10000000000002</v>
      </c>
      <c r="W182" s="336">
        <f t="shared" si="198"/>
        <v>347</v>
      </c>
      <c r="X182" s="71">
        <v>5</v>
      </c>
      <c r="Y182" s="103">
        <f>'ИТОГ и проверка'!O182</f>
        <v>347</v>
      </c>
      <c r="Z182" s="103">
        <f t="shared" si="200"/>
        <v>4.9985594929415154</v>
      </c>
      <c r="AA182" s="101">
        <f t="shared" si="199"/>
        <v>-0.0014405070584846413</v>
      </c>
      <c r="AB182" s="103">
        <f t="shared" si="195"/>
        <v>0</v>
      </c>
      <c r="AC182" s="107"/>
      <c r="AD182" s="367"/>
      <c r="AE182" s="336"/>
      <c r="AF182" s="103">
        <f>'ИТОГ и проверка'!P182</f>
        <v>260</v>
      </c>
      <c r="AG182" s="103"/>
      <c r="AH182" s="103"/>
      <c r="AI182" s="121"/>
      <c r="AJ182" s="121">
        <f t="shared" si="193"/>
        <v>260</v>
      </c>
      <c r="AK182" s="119">
        <f t="shared" si="191"/>
        <v>-87</v>
      </c>
      <c r="AL182" s="101">
        <f t="shared" si="192"/>
        <v>0</v>
      </c>
    </row>
    <row r="183" ht="63">
      <c r="A183" s="96" t="s">
        <v>372</v>
      </c>
      <c r="B183" s="97" t="s">
        <v>373</v>
      </c>
      <c r="C183" s="232">
        <v>58.799999999999997</v>
      </c>
      <c r="D183" s="104">
        <v>0</v>
      </c>
      <c r="E183" s="230">
        <v>0</v>
      </c>
      <c r="F183" s="200">
        <f t="shared" si="194"/>
        <v>0</v>
      </c>
      <c r="G183" s="105">
        <v>0</v>
      </c>
      <c r="H183" s="105">
        <v>0</v>
      </c>
      <c r="I183" s="105"/>
      <c r="J183" s="365"/>
      <c r="K183" s="102"/>
      <c r="L183" s="105">
        <v>0</v>
      </c>
      <c r="M183" s="105"/>
      <c r="N183" s="201"/>
      <c r="O183" s="216">
        <v>0</v>
      </c>
      <c r="P183" s="203"/>
      <c r="Q183" s="204"/>
      <c r="R183" s="122">
        <v>0</v>
      </c>
      <c r="S183" s="366"/>
      <c r="T183" s="122">
        <v>0</v>
      </c>
      <c r="U183" s="205">
        <v>0</v>
      </c>
      <c r="V183" s="101">
        <f t="shared" si="197"/>
        <v>0</v>
      </c>
      <c r="W183" s="336">
        <f t="shared" si="198"/>
        <v>0</v>
      </c>
      <c r="X183" s="71">
        <v>0</v>
      </c>
      <c r="Y183" s="103">
        <f>'ИТОГ и проверка'!O183</f>
        <v>0</v>
      </c>
      <c r="Z183" s="103">
        <v>0</v>
      </c>
      <c r="AA183" s="101">
        <f t="shared" si="199"/>
        <v>0</v>
      </c>
      <c r="AB183" s="10">
        <f t="shared" si="195"/>
        <v>0</v>
      </c>
      <c r="AC183" s="107"/>
      <c r="AD183" s="367"/>
      <c r="AE183" s="336"/>
      <c r="AF183" s="103">
        <f>'ИТОГ и проверка'!P183</f>
        <v>0</v>
      </c>
      <c r="AG183" s="103"/>
      <c r="AH183" s="103"/>
      <c r="AI183" s="121"/>
      <c r="AJ183" s="121">
        <f t="shared" si="193"/>
        <v>0</v>
      </c>
      <c r="AK183" s="119">
        <f t="shared" si="191"/>
        <v>0</v>
      </c>
      <c r="AL183" s="101">
        <f t="shared" si="192"/>
        <v>0</v>
      </c>
    </row>
    <row r="184" ht="63">
      <c r="A184" s="96" t="s">
        <v>374</v>
      </c>
      <c r="B184" s="97" t="s">
        <v>375</v>
      </c>
      <c r="C184" s="239">
        <v>17.800000000000001</v>
      </c>
      <c r="D184" s="104">
        <v>0</v>
      </c>
      <c r="E184" s="229">
        <v>0</v>
      </c>
      <c r="F184" s="200">
        <f t="shared" si="194"/>
        <v>0</v>
      </c>
      <c r="G184" s="105">
        <v>0</v>
      </c>
      <c r="H184" s="105">
        <v>0</v>
      </c>
      <c r="I184" s="105"/>
      <c r="J184" s="365"/>
      <c r="K184" s="102"/>
      <c r="L184" s="105">
        <v>0</v>
      </c>
      <c r="M184" s="105"/>
      <c r="N184" s="201"/>
      <c r="O184" s="216">
        <v>0</v>
      </c>
      <c r="P184" s="203"/>
      <c r="Q184" s="204"/>
      <c r="R184" s="122">
        <v>0</v>
      </c>
      <c r="S184" s="366"/>
      <c r="T184" s="122">
        <v>0</v>
      </c>
      <c r="U184" s="205">
        <v>0</v>
      </c>
      <c r="V184" s="101">
        <f t="shared" si="197"/>
        <v>0</v>
      </c>
      <c r="W184" s="336">
        <f t="shared" si="198"/>
        <v>0</v>
      </c>
      <c r="X184" s="71">
        <v>0</v>
      </c>
      <c r="Y184" s="103">
        <f>'ИТОГ и проверка'!O184</f>
        <v>0</v>
      </c>
      <c r="Z184" s="103">
        <v>0</v>
      </c>
      <c r="AA184" s="101">
        <f t="shared" si="199"/>
        <v>0</v>
      </c>
      <c r="AB184" s="103">
        <f t="shared" si="195"/>
        <v>0</v>
      </c>
      <c r="AC184" s="107"/>
      <c r="AD184" s="367"/>
      <c r="AE184" s="336"/>
      <c r="AF184" s="103">
        <f>'ИТОГ и проверка'!P184</f>
        <v>0</v>
      </c>
      <c r="AG184" s="103"/>
      <c r="AH184" s="103"/>
      <c r="AI184" s="121"/>
      <c r="AJ184" s="121">
        <f t="shared" si="193"/>
        <v>0</v>
      </c>
      <c r="AK184" s="119">
        <f t="shared" si="191"/>
        <v>0</v>
      </c>
      <c r="AL184" s="101">
        <f t="shared" si="192"/>
        <v>0</v>
      </c>
    </row>
    <row r="185" ht="63">
      <c r="A185" s="96" t="s">
        <v>376</v>
      </c>
      <c r="B185" s="97" t="s">
        <v>377</v>
      </c>
      <c r="C185" s="232">
        <v>30.800000000000001</v>
      </c>
      <c r="D185" s="104">
        <v>0</v>
      </c>
      <c r="E185" s="230">
        <v>0</v>
      </c>
      <c r="F185" s="200">
        <f t="shared" si="194"/>
        <v>0</v>
      </c>
      <c r="G185" s="105">
        <v>0</v>
      </c>
      <c r="H185" s="105">
        <v>0</v>
      </c>
      <c r="I185" s="105"/>
      <c r="J185" s="365"/>
      <c r="K185" s="102"/>
      <c r="L185" s="105">
        <v>0</v>
      </c>
      <c r="M185" s="105"/>
      <c r="N185" s="201"/>
      <c r="O185" s="216">
        <v>0</v>
      </c>
      <c r="P185" s="203"/>
      <c r="Q185" s="204"/>
      <c r="R185" s="122">
        <v>0</v>
      </c>
      <c r="S185" s="366"/>
      <c r="T185" s="122">
        <v>0</v>
      </c>
      <c r="U185" s="205">
        <v>0</v>
      </c>
      <c r="V185" s="101">
        <f t="shared" si="197"/>
        <v>0</v>
      </c>
      <c r="W185" s="336">
        <f t="shared" si="198"/>
        <v>0</v>
      </c>
      <c r="X185" s="71">
        <v>0</v>
      </c>
      <c r="Y185" s="103">
        <f>'ИТОГ и проверка'!O185</f>
        <v>0</v>
      </c>
      <c r="Z185" s="103">
        <v>0</v>
      </c>
      <c r="AA185" s="101">
        <f t="shared" si="199"/>
        <v>0</v>
      </c>
      <c r="AB185" s="10">
        <f t="shared" si="195"/>
        <v>0</v>
      </c>
      <c r="AC185" s="107"/>
      <c r="AD185" s="367"/>
      <c r="AE185" s="336"/>
      <c r="AF185" s="103">
        <f>'ИТОГ и проверка'!P185</f>
        <v>0</v>
      </c>
      <c r="AG185" s="103"/>
      <c r="AH185" s="103"/>
      <c r="AI185" s="121"/>
      <c r="AJ185" s="121">
        <f t="shared" si="193"/>
        <v>0</v>
      </c>
      <c r="AK185" s="119">
        <f t="shared" si="191"/>
        <v>0</v>
      </c>
      <c r="AL185" s="101">
        <f t="shared" si="192"/>
        <v>0</v>
      </c>
    </row>
    <row r="186" ht="63">
      <c r="A186" s="96" t="s">
        <v>378</v>
      </c>
      <c r="B186" s="97" t="s">
        <v>379</v>
      </c>
      <c r="C186" s="239">
        <v>20.399999999999999</v>
      </c>
      <c r="D186" s="104">
        <v>0</v>
      </c>
      <c r="E186" s="229">
        <v>0</v>
      </c>
      <c r="F186" s="200">
        <f t="shared" si="194"/>
        <v>0</v>
      </c>
      <c r="G186" s="105">
        <v>0</v>
      </c>
      <c r="H186" s="105">
        <v>0</v>
      </c>
      <c r="I186" s="105"/>
      <c r="J186" s="365"/>
      <c r="K186" s="102"/>
      <c r="L186" s="105">
        <v>0</v>
      </c>
      <c r="M186" s="105"/>
      <c r="N186" s="201"/>
      <c r="O186" s="216">
        <v>0</v>
      </c>
      <c r="P186" s="203"/>
      <c r="Q186" s="204"/>
      <c r="R186" s="122">
        <v>0</v>
      </c>
      <c r="S186" s="366"/>
      <c r="T186" s="122">
        <v>0</v>
      </c>
      <c r="U186" s="205">
        <v>0</v>
      </c>
      <c r="V186" s="101">
        <f t="shared" si="197"/>
        <v>0</v>
      </c>
      <c r="W186" s="336">
        <f t="shared" si="198"/>
        <v>0</v>
      </c>
      <c r="X186" s="71">
        <v>0</v>
      </c>
      <c r="Y186" s="103">
        <f>'ИТОГ и проверка'!O186</f>
        <v>0</v>
      </c>
      <c r="Z186" s="103">
        <v>0</v>
      </c>
      <c r="AA186" s="101">
        <f t="shared" si="199"/>
        <v>0</v>
      </c>
      <c r="AB186" s="103">
        <f t="shared" si="195"/>
        <v>0</v>
      </c>
      <c r="AC186" s="107"/>
      <c r="AD186" s="367"/>
      <c r="AE186" s="336"/>
      <c r="AF186" s="103">
        <f>'ИТОГ и проверка'!P186</f>
        <v>0</v>
      </c>
      <c r="AG186" s="103"/>
      <c r="AH186" s="103"/>
      <c r="AI186" s="121"/>
      <c r="AJ186" s="121">
        <f t="shared" si="193"/>
        <v>0</v>
      </c>
      <c r="AK186" s="119">
        <f t="shared" si="191"/>
        <v>0</v>
      </c>
      <c r="AL186" s="101">
        <f t="shared" si="192"/>
        <v>0</v>
      </c>
    </row>
    <row r="187" ht="63">
      <c r="A187" s="96" t="s">
        <v>380</v>
      </c>
      <c r="B187" s="97" t="s">
        <v>381</v>
      </c>
      <c r="C187" s="232">
        <v>20.800000000000001</v>
      </c>
      <c r="D187" s="104">
        <v>0</v>
      </c>
      <c r="E187" s="230">
        <v>0</v>
      </c>
      <c r="F187" s="200">
        <f t="shared" si="194"/>
        <v>0</v>
      </c>
      <c r="G187" s="105">
        <v>0</v>
      </c>
      <c r="H187" s="105">
        <v>0</v>
      </c>
      <c r="I187" s="105"/>
      <c r="J187" s="365"/>
      <c r="K187" s="102"/>
      <c r="L187" s="105">
        <v>0</v>
      </c>
      <c r="M187" s="105"/>
      <c r="N187" s="201"/>
      <c r="O187" s="216">
        <v>0</v>
      </c>
      <c r="P187" s="203"/>
      <c r="Q187" s="204"/>
      <c r="R187" s="122">
        <v>0</v>
      </c>
      <c r="S187" s="366"/>
      <c r="T187" s="122">
        <v>0</v>
      </c>
      <c r="U187" s="205">
        <v>0</v>
      </c>
      <c r="V187" s="101">
        <f t="shared" si="197"/>
        <v>0</v>
      </c>
      <c r="W187" s="336">
        <f t="shared" si="198"/>
        <v>0</v>
      </c>
      <c r="X187" s="71">
        <v>0</v>
      </c>
      <c r="Y187" s="103">
        <f>'ИТОГ и проверка'!O187</f>
        <v>0</v>
      </c>
      <c r="Z187" s="103">
        <v>0</v>
      </c>
      <c r="AA187" s="101">
        <f t="shared" si="199"/>
        <v>0</v>
      </c>
      <c r="AB187" s="10">
        <f t="shared" si="195"/>
        <v>0</v>
      </c>
      <c r="AC187" s="107"/>
      <c r="AD187" s="367"/>
      <c r="AE187" s="336"/>
      <c r="AF187" s="103">
        <f>'ИТОГ и проверка'!P187</f>
        <v>0</v>
      </c>
      <c r="AG187" s="103"/>
      <c r="AH187" s="103"/>
      <c r="AI187" s="121"/>
      <c r="AJ187" s="121">
        <f t="shared" si="193"/>
        <v>0</v>
      </c>
      <c r="AK187" s="119">
        <f t="shared" si="191"/>
        <v>0</v>
      </c>
      <c r="AL187" s="101">
        <f t="shared" si="192"/>
        <v>0</v>
      </c>
    </row>
    <row r="188" ht="63">
      <c r="A188" s="96" t="s">
        <v>382</v>
      </c>
      <c r="B188" s="97" t="s">
        <v>383</v>
      </c>
      <c r="C188" s="239">
        <v>14.800000000000001</v>
      </c>
      <c r="D188" s="104">
        <v>0</v>
      </c>
      <c r="E188" s="229">
        <v>0</v>
      </c>
      <c r="F188" s="200">
        <f t="shared" si="194"/>
        <v>0</v>
      </c>
      <c r="G188" s="105">
        <v>0</v>
      </c>
      <c r="H188" s="105">
        <v>0</v>
      </c>
      <c r="I188" s="105"/>
      <c r="J188" s="365"/>
      <c r="K188" s="102"/>
      <c r="L188" s="105">
        <v>0</v>
      </c>
      <c r="M188" s="105"/>
      <c r="N188" s="201"/>
      <c r="O188" s="216">
        <v>0</v>
      </c>
      <c r="P188" s="203"/>
      <c r="Q188" s="204"/>
      <c r="R188" s="122">
        <v>0</v>
      </c>
      <c r="S188" s="366"/>
      <c r="T188" s="122">
        <v>0</v>
      </c>
      <c r="U188" s="205">
        <v>0</v>
      </c>
      <c r="V188" s="101">
        <f t="shared" si="197"/>
        <v>0</v>
      </c>
      <c r="W188" s="336">
        <f t="shared" si="198"/>
        <v>0</v>
      </c>
      <c r="X188" s="71">
        <v>0</v>
      </c>
      <c r="Y188" s="103">
        <f>'ИТОГ и проверка'!O188</f>
        <v>0</v>
      </c>
      <c r="Z188" s="103">
        <v>0</v>
      </c>
      <c r="AA188" s="101">
        <f t="shared" si="199"/>
        <v>0</v>
      </c>
      <c r="AB188" s="103">
        <f t="shared" si="195"/>
        <v>0</v>
      </c>
      <c r="AC188" s="107"/>
      <c r="AD188" s="367"/>
      <c r="AE188" s="336"/>
      <c r="AF188" s="103">
        <f>'ИТОГ и проверка'!P188</f>
        <v>0</v>
      </c>
      <c r="AG188" s="103"/>
      <c r="AH188" s="103"/>
      <c r="AI188" s="121"/>
      <c r="AJ188" s="121">
        <f t="shared" si="193"/>
        <v>0</v>
      </c>
      <c r="AK188" s="119">
        <f t="shared" si="191"/>
        <v>0</v>
      </c>
      <c r="AL188" s="101">
        <f t="shared" si="192"/>
        <v>0</v>
      </c>
    </row>
    <row r="189" ht="63">
      <c r="A189" s="96" t="s">
        <v>384</v>
      </c>
      <c r="B189" s="97" t="s">
        <v>385</v>
      </c>
      <c r="C189" s="232">
        <v>8.5999999999999996</v>
      </c>
      <c r="D189" s="104">
        <v>0</v>
      </c>
      <c r="E189" s="230">
        <v>0</v>
      </c>
      <c r="F189" s="200">
        <f t="shared" si="194"/>
        <v>0</v>
      </c>
      <c r="G189" s="105">
        <v>0</v>
      </c>
      <c r="H189" s="105">
        <v>0</v>
      </c>
      <c r="I189" s="105"/>
      <c r="J189" s="365"/>
      <c r="K189" s="102"/>
      <c r="L189" s="105">
        <v>0</v>
      </c>
      <c r="M189" s="105"/>
      <c r="N189" s="201"/>
      <c r="O189" s="216">
        <v>0</v>
      </c>
      <c r="P189" s="203"/>
      <c r="Q189" s="204"/>
      <c r="R189" s="122">
        <v>0</v>
      </c>
      <c r="S189" s="366"/>
      <c r="T189" s="122">
        <v>0</v>
      </c>
      <c r="U189" s="205">
        <v>0</v>
      </c>
      <c r="V189" s="101">
        <f t="shared" si="197"/>
        <v>0</v>
      </c>
      <c r="W189" s="336">
        <f t="shared" si="198"/>
        <v>0</v>
      </c>
      <c r="X189" s="71">
        <v>0</v>
      </c>
      <c r="Y189" s="103">
        <f>'ИТОГ и проверка'!O189</f>
        <v>0</v>
      </c>
      <c r="Z189" s="103">
        <v>0</v>
      </c>
      <c r="AA189" s="101">
        <f t="shared" si="199"/>
        <v>0</v>
      </c>
      <c r="AB189" s="10">
        <f t="shared" si="195"/>
        <v>0</v>
      </c>
      <c r="AC189" s="107"/>
      <c r="AD189" s="367"/>
      <c r="AE189" s="336"/>
      <c r="AF189" s="103">
        <f>'ИТОГ и проверка'!P189</f>
        <v>0</v>
      </c>
      <c r="AG189" s="103"/>
      <c r="AH189" s="103"/>
      <c r="AI189" s="121"/>
      <c r="AJ189" s="121">
        <f t="shared" si="193"/>
        <v>0</v>
      </c>
      <c r="AK189" s="119">
        <f t="shared" si="191"/>
        <v>0</v>
      </c>
      <c r="AL189" s="101">
        <f t="shared" si="192"/>
        <v>0</v>
      </c>
    </row>
    <row r="190" ht="63">
      <c r="A190" s="96" t="s">
        <v>386</v>
      </c>
      <c r="B190" s="97" t="s">
        <v>387</v>
      </c>
      <c r="C190" s="239">
        <v>6.0199999999999996</v>
      </c>
      <c r="D190" s="104">
        <v>14</v>
      </c>
      <c r="E190" s="229">
        <v>53</v>
      </c>
      <c r="F190" s="200">
        <f t="shared" si="194"/>
        <v>8.8039867109634553</v>
      </c>
      <c r="G190" s="105">
        <v>0</v>
      </c>
      <c r="H190" s="105">
        <v>0</v>
      </c>
      <c r="I190" s="105"/>
      <c r="J190" s="365"/>
      <c r="K190" s="102"/>
      <c r="L190" s="105">
        <v>0</v>
      </c>
      <c r="M190" s="105"/>
      <c r="N190" s="201"/>
      <c r="O190" s="216">
        <v>0</v>
      </c>
      <c r="P190" s="203"/>
      <c r="Q190" s="204"/>
      <c r="R190" s="122">
        <v>0</v>
      </c>
      <c r="S190" s="366"/>
      <c r="T190" s="122">
        <v>0</v>
      </c>
      <c r="U190" s="205">
        <v>0</v>
      </c>
      <c r="V190" s="101">
        <f t="shared" si="197"/>
        <v>2.6500000000000004</v>
      </c>
      <c r="W190" s="336">
        <f t="shared" si="198"/>
        <v>2</v>
      </c>
      <c r="X190" s="71">
        <v>5</v>
      </c>
      <c r="Y190" s="103">
        <f>'ИТОГ и проверка'!O190</f>
        <v>2</v>
      </c>
      <c r="Z190" s="103">
        <f t="shared" si="200"/>
        <v>3.773584905660377</v>
      </c>
      <c r="AA190" s="101">
        <f t="shared" si="199"/>
        <v>-1.226415094339623</v>
      </c>
      <c r="AB190" s="103">
        <f t="shared" si="195"/>
        <v>0</v>
      </c>
      <c r="AC190" s="107"/>
      <c r="AD190" s="367"/>
      <c r="AE190" s="336"/>
      <c r="AF190" s="103">
        <f>'ИТОГ и проверка'!P190</f>
        <v>1</v>
      </c>
      <c r="AG190" s="103"/>
      <c r="AH190" s="103"/>
      <c r="AI190" s="121"/>
      <c r="AJ190" s="121">
        <f t="shared" si="193"/>
        <v>1</v>
      </c>
      <c r="AK190" s="119">
        <f t="shared" si="191"/>
        <v>-1</v>
      </c>
      <c r="AL190" s="101">
        <f t="shared" si="192"/>
        <v>0</v>
      </c>
    </row>
    <row r="191" ht="63">
      <c r="A191" s="96" t="s">
        <v>388</v>
      </c>
      <c r="B191" s="97" t="s">
        <v>389</v>
      </c>
      <c r="C191" s="232">
        <v>20.399999999999999</v>
      </c>
      <c r="D191" s="104">
        <v>0</v>
      </c>
      <c r="E191" s="230">
        <v>0</v>
      </c>
      <c r="F191" s="200">
        <f t="shared" si="194"/>
        <v>0</v>
      </c>
      <c r="G191" s="105">
        <v>0</v>
      </c>
      <c r="H191" s="105">
        <v>0</v>
      </c>
      <c r="I191" s="105"/>
      <c r="J191" s="365"/>
      <c r="K191" s="102"/>
      <c r="L191" s="105">
        <v>0</v>
      </c>
      <c r="M191" s="105"/>
      <c r="N191" s="201"/>
      <c r="O191" s="216">
        <v>0</v>
      </c>
      <c r="P191" s="203"/>
      <c r="Q191" s="204"/>
      <c r="R191" s="122">
        <v>0</v>
      </c>
      <c r="S191" s="366"/>
      <c r="T191" s="122">
        <v>0</v>
      </c>
      <c r="U191" s="205">
        <v>0</v>
      </c>
      <c r="V191" s="101">
        <f t="shared" si="197"/>
        <v>0</v>
      </c>
      <c r="W191" s="336">
        <f t="shared" si="198"/>
        <v>0</v>
      </c>
      <c r="X191" s="71">
        <v>0</v>
      </c>
      <c r="Y191" s="103">
        <f>'ИТОГ и проверка'!O191</f>
        <v>0</v>
      </c>
      <c r="Z191" s="103">
        <v>0</v>
      </c>
      <c r="AA191" s="101">
        <f t="shared" si="199"/>
        <v>0</v>
      </c>
      <c r="AB191" s="10">
        <f t="shared" si="195"/>
        <v>0</v>
      </c>
      <c r="AC191" s="107"/>
      <c r="AD191" s="367"/>
      <c r="AE191" s="336"/>
      <c r="AF191" s="103">
        <f>'ИТОГ и проверка'!P191</f>
        <v>0</v>
      </c>
      <c r="AG191" s="103"/>
      <c r="AH191" s="103"/>
      <c r="AI191" s="121"/>
      <c r="AJ191" s="121">
        <f t="shared" si="193"/>
        <v>0</v>
      </c>
      <c r="AK191" s="119">
        <f t="shared" si="191"/>
        <v>0</v>
      </c>
      <c r="AL191" s="101">
        <f t="shared" si="192"/>
        <v>0</v>
      </c>
    </row>
    <row r="192" ht="63">
      <c r="A192" s="96" t="s">
        <v>390</v>
      </c>
      <c r="B192" s="97" t="s">
        <v>391</v>
      </c>
      <c r="C192" s="239">
        <v>37.25</v>
      </c>
      <c r="D192" s="104">
        <v>0</v>
      </c>
      <c r="E192" s="229">
        <v>0</v>
      </c>
      <c r="F192" s="200">
        <f t="shared" si="194"/>
        <v>0</v>
      </c>
      <c r="G192" s="105">
        <v>0</v>
      </c>
      <c r="H192" s="105">
        <v>0</v>
      </c>
      <c r="I192" s="105"/>
      <c r="J192" s="365"/>
      <c r="K192" s="102"/>
      <c r="L192" s="105">
        <v>0</v>
      </c>
      <c r="M192" s="105"/>
      <c r="N192" s="201"/>
      <c r="O192" s="216">
        <v>0</v>
      </c>
      <c r="P192" s="203"/>
      <c r="Q192" s="204"/>
      <c r="R192" s="122">
        <v>0</v>
      </c>
      <c r="S192" s="366"/>
      <c r="T192" s="122">
        <v>0</v>
      </c>
      <c r="U192" s="205">
        <v>0</v>
      </c>
      <c r="V192" s="101">
        <f t="shared" si="197"/>
        <v>0</v>
      </c>
      <c r="W192" s="336">
        <f t="shared" si="198"/>
        <v>0</v>
      </c>
      <c r="X192" s="71">
        <v>0</v>
      </c>
      <c r="Y192" s="103">
        <f>'ИТОГ и проверка'!O192</f>
        <v>0</v>
      </c>
      <c r="Z192" s="103">
        <v>0</v>
      </c>
      <c r="AA192" s="101">
        <f t="shared" si="199"/>
        <v>0</v>
      </c>
      <c r="AB192" s="103">
        <f t="shared" si="195"/>
        <v>0</v>
      </c>
      <c r="AC192" s="107"/>
      <c r="AD192" s="367"/>
      <c r="AE192" s="336"/>
      <c r="AF192" s="103">
        <f>'ИТОГ и проверка'!P192</f>
        <v>0</v>
      </c>
      <c r="AG192" s="103"/>
      <c r="AH192" s="103"/>
      <c r="AI192" s="121"/>
      <c r="AJ192" s="121">
        <f t="shared" si="193"/>
        <v>0</v>
      </c>
      <c r="AK192" s="119">
        <f t="shared" si="191"/>
        <v>0</v>
      </c>
      <c r="AL192" s="101">
        <f t="shared" si="192"/>
        <v>0</v>
      </c>
    </row>
    <row r="193" ht="63">
      <c r="A193" s="96" t="s">
        <v>392</v>
      </c>
      <c r="B193" s="97" t="s">
        <v>393</v>
      </c>
      <c r="C193" s="232">
        <v>24.350000000000001</v>
      </c>
      <c r="D193" s="104">
        <v>0</v>
      </c>
      <c r="E193" s="249">
        <v>0</v>
      </c>
      <c r="F193" s="200">
        <f t="shared" si="194"/>
        <v>0</v>
      </c>
      <c r="G193" s="105">
        <v>0</v>
      </c>
      <c r="H193" s="105">
        <v>0</v>
      </c>
      <c r="I193" s="105"/>
      <c r="J193" s="365"/>
      <c r="K193" s="102"/>
      <c r="L193" s="105">
        <v>0</v>
      </c>
      <c r="M193" s="105"/>
      <c r="N193" s="201"/>
      <c r="O193" s="216">
        <v>0</v>
      </c>
      <c r="P193" s="203"/>
      <c r="Q193" s="204"/>
      <c r="R193" s="122">
        <v>0</v>
      </c>
      <c r="S193" s="366"/>
      <c r="T193" s="122">
        <v>0</v>
      </c>
      <c r="U193" s="205">
        <v>0</v>
      </c>
      <c r="V193" s="101">
        <f t="shared" si="197"/>
        <v>0</v>
      </c>
      <c r="W193" s="336">
        <f t="shared" si="198"/>
        <v>0</v>
      </c>
      <c r="X193" s="71">
        <v>0</v>
      </c>
      <c r="Y193" s="103">
        <f>'ИТОГ и проверка'!O193</f>
        <v>0</v>
      </c>
      <c r="Z193" s="103">
        <v>0</v>
      </c>
      <c r="AA193" s="101">
        <f t="shared" si="199"/>
        <v>0</v>
      </c>
      <c r="AB193" s="10">
        <f t="shared" si="195"/>
        <v>0</v>
      </c>
      <c r="AC193" s="107"/>
      <c r="AD193" s="367"/>
      <c r="AE193" s="336"/>
      <c r="AF193" s="103">
        <f>'ИТОГ и проверка'!P193</f>
        <v>0</v>
      </c>
      <c r="AG193" s="103"/>
      <c r="AH193" s="103"/>
      <c r="AI193" s="121"/>
      <c r="AJ193" s="121">
        <f t="shared" si="193"/>
        <v>0</v>
      </c>
      <c r="AK193" s="119">
        <f t="shared" si="191"/>
        <v>0</v>
      </c>
      <c r="AL193" s="101">
        <f t="shared" si="192"/>
        <v>0</v>
      </c>
    </row>
    <row r="194" ht="63">
      <c r="A194" s="96" t="s">
        <v>394</v>
      </c>
      <c r="B194" s="97" t="s">
        <v>395</v>
      </c>
      <c r="C194" s="239">
        <v>30.800000000000001</v>
      </c>
      <c r="D194" s="337">
        <v>0</v>
      </c>
      <c r="E194" s="270">
        <v>0</v>
      </c>
      <c r="F194" s="217">
        <f t="shared" si="194"/>
        <v>0</v>
      </c>
      <c r="G194" s="105">
        <v>0</v>
      </c>
      <c r="H194" s="105">
        <v>0</v>
      </c>
      <c r="I194" s="105"/>
      <c r="J194" s="365"/>
      <c r="K194" s="102"/>
      <c r="L194" s="105">
        <v>0</v>
      </c>
      <c r="M194" s="105"/>
      <c r="N194" s="201"/>
      <c r="O194" s="216">
        <v>0</v>
      </c>
      <c r="P194" s="203"/>
      <c r="Q194" s="204"/>
      <c r="R194" s="122">
        <v>0</v>
      </c>
      <c r="S194" s="366"/>
      <c r="T194" s="122">
        <v>0</v>
      </c>
      <c r="U194" s="205">
        <v>0</v>
      </c>
      <c r="V194" s="101">
        <f t="shared" si="197"/>
        <v>0</v>
      </c>
      <c r="W194" s="336">
        <f t="shared" si="198"/>
        <v>0</v>
      </c>
      <c r="X194" s="71">
        <v>0</v>
      </c>
      <c r="Y194" s="103">
        <f>'ИТОГ и проверка'!O194</f>
        <v>0</v>
      </c>
      <c r="Z194" s="103">
        <v>0</v>
      </c>
      <c r="AA194" s="101">
        <f t="shared" si="199"/>
        <v>0</v>
      </c>
      <c r="AB194" s="103">
        <f t="shared" si="195"/>
        <v>0</v>
      </c>
      <c r="AC194" s="107"/>
      <c r="AD194" s="367"/>
      <c r="AE194" s="336"/>
      <c r="AF194" s="103">
        <f>'ИТОГ и проверка'!P194</f>
        <v>0</v>
      </c>
      <c r="AG194" s="103"/>
      <c r="AH194" s="103"/>
      <c r="AI194" s="121"/>
      <c r="AJ194" s="121">
        <f t="shared" si="193"/>
        <v>0</v>
      </c>
      <c r="AK194" s="119">
        <f t="shared" si="191"/>
        <v>0</v>
      </c>
      <c r="AL194" s="101">
        <f t="shared" si="192"/>
        <v>0</v>
      </c>
    </row>
    <row r="195">
      <c r="A195" s="123" t="s">
        <v>396</v>
      </c>
      <c r="B195" s="87" t="s">
        <v>397</v>
      </c>
      <c r="C195" s="218"/>
      <c r="D195" s="208"/>
      <c r="E195" s="301"/>
      <c r="F195" s="256"/>
      <c r="G195" s="91"/>
      <c r="H195" s="91"/>
      <c r="I195" s="91"/>
      <c r="J195" s="151"/>
      <c r="K195" s="151"/>
      <c r="L195" s="91"/>
      <c r="M195" s="151"/>
      <c r="N195" s="91"/>
      <c r="O195" s="264"/>
      <c r="P195" s="88"/>
      <c r="Q195" s="88"/>
      <c r="R195" s="89"/>
      <c r="S195" s="88"/>
      <c r="T195" s="89"/>
      <c r="U195" s="88"/>
      <c r="V195" s="90"/>
      <c r="W195" s="92"/>
      <c r="X195" s="92"/>
      <c r="Y195" s="90"/>
      <c r="Z195" s="150"/>
      <c r="AA195" s="90"/>
      <c r="AB195" s="10">
        <f t="shared" si="195"/>
        <v>0</v>
      </c>
      <c r="AC195" s="90"/>
      <c r="AD195" s="92"/>
      <c r="AE195" s="92"/>
      <c r="AF195" s="90"/>
      <c r="AG195" s="92"/>
      <c r="AH195" s="90"/>
      <c r="AI195" s="370"/>
      <c r="AJ195" s="121">
        <f t="shared" si="193"/>
        <v>0</v>
      </c>
      <c r="AK195" s="119">
        <f t="shared" si="191"/>
        <v>0</v>
      </c>
      <c r="AL195" s="101">
        <f t="shared" si="192"/>
        <v>0</v>
      </c>
    </row>
    <row r="196" ht="47.25">
      <c r="A196" s="96" t="s">
        <v>398</v>
      </c>
      <c r="B196" s="97" t="s">
        <v>399</v>
      </c>
      <c r="C196" s="265">
        <v>555</v>
      </c>
      <c r="D196" s="337">
        <v>3243</v>
      </c>
      <c r="E196" s="270">
        <v>3052</v>
      </c>
      <c r="F196" s="217">
        <f t="shared" si="194"/>
        <v>5.4990990990990989</v>
      </c>
      <c r="G196" s="105">
        <v>162</v>
      </c>
      <c r="H196" s="105">
        <v>5</v>
      </c>
      <c r="I196" s="105"/>
      <c r="J196" s="365"/>
      <c r="K196" s="102"/>
      <c r="L196" s="105">
        <v>121</v>
      </c>
      <c r="M196" s="105"/>
      <c r="N196" s="105"/>
      <c r="O196" s="230">
        <v>146</v>
      </c>
      <c r="P196" s="107"/>
      <c r="Q196" s="107"/>
      <c r="R196" s="100">
        <v>117</v>
      </c>
      <c r="S196" s="107"/>
      <c r="T196" s="100">
        <v>1</v>
      </c>
      <c r="U196" s="101">
        <f t="shared" si="196"/>
        <v>90.123456790123456</v>
      </c>
      <c r="V196" s="101">
        <f t="shared" si="197"/>
        <v>152.59999999999999</v>
      </c>
      <c r="W196" s="336">
        <f t="shared" si="198"/>
        <v>152</v>
      </c>
      <c r="X196" s="71">
        <v>5</v>
      </c>
      <c r="Y196" s="103">
        <f>'ИТОГ и проверка'!O196</f>
        <v>152</v>
      </c>
      <c r="Z196" s="103">
        <f t="shared" si="200"/>
        <v>4.980340760157274</v>
      </c>
      <c r="AA196" s="101">
        <f t="shared" si="199"/>
        <v>-0.019659239842725995</v>
      </c>
      <c r="AB196" s="103">
        <f t="shared" si="195"/>
        <v>0</v>
      </c>
      <c r="AC196" s="107"/>
      <c r="AD196" s="367"/>
      <c r="AE196" s="336"/>
      <c r="AF196" s="103">
        <f>'ИТОГ и проверка'!P196</f>
        <v>114</v>
      </c>
      <c r="AG196" s="103"/>
      <c r="AH196" s="103"/>
      <c r="AI196" s="121"/>
      <c r="AJ196" s="121">
        <f t="shared" si="193"/>
        <v>114</v>
      </c>
      <c r="AK196" s="119">
        <f t="shared" si="191"/>
        <v>-38</v>
      </c>
      <c r="AL196" s="101">
        <f t="shared" si="192"/>
        <v>0</v>
      </c>
    </row>
    <row r="197">
      <c r="A197" s="123" t="s">
        <v>400</v>
      </c>
      <c r="B197" s="87" t="s">
        <v>401</v>
      </c>
      <c r="C197" s="218"/>
      <c r="D197" s="208"/>
      <c r="E197" s="272"/>
      <c r="F197" s="256"/>
      <c r="G197" s="91"/>
      <c r="H197" s="91"/>
      <c r="I197" s="91"/>
      <c r="J197" s="151"/>
      <c r="K197" s="151"/>
      <c r="L197" s="91"/>
      <c r="M197" s="151"/>
      <c r="N197" s="91"/>
      <c r="O197" s="236"/>
      <c r="P197" s="88"/>
      <c r="Q197" s="88"/>
      <c r="R197" s="89"/>
      <c r="S197" s="88"/>
      <c r="T197" s="89"/>
      <c r="U197" s="88"/>
      <c r="V197" s="90"/>
      <c r="W197" s="92"/>
      <c r="X197" s="92"/>
      <c r="Y197" s="90"/>
      <c r="Z197" s="150"/>
      <c r="AA197" s="90"/>
      <c r="AB197" s="10">
        <f t="shared" si="195"/>
        <v>0</v>
      </c>
      <c r="AC197" s="90"/>
      <c r="AD197" s="92"/>
      <c r="AE197" s="92"/>
      <c r="AF197" s="90"/>
      <c r="AG197" s="92"/>
      <c r="AH197" s="90"/>
      <c r="AI197" s="370"/>
      <c r="AJ197" s="121">
        <f t="shared" si="193"/>
        <v>0</v>
      </c>
      <c r="AK197" s="119">
        <f t="shared" si="191"/>
        <v>0</v>
      </c>
      <c r="AL197" s="101">
        <f t="shared" si="192"/>
        <v>0</v>
      </c>
    </row>
    <row r="198" ht="31.5">
      <c r="A198" s="96" t="s">
        <v>402</v>
      </c>
      <c r="B198" s="97" t="s">
        <v>403</v>
      </c>
      <c r="C198" s="214">
        <v>133.66200000000001</v>
      </c>
      <c r="D198" s="104">
        <v>249</v>
      </c>
      <c r="E198" s="182">
        <v>365</v>
      </c>
      <c r="F198" s="200">
        <f t="shared" si="194"/>
        <v>2.7307686552647721</v>
      </c>
      <c r="G198" s="105">
        <v>12</v>
      </c>
      <c r="H198" s="105">
        <v>5</v>
      </c>
      <c r="I198" s="105"/>
      <c r="J198" s="365"/>
      <c r="K198" s="102"/>
      <c r="L198" s="105">
        <v>9</v>
      </c>
      <c r="M198" s="105"/>
      <c r="N198" s="201"/>
      <c r="O198" s="213">
        <v>12</v>
      </c>
      <c r="P198" s="203"/>
      <c r="Q198" s="204"/>
      <c r="R198" s="120">
        <v>9</v>
      </c>
      <c r="S198" s="366"/>
      <c r="T198" s="120">
        <v>0</v>
      </c>
      <c r="U198" s="205">
        <f t="shared" si="196"/>
        <v>100</v>
      </c>
      <c r="V198" s="101">
        <f t="shared" si="197"/>
        <v>18.25</v>
      </c>
      <c r="W198" s="336">
        <f t="shared" si="198"/>
        <v>18</v>
      </c>
      <c r="X198" s="71">
        <v>5</v>
      </c>
      <c r="Y198" s="103">
        <f>'ИТОГ и проверка'!O198</f>
        <v>18</v>
      </c>
      <c r="Z198" s="103">
        <f t="shared" si="200"/>
        <v>4.9315068493150687</v>
      </c>
      <c r="AA198" s="101">
        <f t="shared" si="199"/>
        <v>-0.068493150684931337</v>
      </c>
      <c r="AB198" s="103">
        <f t="shared" si="195"/>
        <v>0</v>
      </c>
      <c r="AC198" s="107"/>
      <c r="AD198" s="367"/>
      <c r="AE198" s="336"/>
      <c r="AF198" s="103">
        <f>'ИТОГ и проверка'!P198</f>
        <v>13</v>
      </c>
      <c r="AG198" s="103"/>
      <c r="AH198" s="103"/>
      <c r="AI198" s="121"/>
      <c r="AJ198" s="121">
        <f t="shared" si="193"/>
        <v>13</v>
      </c>
      <c r="AK198" s="119">
        <f t="shared" si="191"/>
        <v>-5</v>
      </c>
      <c r="AL198" s="101">
        <f t="shared" si="192"/>
        <v>0</v>
      </c>
    </row>
    <row r="199" ht="31.5">
      <c r="A199" s="96" t="s">
        <v>404</v>
      </c>
      <c r="B199" s="97" t="s">
        <v>405</v>
      </c>
      <c r="C199" s="211">
        <v>868.12699999999995</v>
      </c>
      <c r="D199" s="104">
        <v>348</v>
      </c>
      <c r="E199" s="120">
        <v>776</v>
      </c>
      <c r="F199" s="200">
        <f t="shared" si="194"/>
        <v>0.89387843022967839</v>
      </c>
      <c r="G199" s="105">
        <v>17</v>
      </c>
      <c r="H199" s="105">
        <v>5</v>
      </c>
      <c r="I199" s="105"/>
      <c r="J199" s="365"/>
      <c r="K199" s="102"/>
      <c r="L199" s="105">
        <v>12</v>
      </c>
      <c r="M199" s="105"/>
      <c r="N199" s="201"/>
      <c r="O199" s="213">
        <v>17</v>
      </c>
      <c r="P199" s="203"/>
      <c r="Q199" s="204"/>
      <c r="R199" s="120">
        <v>12</v>
      </c>
      <c r="S199" s="366"/>
      <c r="T199" s="120">
        <v>0</v>
      </c>
      <c r="U199" s="205">
        <f t="shared" si="196"/>
        <v>99.999999999999986</v>
      </c>
      <c r="V199" s="101">
        <f t="shared" si="197"/>
        <v>38.800000000000004</v>
      </c>
      <c r="W199" s="336">
        <f t="shared" si="198"/>
        <v>38</v>
      </c>
      <c r="X199" s="71">
        <v>5</v>
      </c>
      <c r="Y199" s="103">
        <f>'ИТОГ и проверка'!O199</f>
        <v>38</v>
      </c>
      <c r="Z199" s="103">
        <f t="shared" si="200"/>
        <v>4.8969072164948457</v>
      </c>
      <c r="AA199" s="101">
        <f t="shared" si="199"/>
        <v>-0.10309278350515427</v>
      </c>
      <c r="AB199" s="10">
        <f t="shared" si="195"/>
        <v>0</v>
      </c>
      <c r="AC199" s="107"/>
      <c r="AD199" s="367"/>
      <c r="AE199" s="336"/>
      <c r="AF199" s="103">
        <f>'ИТОГ и проверка'!P199</f>
        <v>28</v>
      </c>
      <c r="AG199" s="103"/>
      <c r="AH199" s="103"/>
      <c r="AI199" s="121"/>
      <c r="AJ199" s="121">
        <f t="shared" si="193"/>
        <v>28</v>
      </c>
      <c r="AK199" s="119">
        <f t="shared" si="191"/>
        <v>-10</v>
      </c>
      <c r="AL199" s="101">
        <f t="shared" si="192"/>
        <v>0</v>
      </c>
    </row>
    <row r="200" ht="31.5">
      <c r="A200" s="96" t="s">
        <v>406</v>
      </c>
      <c r="B200" s="97" t="s">
        <v>407</v>
      </c>
      <c r="C200" s="214">
        <v>1249.8789999999999</v>
      </c>
      <c r="D200" s="104">
        <v>735</v>
      </c>
      <c r="E200" s="280">
        <v>1166</v>
      </c>
      <c r="F200" s="200">
        <f t="shared" si="194"/>
        <v>0.93289030378140614</v>
      </c>
      <c r="G200" s="105">
        <v>36</v>
      </c>
      <c r="H200" s="105">
        <v>5</v>
      </c>
      <c r="I200" s="105"/>
      <c r="J200" s="365"/>
      <c r="K200" s="102"/>
      <c r="L200" s="105">
        <v>27</v>
      </c>
      <c r="M200" s="105"/>
      <c r="N200" s="201"/>
      <c r="O200" s="213">
        <v>36</v>
      </c>
      <c r="P200" s="203"/>
      <c r="Q200" s="204"/>
      <c r="R200" s="120">
        <v>27</v>
      </c>
      <c r="S200" s="366"/>
      <c r="T200" s="120">
        <v>0</v>
      </c>
      <c r="U200" s="205">
        <f t="shared" si="196"/>
        <v>100</v>
      </c>
      <c r="V200" s="101">
        <f t="shared" si="197"/>
        <v>58.300000000000004</v>
      </c>
      <c r="W200" s="336">
        <f t="shared" si="198"/>
        <v>58</v>
      </c>
      <c r="X200" s="71">
        <v>5</v>
      </c>
      <c r="Y200" s="103">
        <f>'ИТОГ и проверка'!O200</f>
        <v>58</v>
      </c>
      <c r="Z200" s="103">
        <f t="shared" si="200"/>
        <v>4.9742710120068612</v>
      </c>
      <c r="AA200" s="101">
        <f t="shared" si="199"/>
        <v>-0.02572898799313883</v>
      </c>
      <c r="AB200" s="103">
        <f t="shared" si="195"/>
        <v>0</v>
      </c>
      <c r="AC200" s="107"/>
      <c r="AD200" s="367"/>
      <c r="AE200" s="336"/>
      <c r="AF200" s="103">
        <f>'ИТОГ и проверка'!P200</f>
        <v>43</v>
      </c>
      <c r="AG200" s="103"/>
      <c r="AH200" s="103"/>
      <c r="AI200" s="121"/>
      <c r="AJ200" s="121">
        <f t="shared" si="193"/>
        <v>43</v>
      </c>
      <c r="AK200" s="119">
        <f t="shared" si="191"/>
        <v>-15</v>
      </c>
      <c r="AL200" s="101">
        <f t="shared" si="192"/>
        <v>0</v>
      </c>
    </row>
    <row r="201" ht="47.25">
      <c r="A201" s="96" t="s">
        <v>408</v>
      </c>
      <c r="B201" s="97" t="s">
        <v>409</v>
      </c>
      <c r="C201" s="238">
        <v>405.32999999999998</v>
      </c>
      <c r="D201" s="104">
        <v>150</v>
      </c>
      <c r="E201" s="269">
        <v>203</v>
      </c>
      <c r="F201" s="200">
        <f t="shared" si="194"/>
        <v>0.5008264870599265</v>
      </c>
      <c r="G201" s="105">
        <v>7</v>
      </c>
      <c r="H201" s="105">
        <v>5</v>
      </c>
      <c r="I201" s="105"/>
      <c r="J201" s="365"/>
      <c r="K201" s="102"/>
      <c r="L201" s="105">
        <v>5</v>
      </c>
      <c r="M201" s="105"/>
      <c r="N201" s="105"/>
      <c r="O201" s="231">
        <v>5</v>
      </c>
      <c r="P201" s="107"/>
      <c r="Q201" s="107"/>
      <c r="R201" s="100">
        <v>5</v>
      </c>
      <c r="S201" s="107"/>
      <c r="T201" s="100"/>
      <c r="U201" s="101">
        <f t="shared" si="196"/>
        <v>71.428571428571416</v>
      </c>
      <c r="V201" s="101">
        <f t="shared" si="197"/>
        <v>10.15</v>
      </c>
      <c r="W201" s="336">
        <f t="shared" si="198"/>
        <v>10</v>
      </c>
      <c r="X201" s="71">
        <v>5</v>
      </c>
      <c r="Y201" s="103">
        <f>'ИТОГ и проверка'!O201</f>
        <v>10</v>
      </c>
      <c r="Z201" s="103">
        <f t="shared" si="200"/>
        <v>4.9261083743842367</v>
      </c>
      <c r="AA201" s="101">
        <f t="shared" si="199"/>
        <v>-0.073891625615763346</v>
      </c>
      <c r="AB201" s="10">
        <f t="shared" si="195"/>
        <v>0</v>
      </c>
      <c r="AC201" s="107"/>
      <c r="AD201" s="367"/>
      <c r="AE201" s="336"/>
      <c r="AF201" s="103">
        <f>'ИТОГ и проверка'!P201</f>
        <v>7</v>
      </c>
      <c r="AG201" s="103"/>
      <c r="AH201" s="103"/>
      <c r="AI201" s="121"/>
      <c r="AJ201" s="121">
        <f t="shared" si="193"/>
        <v>7</v>
      </c>
      <c r="AK201" s="119">
        <f t="shared" si="191"/>
        <v>-3</v>
      </c>
      <c r="AL201" s="101">
        <f t="shared" si="192"/>
        <v>0</v>
      </c>
    </row>
    <row r="202" ht="47.25">
      <c r="A202" s="96" t="s">
        <v>410</v>
      </c>
      <c r="B202" s="97" t="s">
        <v>411</v>
      </c>
      <c r="C202" s="214">
        <v>85.331000000000003</v>
      </c>
      <c r="D202" s="104">
        <v>47</v>
      </c>
      <c r="E202" s="229">
        <v>42</v>
      </c>
      <c r="F202" s="200">
        <f t="shared" si="194"/>
        <v>0.49220095861996227</v>
      </c>
      <c r="G202" s="105">
        <v>2</v>
      </c>
      <c r="H202" s="105">
        <v>4</v>
      </c>
      <c r="I202" s="105"/>
      <c r="J202" s="365"/>
      <c r="K202" s="102"/>
      <c r="L202" s="105">
        <v>1</v>
      </c>
      <c r="M202" s="105"/>
      <c r="N202" s="105"/>
      <c r="O202" s="249">
        <v>2</v>
      </c>
      <c r="P202" s="107"/>
      <c r="Q202" s="107"/>
      <c r="R202" s="100">
        <v>1</v>
      </c>
      <c r="S202" s="107"/>
      <c r="T202" s="100"/>
      <c r="U202" s="101">
        <f t="shared" si="196"/>
        <v>100</v>
      </c>
      <c r="V202" s="101">
        <f t="shared" si="197"/>
        <v>2.1000000000000001</v>
      </c>
      <c r="W202" s="336">
        <f t="shared" si="198"/>
        <v>2</v>
      </c>
      <c r="X202" s="71">
        <v>5</v>
      </c>
      <c r="Y202" s="103">
        <f>'ИТОГ и проверка'!O202</f>
        <v>2</v>
      </c>
      <c r="Z202" s="103">
        <f t="shared" si="200"/>
        <v>4.7619047619047619</v>
      </c>
      <c r="AA202" s="101">
        <f t="shared" si="199"/>
        <v>-0.23809523809523814</v>
      </c>
      <c r="AB202" s="103">
        <f t="shared" si="195"/>
        <v>0</v>
      </c>
      <c r="AC202" s="107"/>
      <c r="AD202" s="367"/>
      <c r="AE202" s="336"/>
      <c r="AF202" s="103">
        <f>'ИТОГ и проверка'!P202</f>
        <v>1</v>
      </c>
      <c r="AG202" s="103"/>
      <c r="AH202" s="103"/>
      <c r="AI202" s="121"/>
      <c r="AJ202" s="121">
        <f t="shared" si="193"/>
        <v>1</v>
      </c>
      <c r="AK202" s="119">
        <f t="shared" si="191"/>
        <v>-1</v>
      </c>
      <c r="AL202" s="101">
        <f t="shared" si="192"/>
        <v>0</v>
      </c>
    </row>
    <row r="203" ht="47.25">
      <c r="A203" s="96" t="s">
        <v>412</v>
      </c>
      <c r="B203" s="97" t="s">
        <v>413</v>
      </c>
      <c r="C203" s="232">
        <v>387.851</v>
      </c>
      <c r="D203" s="104">
        <v>33</v>
      </c>
      <c r="E203" s="182">
        <v>33</v>
      </c>
      <c r="F203" s="200">
        <f t="shared" si="194"/>
        <v>0.085084220486733309</v>
      </c>
      <c r="G203" s="105">
        <v>0</v>
      </c>
      <c r="H203" s="105">
        <v>0</v>
      </c>
      <c r="I203" s="105"/>
      <c r="J203" s="365"/>
      <c r="K203" s="102"/>
      <c r="L203" s="105">
        <v>0</v>
      </c>
      <c r="M203" s="105"/>
      <c r="N203" s="201"/>
      <c r="O203" s="202">
        <v>0</v>
      </c>
      <c r="P203" s="203"/>
      <c r="Q203" s="204"/>
      <c r="R203" s="71">
        <v>0</v>
      </c>
      <c r="S203" s="366"/>
      <c r="T203" s="71">
        <v>0</v>
      </c>
      <c r="U203" s="205">
        <v>0</v>
      </c>
      <c r="V203" s="101">
        <f t="shared" si="197"/>
        <v>1.6500000000000001</v>
      </c>
      <c r="W203" s="336">
        <f t="shared" si="198"/>
        <v>1</v>
      </c>
      <c r="X203" s="71">
        <v>5</v>
      </c>
      <c r="Y203" s="103">
        <f>'ИТОГ и проверка'!O203</f>
        <v>0</v>
      </c>
      <c r="Z203" s="103">
        <f t="shared" si="200"/>
        <v>0</v>
      </c>
      <c r="AA203" s="101">
        <f t="shared" si="199"/>
        <v>-5</v>
      </c>
      <c r="AB203" s="10">
        <f t="shared" si="195"/>
        <v>0</v>
      </c>
      <c r="AC203" s="107"/>
      <c r="AD203" s="367"/>
      <c r="AE203" s="336"/>
      <c r="AF203" s="103">
        <f>'ИТОГ и проверка'!P203</f>
        <v>0</v>
      </c>
      <c r="AG203" s="103"/>
      <c r="AH203" s="103"/>
      <c r="AI203" s="121"/>
      <c r="AJ203" s="121">
        <f t="shared" si="193"/>
        <v>0</v>
      </c>
      <c r="AK203" s="119">
        <f t="shared" si="191"/>
        <v>0</v>
      </c>
      <c r="AL203" s="101">
        <f t="shared" si="192"/>
        <v>0</v>
      </c>
    </row>
    <row r="204" ht="31.5">
      <c r="A204" s="96" t="s">
        <v>414</v>
      </c>
      <c r="B204" s="97" t="s">
        <v>415</v>
      </c>
      <c r="C204" s="239">
        <v>1.5740000000000001</v>
      </c>
      <c r="D204" s="104">
        <v>0</v>
      </c>
      <c r="E204" s="277">
        <v>0</v>
      </c>
      <c r="F204" s="200">
        <f t="shared" si="194"/>
        <v>0</v>
      </c>
      <c r="G204" s="105">
        <v>0</v>
      </c>
      <c r="H204" s="105">
        <v>0</v>
      </c>
      <c r="I204" s="105"/>
      <c r="J204" s="365"/>
      <c r="K204" s="102"/>
      <c r="L204" s="105">
        <v>0</v>
      </c>
      <c r="M204" s="105"/>
      <c r="N204" s="201"/>
      <c r="O204" s="216">
        <v>0</v>
      </c>
      <c r="P204" s="203"/>
      <c r="Q204" s="204"/>
      <c r="R204" s="122">
        <v>0</v>
      </c>
      <c r="S204" s="366"/>
      <c r="T204" s="122">
        <v>0</v>
      </c>
      <c r="U204" s="205">
        <v>0</v>
      </c>
      <c r="V204" s="101">
        <f t="shared" si="197"/>
        <v>0</v>
      </c>
      <c r="W204" s="336">
        <f t="shared" si="198"/>
        <v>0</v>
      </c>
      <c r="X204" s="71">
        <v>0</v>
      </c>
      <c r="Y204" s="103">
        <f>'ИТОГ и проверка'!O204</f>
        <v>0</v>
      </c>
      <c r="Z204" s="103">
        <v>0</v>
      </c>
      <c r="AA204" s="101">
        <f t="shared" si="199"/>
        <v>0</v>
      </c>
      <c r="AB204" s="103">
        <f t="shared" si="195"/>
        <v>0</v>
      </c>
      <c r="AC204" s="107"/>
      <c r="AD204" s="367"/>
      <c r="AE204" s="336"/>
      <c r="AF204" s="103">
        <f>'ИТОГ и проверка'!P204</f>
        <v>0</v>
      </c>
      <c r="AG204" s="103"/>
      <c r="AH204" s="103"/>
      <c r="AI204" s="121"/>
      <c r="AJ204" s="121">
        <f t="shared" si="193"/>
        <v>0</v>
      </c>
      <c r="AK204" s="119">
        <f t="shared" si="191"/>
        <v>0</v>
      </c>
      <c r="AL204" s="101">
        <f t="shared" si="192"/>
        <v>0</v>
      </c>
    </row>
    <row r="205" ht="47.25">
      <c r="A205" s="96" t="s">
        <v>416</v>
      </c>
      <c r="B205" s="97" t="s">
        <v>417</v>
      </c>
      <c r="C205" s="211">
        <v>103.86</v>
      </c>
      <c r="D205" s="104">
        <v>44</v>
      </c>
      <c r="E205" s="230">
        <v>53</v>
      </c>
      <c r="F205" s="200">
        <f t="shared" si="194"/>
        <v>0.51030233005969572</v>
      </c>
      <c r="G205" s="105">
        <v>2</v>
      </c>
      <c r="H205" s="105">
        <v>5</v>
      </c>
      <c r="I205" s="105"/>
      <c r="J205" s="365"/>
      <c r="K205" s="102"/>
      <c r="L205" s="105">
        <v>1</v>
      </c>
      <c r="M205" s="105"/>
      <c r="N205" s="105"/>
      <c r="O205" s="292">
        <v>2</v>
      </c>
      <c r="P205" s="107"/>
      <c r="Q205" s="107"/>
      <c r="R205" s="122">
        <v>1</v>
      </c>
      <c r="S205" s="107"/>
      <c r="T205" s="122"/>
      <c r="U205" s="101">
        <f t="shared" si="196"/>
        <v>100</v>
      </c>
      <c r="V205" s="101">
        <f t="shared" si="197"/>
        <v>2.6500000000000004</v>
      </c>
      <c r="W205" s="336">
        <f t="shared" si="198"/>
        <v>2</v>
      </c>
      <c r="X205" s="71">
        <v>5</v>
      </c>
      <c r="Y205" s="103">
        <f>'ИТОГ и проверка'!O205</f>
        <v>2</v>
      </c>
      <c r="Z205" s="103">
        <f t="shared" si="200"/>
        <v>3.773584905660377</v>
      </c>
      <c r="AA205" s="101">
        <f t="shared" si="199"/>
        <v>-1.226415094339623</v>
      </c>
      <c r="AB205" s="10">
        <f t="shared" si="195"/>
        <v>0</v>
      </c>
      <c r="AC205" s="107"/>
      <c r="AD205" s="367"/>
      <c r="AE205" s="336"/>
      <c r="AF205" s="103">
        <f>'ИТОГ и проверка'!P205</f>
        <v>1</v>
      </c>
      <c r="AG205" s="103"/>
      <c r="AH205" s="103"/>
      <c r="AI205" s="121"/>
      <c r="AJ205" s="121">
        <f t="shared" si="193"/>
        <v>1</v>
      </c>
      <c r="AK205" s="119">
        <f t="shared" ref="AK205:AK264" si="201">AJ205-Y205</f>
        <v>-1</v>
      </c>
      <c r="AL205" s="101">
        <f t="shared" ref="AL205:AL264" si="202">IF(AK205&gt;1,AK205*1000,0)</f>
        <v>0</v>
      </c>
    </row>
    <row r="206" ht="31.5" customHeight="1">
      <c r="A206" s="96" t="s">
        <v>418</v>
      </c>
      <c r="B206" s="97" t="s">
        <v>419</v>
      </c>
      <c r="C206" s="214">
        <v>16.981999999999999</v>
      </c>
      <c r="D206" s="104">
        <v>0</v>
      </c>
      <c r="E206" s="229">
        <v>0</v>
      </c>
      <c r="F206" s="200">
        <f t="shared" si="194"/>
        <v>0</v>
      </c>
      <c r="G206" s="105">
        <v>0</v>
      </c>
      <c r="H206" s="105">
        <v>0</v>
      </c>
      <c r="I206" s="105"/>
      <c r="J206" s="365"/>
      <c r="K206" s="102"/>
      <c r="L206" s="105">
        <v>0</v>
      </c>
      <c r="M206" s="105"/>
      <c r="N206" s="201"/>
      <c r="O206" s="213">
        <v>0</v>
      </c>
      <c r="P206" s="203"/>
      <c r="Q206" s="204"/>
      <c r="R206" s="120">
        <v>0</v>
      </c>
      <c r="S206" s="366"/>
      <c r="T206" s="120">
        <v>0</v>
      </c>
      <c r="U206" s="205">
        <v>0</v>
      </c>
      <c r="V206" s="101">
        <f t="shared" si="197"/>
        <v>0</v>
      </c>
      <c r="W206" s="336">
        <f t="shared" si="198"/>
        <v>0</v>
      </c>
      <c r="X206" s="71">
        <v>0</v>
      </c>
      <c r="Y206" s="103">
        <f>'ИТОГ и проверка'!O206</f>
        <v>0</v>
      </c>
      <c r="Z206" s="103">
        <v>0</v>
      </c>
      <c r="AA206" s="101">
        <f t="shared" si="199"/>
        <v>0</v>
      </c>
      <c r="AB206" s="103">
        <f t="shared" si="195"/>
        <v>0</v>
      </c>
      <c r="AC206" s="107"/>
      <c r="AD206" s="367"/>
      <c r="AE206" s="336"/>
      <c r="AF206" s="103">
        <f>'ИТОГ и проверка'!P206</f>
        <v>0</v>
      </c>
      <c r="AG206" s="103"/>
      <c r="AH206" s="103"/>
      <c r="AI206" s="121"/>
      <c r="AJ206" s="121">
        <f t="shared" si="193"/>
        <v>0</v>
      </c>
      <c r="AK206" s="119">
        <f t="shared" si="201"/>
        <v>0</v>
      </c>
      <c r="AL206" s="101">
        <f t="shared" si="202"/>
        <v>0</v>
      </c>
    </row>
    <row r="207" ht="47.25">
      <c r="A207" s="96" t="s">
        <v>420</v>
      </c>
      <c r="B207" s="97" t="s">
        <v>421</v>
      </c>
      <c r="C207" s="211">
        <v>114.56699999999999</v>
      </c>
      <c r="D207" s="104">
        <v>0</v>
      </c>
      <c r="E207" s="230">
        <v>0</v>
      </c>
      <c r="F207" s="200">
        <f t="shared" si="194"/>
        <v>0</v>
      </c>
      <c r="G207" s="105">
        <v>0</v>
      </c>
      <c r="H207" s="105">
        <v>0</v>
      </c>
      <c r="I207" s="105"/>
      <c r="J207" s="365"/>
      <c r="K207" s="102"/>
      <c r="L207" s="105">
        <v>0</v>
      </c>
      <c r="M207" s="105"/>
      <c r="N207" s="201"/>
      <c r="O207" s="213">
        <v>0</v>
      </c>
      <c r="P207" s="203"/>
      <c r="Q207" s="204"/>
      <c r="R207" s="120">
        <v>0</v>
      </c>
      <c r="S207" s="366"/>
      <c r="T207" s="120">
        <v>0</v>
      </c>
      <c r="U207" s="205">
        <v>0</v>
      </c>
      <c r="V207" s="101">
        <f t="shared" si="197"/>
        <v>0</v>
      </c>
      <c r="W207" s="336">
        <f t="shared" si="198"/>
        <v>0</v>
      </c>
      <c r="X207" s="71">
        <v>0</v>
      </c>
      <c r="Y207" s="103">
        <f>'ИТОГ и проверка'!O207</f>
        <v>0</v>
      </c>
      <c r="Z207" s="103">
        <v>0</v>
      </c>
      <c r="AA207" s="101">
        <f t="shared" si="199"/>
        <v>0</v>
      </c>
      <c r="AB207" s="10">
        <f t="shared" si="195"/>
        <v>0</v>
      </c>
      <c r="AC207" s="107"/>
      <c r="AD207" s="367"/>
      <c r="AE207" s="336"/>
      <c r="AF207" s="103">
        <f>'ИТОГ и проверка'!P207</f>
        <v>0</v>
      </c>
      <c r="AG207" s="103"/>
      <c r="AH207" s="103"/>
      <c r="AI207" s="121"/>
      <c r="AJ207" s="121">
        <f t="shared" ref="AJ207:AJ265" si="203">SUM(AD207:AI207)</f>
        <v>0</v>
      </c>
      <c r="AK207" s="119">
        <f t="shared" si="201"/>
        <v>0</v>
      </c>
      <c r="AL207" s="101">
        <f t="shared" si="202"/>
        <v>0</v>
      </c>
    </row>
    <row r="208" ht="47.25">
      <c r="A208" s="96" t="s">
        <v>422</v>
      </c>
      <c r="B208" s="97" t="s">
        <v>423</v>
      </c>
      <c r="C208" s="214">
        <v>15.319000000000001</v>
      </c>
      <c r="D208" s="104">
        <v>0</v>
      </c>
      <c r="E208" s="229">
        <v>0</v>
      </c>
      <c r="F208" s="200">
        <f t="shared" si="194"/>
        <v>0</v>
      </c>
      <c r="G208" s="105">
        <v>0</v>
      </c>
      <c r="H208" s="105">
        <v>0</v>
      </c>
      <c r="I208" s="105"/>
      <c r="J208" s="365"/>
      <c r="K208" s="102"/>
      <c r="L208" s="105">
        <v>0</v>
      </c>
      <c r="M208" s="105"/>
      <c r="N208" s="201"/>
      <c r="O208" s="213">
        <v>0</v>
      </c>
      <c r="P208" s="203"/>
      <c r="Q208" s="204"/>
      <c r="R208" s="120">
        <v>0</v>
      </c>
      <c r="S208" s="366"/>
      <c r="T208" s="120">
        <v>0</v>
      </c>
      <c r="U208" s="205">
        <v>0</v>
      </c>
      <c r="V208" s="101">
        <f t="shared" si="197"/>
        <v>0</v>
      </c>
      <c r="W208" s="336">
        <f t="shared" si="198"/>
        <v>0</v>
      </c>
      <c r="X208" s="71">
        <v>0</v>
      </c>
      <c r="Y208" s="103">
        <f>'ИТОГ и проверка'!O208</f>
        <v>0</v>
      </c>
      <c r="Z208" s="103">
        <v>0</v>
      </c>
      <c r="AA208" s="101">
        <f t="shared" si="199"/>
        <v>0</v>
      </c>
      <c r="AB208" s="103">
        <f t="shared" si="195"/>
        <v>0</v>
      </c>
      <c r="AC208" s="107"/>
      <c r="AD208" s="367"/>
      <c r="AE208" s="336"/>
      <c r="AF208" s="103">
        <f>'ИТОГ и проверка'!P208</f>
        <v>0</v>
      </c>
      <c r="AG208" s="103"/>
      <c r="AH208" s="103"/>
      <c r="AI208" s="121"/>
      <c r="AJ208" s="121">
        <f t="shared" si="203"/>
        <v>0</v>
      </c>
      <c r="AK208" s="119">
        <f t="shared" si="201"/>
        <v>0</v>
      </c>
      <c r="AL208" s="101">
        <f t="shared" si="202"/>
        <v>0</v>
      </c>
    </row>
    <row r="209" ht="47.25">
      <c r="A209" s="96" t="s">
        <v>424</v>
      </c>
      <c r="B209" s="97" t="s">
        <v>425</v>
      </c>
      <c r="C209" s="211">
        <v>8.5980000000000008</v>
      </c>
      <c r="D209" s="104">
        <v>0</v>
      </c>
      <c r="E209" s="230">
        <v>0</v>
      </c>
      <c r="F209" s="200">
        <f t="shared" si="194"/>
        <v>0</v>
      </c>
      <c r="G209" s="105">
        <v>0</v>
      </c>
      <c r="H209" s="105">
        <v>0</v>
      </c>
      <c r="I209" s="105"/>
      <c r="J209" s="365"/>
      <c r="K209" s="102"/>
      <c r="L209" s="105">
        <v>0</v>
      </c>
      <c r="M209" s="105"/>
      <c r="N209" s="201"/>
      <c r="O209" s="213">
        <v>0</v>
      </c>
      <c r="P209" s="203"/>
      <c r="Q209" s="204"/>
      <c r="R209" s="120">
        <v>0</v>
      </c>
      <c r="S209" s="366"/>
      <c r="T209" s="120">
        <v>0</v>
      </c>
      <c r="U209" s="205">
        <v>0</v>
      </c>
      <c r="V209" s="101">
        <f t="shared" si="197"/>
        <v>0</v>
      </c>
      <c r="W209" s="336">
        <f t="shared" si="198"/>
        <v>0</v>
      </c>
      <c r="X209" s="71">
        <v>0</v>
      </c>
      <c r="Y209" s="103">
        <f>'ИТОГ и проверка'!O209</f>
        <v>0</v>
      </c>
      <c r="Z209" s="103">
        <v>0</v>
      </c>
      <c r="AA209" s="101">
        <f t="shared" si="199"/>
        <v>0</v>
      </c>
      <c r="AB209" s="10">
        <f t="shared" si="195"/>
        <v>0</v>
      </c>
      <c r="AC209" s="107"/>
      <c r="AD209" s="367"/>
      <c r="AE209" s="336"/>
      <c r="AF209" s="103">
        <f>'ИТОГ и проверка'!P209</f>
        <v>0</v>
      </c>
      <c r="AG209" s="103"/>
      <c r="AH209" s="103"/>
      <c r="AI209" s="121"/>
      <c r="AJ209" s="121">
        <f t="shared" si="203"/>
        <v>0</v>
      </c>
      <c r="AK209" s="119">
        <f t="shared" si="201"/>
        <v>0</v>
      </c>
      <c r="AL209" s="101">
        <f t="shared" si="202"/>
        <v>0</v>
      </c>
    </row>
    <row r="210" ht="47.25">
      <c r="A210" s="96" t="s">
        <v>426</v>
      </c>
      <c r="B210" s="97" t="s">
        <v>427</v>
      </c>
      <c r="C210" s="214">
        <v>13.641</v>
      </c>
      <c r="D210" s="104">
        <v>0</v>
      </c>
      <c r="E210" s="229">
        <v>0</v>
      </c>
      <c r="F210" s="200">
        <f t="shared" si="194"/>
        <v>0</v>
      </c>
      <c r="G210" s="105">
        <v>0</v>
      </c>
      <c r="H210" s="105">
        <v>0</v>
      </c>
      <c r="I210" s="105"/>
      <c r="J210" s="365"/>
      <c r="K210" s="102"/>
      <c r="L210" s="105">
        <v>0</v>
      </c>
      <c r="M210" s="105"/>
      <c r="N210" s="201"/>
      <c r="O210" s="213">
        <v>0</v>
      </c>
      <c r="P210" s="203"/>
      <c r="Q210" s="204"/>
      <c r="R210" s="120">
        <v>0</v>
      </c>
      <c r="S210" s="366"/>
      <c r="T210" s="120">
        <v>0</v>
      </c>
      <c r="U210" s="205">
        <v>0</v>
      </c>
      <c r="V210" s="101">
        <f t="shared" si="197"/>
        <v>0</v>
      </c>
      <c r="W210" s="336">
        <f t="shared" si="198"/>
        <v>0</v>
      </c>
      <c r="X210" s="71">
        <v>0</v>
      </c>
      <c r="Y210" s="103">
        <f>'ИТОГ и проверка'!O210</f>
        <v>0</v>
      </c>
      <c r="Z210" s="103">
        <v>0</v>
      </c>
      <c r="AA210" s="101">
        <f t="shared" si="199"/>
        <v>0</v>
      </c>
      <c r="AB210" s="103">
        <f t="shared" si="195"/>
        <v>0</v>
      </c>
      <c r="AC210" s="107"/>
      <c r="AD210" s="367"/>
      <c r="AE210" s="336"/>
      <c r="AF210" s="103">
        <f>'ИТОГ и проверка'!P210</f>
        <v>0</v>
      </c>
      <c r="AG210" s="103"/>
      <c r="AH210" s="103"/>
      <c r="AI210" s="121"/>
      <c r="AJ210" s="121">
        <f t="shared" si="203"/>
        <v>0</v>
      </c>
      <c r="AK210" s="119">
        <f t="shared" si="201"/>
        <v>0</v>
      </c>
      <c r="AL210" s="101">
        <f t="shared" si="202"/>
        <v>0</v>
      </c>
    </row>
    <row r="211" ht="31.5">
      <c r="A211" s="96" t="s">
        <v>428</v>
      </c>
      <c r="B211" s="97" t="s">
        <v>429</v>
      </c>
      <c r="C211" s="238">
        <v>50.604999999999997</v>
      </c>
      <c r="D211" s="104">
        <v>0</v>
      </c>
      <c r="E211" s="182">
        <v>0</v>
      </c>
      <c r="F211" s="200">
        <f t="shared" si="194"/>
        <v>0</v>
      </c>
      <c r="G211" s="105">
        <v>0</v>
      </c>
      <c r="H211" s="105">
        <v>0</v>
      </c>
      <c r="I211" s="105"/>
      <c r="J211" s="365"/>
      <c r="K211" s="102"/>
      <c r="L211" s="105">
        <v>0</v>
      </c>
      <c r="M211" s="105"/>
      <c r="N211" s="201"/>
      <c r="O211" s="213">
        <v>0</v>
      </c>
      <c r="P211" s="203"/>
      <c r="Q211" s="204"/>
      <c r="R211" s="120">
        <v>0</v>
      </c>
      <c r="S211" s="366"/>
      <c r="T211" s="120">
        <v>0</v>
      </c>
      <c r="U211" s="205">
        <v>0</v>
      </c>
      <c r="V211" s="101">
        <f t="shared" si="197"/>
        <v>0</v>
      </c>
      <c r="W211" s="336">
        <f t="shared" si="198"/>
        <v>0</v>
      </c>
      <c r="X211" s="71">
        <v>0</v>
      </c>
      <c r="Y211" s="103">
        <f>'ИТОГ и проверка'!O211</f>
        <v>0</v>
      </c>
      <c r="Z211" s="103">
        <v>0</v>
      </c>
      <c r="AA211" s="101">
        <f t="shared" si="199"/>
        <v>0</v>
      </c>
      <c r="AB211" s="10">
        <f t="shared" si="195"/>
        <v>0</v>
      </c>
      <c r="AC211" s="107"/>
      <c r="AD211" s="367"/>
      <c r="AE211" s="336"/>
      <c r="AF211" s="103">
        <f>'ИТОГ и проверка'!P211</f>
        <v>0</v>
      </c>
      <c r="AG211" s="103"/>
      <c r="AH211" s="103"/>
      <c r="AI211" s="121"/>
      <c r="AJ211" s="121">
        <f t="shared" si="203"/>
        <v>0</v>
      </c>
      <c r="AK211" s="119">
        <f t="shared" si="201"/>
        <v>0</v>
      </c>
      <c r="AL211" s="101">
        <f t="shared" si="202"/>
        <v>0</v>
      </c>
    </row>
    <row r="212" ht="31.5">
      <c r="A212" s="96" t="s">
        <v>430</v>
      </c>
      <c r="B212" s="97" t="s">
        <v>431</v>
      </c>
      <c r="C212" s="214">
        <v>18.405000000000001</v>
      </c>
      <c r="D212" s="104">
        <v>0</v>
      </c>
      <c r="E212" s="246">
        <v>0</v>
      </c>
      <c r="F212" s="200">
        <f t="shared" si="194"/>
        <v>0</v>
      </c>
      <c r="G212" s="105">
        <v>0</v>
      </c>
      <c r="H212" s="105">
        <v>0</v>
      </c>
      <c r="I212" s="105"/>
      <c r="J212" s="365"/>
      <c r="K212" s="102"/>
      <c r="L212" s="105">
        <v>0</v>
      </c>
      <c r="M212" s="105"/>
      <c r="N212" s="201"/>
      <c r="O212" s="213">
        <v>0</v>
      </c>
      <c r="P212" s="203"/>
      <c r="Q212" s="204"/>
      <c r="R212" s="120">
        <v>0</v>
      </c>
      <c r="S212" s="366"/>
      <c r="T212" s="120">
        <v>0</v>
      </c>
      <c r="U212" s="205">
        <v>0</v>
      </c>
      <c r="V212" s="101">
        <f t="shared" si="197"/>
        <v>0</v>
      </c>
      <c r="W212" s="336">
        <f t="shared" si="198"/>
        <v>0</v>
      </c>
      <c r="X212" s="71">
        <v>0</v>
      </c>
      <c r="Y212" s="103">
        <f>'ИТОГ и проверка'!O212</f>
        <v>0</v>
      </c>
      <c r="Z212" s="103">
        <v>0</v>
      </c>
      <c r="AA212" s="101">
        <f t="shared" si="199"/>
        <v>0</v>
      </c>
      <c r="AB212" s="103">
        <f t="shared" si="195"/>
        <v>0</v>
      </c>
      <c r="AC212" s="107"/>
      <c r="AD212" s="367"/>
      <c r="AE212" s="336"/>
      <c r="AF212" s="103">
        <f>'ИТОГ и проверка'!P212</f>
        <v>0</v>
      </c>
      <c r="AG212" s="103"/>
      <c r="AH212" s="103"/>
      <c r="AI212" s="121"/>
      <c r="AJ212" s="121">
        <f t="shared" si="203"/>
        <v>0</v>
      </c>
      <c r="AK212" s="119">
        <f t="shared" si="201"/>
        <v>0</v>
      </c>
      <c r="AL212" s="101">
        <f t="shared" si="202"/>
        <v>0</v>
      </c>
    </row>
    <row r="213" ht="47.25">
      <c r="A213" s="96" t="s">
        <v>432</v>
      </c>
      <c r="B213" s="97" t="s">
        <v>433</v>
      </c>
      <c r="C213" s="238">
        <v>46.442</v>
      </c>
      <c r="D213" s="104">
        <v>0</v>
      </c>
      <c r="E213" s="7">
        <v>0</v>
      </c>
      <c r="F213" s="200">
        <f t="shared" si="194"/>
        <v>0</v>
      </c>
      <c r="G213" s="105">
        <v>0</v>
      </c>
      <c r="H213" s="105">
        <v>0</v>
      </c>
      <c r="I213" s="105"/>
      <c r="J213" s="365"/>
      <c r="K213" s="102"/>
      <c r="L213" s="105">
        <v>0</v>
      </c>
      <c r="M213" s="105"/>
      <c r="N213" s="201"/>
      <c r="O213" s="213">
        <v>0</v>
      </c>
      <c r="P213" s="203"/>
      <c r="Q213" s="204"/>
      <c r="R213" s="120">
        <v>0</v>
      </c>
      <c r="S213" s="366"/>
      <c r="T213" s="120">
        <v>0</v>
      </c>
      <c r="U213" s="205">
        <v>0</v>
      </c>
      <c r="V213" s="101">
        <f t="shared" si="197"/>
        <v>0</v>
      </c>
      <c r="W213" s="336">
        <f t="shared" si="198"/>
        <v>0</v>
      </c>
      <c r="X213" s="71">
        <v>0</v>
      </c>
      <c r="Y213" s="103">
        <f>'ИТОГ и проверка'!O213</f>
        <v>0</v>
      </c>
      <c r="Z213" s="103">
        <v>0</v>
      </c>
      <c r="AA213" s="101">
        <f t="shared" si="199"/>
        <v>0</v>
      </c>
      <c r="AB213" s="10">
        <f t="shared" si="195"/>
        <v>0</v>
      </c>
      <c r="AC213" s="107"/>
      <c r="AD213" s="367"/>
      <c r="AE213" s="336"/>
      <c r="AF213" s="103">
        <f>'ИТОГ и проверка'!P213</f>
        <v>0</v>
      </c>
      <c r="AG213" s="103"/>
      <c r="AH213" s="103"/>
      <c r="AI213" s="121"/>
      <c r="AJ213" s="121">
        <f t="shared" si="203"/>
        <v>0</v>
      </c>
      <c r="AK213" s="119">
        <f t="shared" si="201"/>
        <v>0</v>
      </c>
      <c r="AL213" s="101">
        <f t="shared" si="202"/>
        <v>0</v>
      </c>
    </row>
    <row r="214" ht="47.25">
      <c r="A214" s="96" t="s">
        <v>434</v>
      </c>
      <c r="B214" s="97" t="s">
        <v>435</v>
      </c>
      <c r="C214" s="265">
        <v>51.905999999999999</v>
      </c>
      <c r="D214" s="104">
        <v>0</v>
      </c>
      <c r="E214" s="246">
        <v>0</v>
      </c>
      <c r="F214" s="200">
        <f t="shared" si="194"/>
        <v>0</v>
      </c>
      <c r="G214" s="105">
        <v>0</v>
      </c>
      <c r="H214" s="105">
        <v>0</v>
      </c>
      <c r="I214" s="105"/>
      <c r="J214" s="365"/>
      <c r="K214" s="102"/>
      <c r="L214" s="105">
        <v>0</v>
      </c>
      <c r="M214" s="105"/>
      <c r="N214" s="201"/>
      <c r="O214" s="213">
        <v>0</v>
      </c>
      <c r="P214" s="203"/>
      <c r="Q214" s="204"/>
      <c r="R214" s="120">
        <v>0</v>
      </c>
      <c r="S214" s="366"/>
      <c r="T214" s="120">
        <v>0</v>
      </c>
      <c r="U214" s="205">
        <v>0</v>
      </c>
      <c r="V214" s="101">
        <f t="shared" si="197"/>
        <v>0</v>
      </c>
      <c r="W214" s="336">
        <f t="shared" si="198"/>
        <v>0</v>
      </c>
      <c r="X214" s="71">
        <v>0</v>
      </c>
      <c r="Y214" s="103">
        <f>'ИТОГ и проверка'!O214</f>
        <v>0</v>
      </c>
      <c r="Z214" s="103">
        <v>0</v>
      </c>
      <c r="AA214" s="101">
        <f t="shared" si="199"/>
        <v>0</v>
      </c>
      <c r="AB214" s="103">
        <f t="shared" si="195"/>
        <v>0</v>
      </c>
      <c r="AC214" s="107"/>
      <c r="AD214" s="367"/>
      <c r="AE214" s="336"/>
      <c r="AF214" s="103">
        <f>'ИТОГ и проверка'!P214</f>
        <v>0</v>
      </c>
      <c r="AG214" s="103"/>
      <c r="AH214" s="103"/>
      <c r="AI214" s="121"/>
      <c r="AJ214" s="121">
        <f t="shared" si="203"/>
        <v>0</v>
      </c>
      <c r="AK214" s="119">
        <f t="shared" si="201"/>
        <v>0</v>
      </c>
      <c r="AL214" s="101">
        <f t="shared" si="202"/>
        <v>0</v>
      </c>
    </row>
    <row r="215" ht="31.5">
      <c r="A215" s="96" t="s">
        <v>436</v>
      </c>
      <c r="B215" s="97" t="s">
        <v>437</v>
      </c>
      <c r="C215" s="211">
        <v>34.097000000000001</v>
      </c>
      <c r="D215" s="104">
        <v>0</v>
      </c>
      <c r="E215" s="182">
        <v>0</v>
      </c>
      <c r="F215" s="200">
        <f t="shared" si="194"/>
        <v>0</v>
      </c>
      <c r="G215" s="105">
        <v>0</v>
      </c>
      <c r="H215" s="105">
        <v>0</v>
      </c>
      <c r="I215" s="105"/>
      <c r="J215" s="365"/>
      <c r="K215" s="102"/>
      <c r="L215" s="105">
        <v>0</v>
      </c>
      <c r="M215" s="105"/>
      <c r="N215" s="201"/>
      <c r="O215" s="213">
        <v>0</v>
      </c>
      <c r="P215" s="203"/>
      <c r="Q215" s="204"/>
      <c r="R215" s="120">
        <v>0</v>
      </c>
      <c r="S215" s="366"/>
      <c r="T215" s="120">
        <v>0</v>
      </c>
      <c r="U215" s="205">
        <v>0</v>
      </c>
      <c r="V215" s="101">
        <f t="shared" si="197"/>
        <v>0</v>
      </c>
      <c r="W215" s="336">
        <f t="shared" si="198"/>
        <v>0</v>
      </c>
      <c r="X215" s="71">
        <v>0</v>
      </c>
      <c r="Y215" s="103">
        <f>'ИТОГ и проверка'!O215</f>
        <v>0</v>
      </c>
      <c r="Z215" s="103">
        <v>0</v>
      </c>
      <c r="AA215" s="101">
        <f t="shared" si="199"/>
        <v>0</v>
      </c>
      <c r="AB215" s="10">
        <f t="shared" si="195"/>
        <v>0</v>
      </c>
      <c r="AC215" s="107"/>
      <c r="AD215" s="367"/>
      <c r="AE215" s="336"/>
      <c r="AF215" s="103">
        <f>'ИТОГ и проверка'!P215</f>
        <v>0</v>
      </c>
      <c r="AG215" s="103"/>
      <c r="AH215" s="103"/>
      <c r="AI215" s="121"/>
      <c r="AJ215" s="121">
        <f t="shared" si="203"/>
        <v>0</v>
      </c>
      <c r="AK215" s="119">
        <f t="shared" si="201"/>
        <v>0</v>
      </c>
      <c r="AL215" s="101">
        <f t="shared" si="202"/>
        <v>0</v>
      </c>
    </row>
    <row r="216" ht="31.5">
      <c r="A216" s="96" t="s">
        <v>438</v>
      </c>
      <c r="B216" s="97" t="s">
        <v>439</v>
      </c>
      <c r="C216" s="265">
        <v>48.301000000000002</v>
      </c>
      <c r="D216" s="104">
        <v>0</v>
      </c>
      <c r="E216" s="120">
        <v>0</v>
      </c>
      <c r="F216" s="200">
        <f t="shared" si="194"/>
        <v>0</v>
      </c>
      <c r="G216" s="105">
        <v>0</v>
      </c>
      <c r="H216" s="105">
        <v>0</v>
      </c>
      <c r="I216" s="105"/>
      <c r="J216" s="365"/>
      <c r="K216" s="102"/>
      <c r="L216" s="105">
        <v>0</v>
      </c>
      <c r="M216" s="105"/>
      <c r="N216" s="201"/>
      <c r="O216" s="213">
        <v>0</v>
      </c>
      <c r="P216" s="203"/>
      <c r="Q216" s="204"/>
      <c r="R216" s="120">
        <v>0</v>
      </c>
      <c r="S216" s="366"/>
      <c r="T216" s="120">
        <v>0</v>
      </c>
      <c r="U216" s="205">
        <v>0</v>
      </c>
      <c r="V216" s="101">
        <f t="shared" si="197"/>
        <v>0</v>
      </c>
      <c r="W216" s="336">
        <f t="shared" si="198"/>
        <v>0</v>
      </c>
      <c r="X216" s="71">
        <v>0</v>
      </c>
      <c r="Y216" s="103">
        <f>'ИТОГ и проверка'!O216</f>
        <v>0</v>
      </c>
      <c r="Z216" s="103">
        <v>0</v>
      </c>
      <c r="AA216" s="101">
        <f t="shared" si="199"/>
        <v>0</v>
      </c>
      <c r="AB216" s="103">
        <f t="shared" si="195"/>
        <v>0</v>
      </c>
      <c r="AC216" s="107"/>
      <c r="AD216" s="367"/>
      <c r="AE216" s="336"/>
      <c r="AF216" s="103">
        <f>'ИТОГ и проверка'!P216</f>
        <v>0</v>
      </c>
      <c r="AG216" s="103"/>
      <c r="AH216" s="103"/>
      <c r="AI216" s="121"/>
      <c r="AJ216" s="121">
        <f t="shared" si="203"/>
        <v>0</v>
      </c>
      <c r="AK216" s="119">
        <f t="shared" si="201"/>
        <v>0</v>
      </c>
      <c r="AL216" s="101">
        <f t="shared" si="202"/>
        <v>0</v>
      </c>
    </row>
    <row r="217">
      <c r="A217" s="123" t="s">
        <v>440</v>
      </c>
      <c r="B217" s="87" t="s">
        <v>441</v>
      </c>
      <c r="C217" s="218"/>
      <c r="D217" s="208"/>
      <c r="E217" s="284"/>
      <c r="F217" s="256"/>
      <c r="G217" s="91"/>
      <c r="H217" s="91"/>
      <c r="I217" s="91"/>
      <c r="J217" s="151"/>
      <c r="K217" s="151"/>
      <c r="L217" s="91"/>
      <c r="M217" s="151"/>
      <c r="N217" s="91"/>
      <c r="O217" s="207"/>
      <c r="P217" s="88"/>
      <c r="Q217" s="88"/>
      <c r="R217" s="89"/>
      <c r="S217" s="88"/>
      <c r="T217" s="89"/>
      <c r="U217" s="88"/>
      <c r="V217" s="90"/>
      <c r="W217" s="92"/>
      <c r="X217" s="92"/>
      <c r="Y217" s="90"/>
      <c r="Z217" s="150"/>
      <c r="AA217" s="90"/>
      <c r="AB217" s="10">
        <f t="shared" si="195"/>
        <v>0</v>
      </c>
      <c r="AC217" s="90"/>
      <c r="AD217" s="92"/>
      <c r="AE217" s="92"/>
      <c r="AF217" s="90"/>
      <c r="AG217" s="92"/>
      <c r="AH217" s="90"/>
      <c r="AI217" s="370"/>
      <c r="AJ217" s="121">
        <f t="shared" si="203"/>
        <v>0</v>
      </c>
      <c r="AK217" s="119">
        <f t="shared" si="201"/>
        <v>0</v>
      </c>
      <c r="AL217" s="101">
        <f t="shared" si="202"/>
        <v>0</v>
      </c>
    </row>
    <row r="218" ht="47.25">
      <c r="A218" s="96" t="s">
        <v>442</v>
      </c>
      <c r="B218" s="97" t="s">
        <v>443</v>
      </c>
      <c r="C218" s="214">
        <v>3221.3000000000002</v>
      </c>
      <c r="D218" s="104">
        <v>3740</v>
      </c>
      <c r="E218" s="182">
        <v>4251</v>
      </c>
      <c r="F218" s="200">
        <f t="shared" si="194"/>
        <v>1.3196535560177567</v>
      </c>
      <c r="G218" s="105">
        <v>187</v>
      </c>
      <c r="H218" s="105">
        <v>5</v>
      </c>
      <c r="I218" s="105">
        <v>0</v>
      </c>
      <c r="J218" s="365"/>
      <c r="K218" s="102"/>
      <c r="L218" s="105">
        <v>140</v>
      </c>
      <c r="M218" s="105"/>
      <c r="N218" s="105"/>
      <c r="O218" s="287"/>
      <c r="P218" s="107"/>
      <c r="Q218" s="107"/>
      <c r="R218" s="145"/>
      <c r="S218" s="107"/>
      <c r="T218" s="145"/>
      <c r="U218" s="101">
        <f t="shared" si="196"/>
        <v>0</v>
      </c>
      <c r="V218" s="101">
        <f t="shared" si="197"/>
        <v>212.55000000000001</v>
      </c>
      <c r="W218" s="336">
        <f t="shared" si="198"/>
        <v>212</v>
      </c>
      <c r="X218" s="71">
        <v>5</v>
      </c>
      <c r="Y218" s="103">
        <f>'ИТОГ и проверка'!O218</f>
        <v>212</v>
      </c>
      <c r="Z218" s="103">
        <f t="shared" si="200"/>
        <v>4.9870618677958127</v>
      </c>
      <c r="AA218" s="101">
        <f t="shared" si="199"/>
        <v>-0.012938132204187269</v>
      </c>
      <c r="AB218" s="103">
        <f t="shared" si="195"/>
        <v>0</v>
      </c>
      <c r="AC218" s="107">
        <v>0</v>
      </c>
      <c r="AD218" s="367"/>
      <c r="AE218" s="336"/>
      <c r="AF218" s="103">
        <f>'ИТОГ и проверка'!P218</f>
        <v>159</v>
      </c>
      <c r="AG218" s="103"/>
      <c r="AH218" s="103"/>
      <c r="AI218" s="121"/>
      <c r="AJ218" s="121">
        <f t="shared" si="203"/>
        <v>159</v>
      </c>
      <c r="AK218" s="119">
        <f t="shared" si="201"/>
        <v>-53</v>
      </c>
      <c r="AL218" s="101">
        <f t="shared" si="202"/>
        <v>0</v>
      </c>
    </row>
    <row r="219">
      <c r="A219" s="123" t="s">
        <v>444</v>
      </c>
      <c r="B219" s="87" t="s">
        <v>445</v>
      </c>
      <c r="C219" s="218"/>
      <c r="D219" s="208"/>
      <c r="E219" s="284"/>
      <c r="F219" s="256"/>
      <c r="G219" s="91"/>
      <c r="H219" s="91"/>
      <c r="I219" s="91"/>
      <c r="J219" s="151"/>
      <c r="K219" s="151"/>
      <c r="L219" s="91"/>
      <c r="M219" s="151"/>
      <c r="N219" s="91"/>
      <c r="O219" s="237"/>
      <c r="P219" s="88"/>
      <c r="Q219" s="88"/>
      <c r="R219" s="89"/>
      <c r="S219" s="88"/>
      <c r="T219" s="89"/>
      <c r="U219" s="88"/>
      <c r="V219" s="90"/>
      <c r="W219" s="92"/>
      <c r="X219" s="92"/>
      <c r="Y219" s="90"/>
      <c r="Z219" s="150"/>
      <c r="AA219" s="90"/>
      <c r="AB219" s="10">
        <f t="shared" si="195"/>
        <v>0</v>
      </c>
      <c r="AC219" s="90"/>
      <c r="AD219" s="92"/>
      <c r="AE219" s="92"/>
      <c r="AF219" s="90"/>
      <c r="AG219" s="92"/>
      <c r="AH219" s="90"/>
      <c r="AI219" s="370"/>
      <c r="AJ219" s="121">
        <f t="shared" si="203"/>
        <v>0</v>
      </c>
      <c r="AK219" s="119">
        <f t="shared" si="201"/>
        <v>0</v>
      </c>
      <c r="AL219" s="101">
        <f t="shared" si="202"/>
        <v>0</v>
      </c>
    </row>
    <row r="220" ht="47.25">
      <c r="A220" s="96" t="s">
        <v>446</v>
      </c>
      <c r="B220" s="97" t="s">
        <v>447</v>
      </c>
      <c r="C220" s="214">
        <v>986.86199999999997</v>
      </c>
      <c r="D220" s="104">
        <v>4836</v>
      </c>
      <c r="E220" s="7">
        <v>4976</v>
      </c>
      <c r="F220" s="200">
        <f t="shared" si="194"/>
        <v>5.0422450150071647</v>
      </c>
      <c r="G220" s="105">
        <v>241</v>
      </c>
      <c r="H220" s="105">
        <v>5</v>
      </c>
      <c r="I220" s="105"/>
      <c r="J220" s="365"/>
      <c r="K220" s="102"/>
      <c r="L220" s="105">
        <v>180</v>
      </c>
      <c r="M220" s="105"/>
      <c r="N220" s="201"/>
      <c r="O220" s="213">
        <v>228</v>
      </c>
      <c r="P220" s="203"/>
      <c r="Q220" s="204"/>
      <c r="R220" s="120">
        <v>180</v>
      </c>
      <c r="S220" s="366"/>
      <c r="T220" s="120">
        <v>0</v>
      </c>
      <c r="U220" s="205">
        <f t="shared" si="196"/>
        <v>94.605809128630696</v>
      </c>
      <c r="V220" s="101">
        <f t="shared" si="197"/>
        <v>248.80000000000001</v>
      </c>
      <c r="W220" s="336">
        <f t="shared" si="198"/>
        <v>248</v>
      </c>
      <c r="X220" s="71">
        <v>5</v>
      </c>
      <c r="Y220" s="103">
        <f>'ИТОГ и проверка'!O220</f>
        <v>248</v>
      </c>
      <c r="Z220" s="103">
        <f t="shared" si="200"/>
        <v>4.983922829581994</v>
      </c>
      <c r="AA220" s="101">
        <f t="shared" si="199"/>
        <v>-0.016077170418006048</v>
      </c>
      <c r="AB220" s="103">
        <f t="shared" si="195"/>
        <v>0</v>
      </c>
      <c r="AC220" s="107"/>
      <c r="AD220" s="367"/>
      <c r="AE220" s="336"/>
      <c r="AF220" s="103">
        <f>'ИТОГ и проверка'!P220</f>
        <v>186</v>
      </c>
      <c r="AG220" s="103"/>
      <c r="AH220" s="103"/>
      <c r="AI220" s="121"/>
      <c r="AJ220" s="121">
        <f t="shared" si="203"/>
        <v>186</v>
      </c>
      <c r="AK220" s="119">
        <f t="shared" si="201"/>
        <v>-62</v>
      </c>
      <c r="AL220" s="101">
        <f t="shared" si="202"/>
        <v>0</v>
      </c>
    </row>
    <row r="221" ht="47.25">
      <c r="A221" s="96" t="s">
        <v>448</v>
      </c>
      <c r="B221" s="97" t="s">
        <v>449</v>
      </c>
      <c r="C221" s="211">
        <v>600.15499999999997</v>
      </c>
      <c r="D221" s="104">
        <v>1704</v>
      </c>
      <c r="E221" s="157">
        <v>1893</v>
      </c>
      <c r="F221" s="200">
        <f t="shared" si="194"/>
        <v>3.1541851688313853</v>
      </c>
      <c r="G221" s="105">
        <v>85</v>
      </c>
      <c r="H221" s="105">
        <v>5</v>
      </c>
      <c r="I221" s="105"/>
      <c r="J221" s="365"/>
      <c r="K221" s="102"/>
      <c r="L221" s="105">
        <v>63</v>
      </c>
      <c r="M221" s="105"/>
      <c r="N221" s="201"/>
      <c r="O221" s="213">
        <v>71</v>
      </c>
      <c r="P221" s="203"/>
      <c r="Q221" s="204"/>
      <c r="R221" s="120">
        <v>63</v>
      </c>
      <c r="S221" s="366"/>
      <c r="T221" s="120">
        <v>0</v>
      </c>
      <c r="U221" s="205">
        <f t="shared" si="196"/>
        <v>83.529411764705884</v>
      </c>
      <c r="V221" s="101">
        <f t="shared" si="197"/>
        <v>94.650000000000006</v>
      </c>
      <c r="W221" s="336">
        <f t="shared" si="198"/>
        <v>94</v>
      </c>
      <c r="X221" s="71">
        <v>5</v>
      </c>
      <c r="Y221" s="103">
        <f>'ИТОГ и проверка'!O221</f>
        <v>94</v>
      </c>
      <c r="Z221" s="103">
        <f t="shared" si="200"/>
        <v>4.9656629688325413</v>
      </c>
      <c r="AA221" s="101">
        <f t="shared" si="199"/>
        <v>-0.034337031167458676</v>
      </c>
      <c r="AB221" s="10">
        <f t="shared" si="195"/>
        <v>0</v>
      </c>
      <c r="AC221" s="107"/>
      <c r="AD221" s="367"/>
      <c r="AE221" s="336"/>
      <c r="AF221" s="103">
        <f>'ИТОГ и проверка'!P221</f>
        <v>70</v>
      </c>
      <c r="AG221" s="103"/>
      <c r="AH221" s="103"/>
      <c r="AI221" s="121"/>
      <c r="AJ221" s="121">
        <f t="shared" si="203"/>
        <v>70</v>
      </c>
      <c r="AK221" s="119">
        <f t="shared" si="201"/>
        <v>-24</v>
      </c>
      <c r="AL221" s="101">
        <f t="shared" si="202"/>
        <v>0</v>
      </c>
    </row>
    <row r="222" ht="47.25">
      <c r="A222" s="96" t="s">
        <v>450</v>
      </c>
      <c r="B222" s="97" t="s">
        <v>451</v>
      </c>
      <c r="C222" s="214">
        <v>316.95299999999997</v>
      </c>
      <c r="D222" s="104">
        <v>735</v>
      </c>
      <c r="E222" s="182">
        <v>770</v>
      </c>
      <c r="F222" s="200">
        <f t="shared" si="194"/>
        <v>2.4293822743435149</v>
      </c>
      <c r="G222" s="105">
        <v>36</v>
      </c>
      <c r="H222" s="105">
        <v>5</v>
      </c>
      <c r="I222" s="105"/>
      <c r="J222" s="365"/>
      <c r="K222" s="102"/>
      <c r="L222" s="105">
        <v>27</v>
      </c>
      <c r="M222" s="105"/>
      <c r="N222" s="201"/>
      <c r="O222" s="385">
        <v>32</v>
      </c>
      <c r="P222" s="107"/>
      <c r="Q222" s="204"/>
      <c r="R222" s="120">
        <v>27</v>
      </c>
      <c r="S222" s="203"/>
      <c r="T222" s="120"/>
      <c r="U222" s="101">
        <f t="shared" si="196"/>
        <v>88.888888888888886</v>
      </c>
      <c r="V222" s="101">
        <f t="shared" si="197"/>
        <v>38.5</v>
      </c>
      <c r="W222" s="336">
        <f t="shared" si="198"/>
        <v>38</v>
      </c>
      <c r="X222" s="71">
        <v>5</v>
      </c>
      <c r="Y222" s="103">
        <f>'ИТОГ и проверка'!O222</f>
        <v>36</v>
      </c>
      <c r="Z222" s="103">
        <f t="shared" si="200"/>
        <v>4.6753246753246751</v>
      </c>
      <c r="AA222" s="101">
        <f t="shared" si="199"/>
        <v>-0.32467532467532489</v>
      </c>
      <c r="AB222" s="103">
        <f t="shared" si="195"/>
        <v>0</v>
      </c>
      <c r="AC222" s="107"/>
      <c r="AD222" s="367"/>
      <c r="AE222" s="336"/>
      <c r="AF222" s="103">
        <f>'ИТОГ и проверка'!P222</f>
        <v>27</v>
      </c>
      <c r="AG222" s="103"/>
      <c r="AH222" s="103"/>
      <c r="AI222" s="121"/>
      <c r="AJ222" s="121">
        <f t="shared" si="203"/>
        <v>27</v>
      </c>
      <c r="AK222" s="119">
        <f t="shared" si="201"/>
        <v>-9</v>
      </c>
      <c r="AL222" s="101">
        <f t="shared" si="202"/>
        <v>0</v>
      </c>
    </row>
    <row r="223">
      <c r="A223" s="123" t="s">
        <v>452</v>
      </c>
      <c r="B223" s="87" t="s">
        <v>453</v>
      </c>
      <c r="C223" s="218"/>
      <c r="D223" s="208"/>
      <c r="E223" s="255"/>
      <c r="F223" s="256"/>
      <c r="G223" s="91"/>
      <c r="H223" s="91"/>
      <c r="I223" s="91"/>
      <c r="J223" s="151"/>
      <c r="K223" s="151"/>
      <c r="L223" s="91"/>
      <c r="M223" s="151"/>
      <c r="N223" s="91"/>
      <c r="O223" s="207"/>
      <c r="P223" s="88"/>
      <c r="Q223" s="88"/>
      <c r="R223" s="89"/>
      <c r="S223" s="88"/>
      <c r="T223" s="89"/>
      <c r="U223" s="88"/>
      <c r="V223" s="90"/>
      <c r="W223" s="92"/>
      <c r="X223" s="92"/>
      <c r="Y223" s="90"/>
      <c r="Z223" s="150"/>
      <c r="AA223" s="90"/>
      <c r="AB223" s="10">
        <f t="shared" si="195"/>
        <v>0</v>
      </c>
      <c r="AC223" s="90"/>
      <c r="AD223" s="92"/>
      <c r="AE223" s="92"/>
      <c r="AF223" s="90"/>
      <c r="AG223" s="92"/>
      <c r="AH223" s="90"/>
      <c r="AI223" s="370"/>
      <c r="AJ223" s="121">
        <f t="shared" si="203"/>
        <v>0</v>
      </c>
      <c r="AK223" s="119">
        <f t="shared" si="201"/>
        <v>0</v>
      </c>
      <c r="AL223" s="101">
        <f t="shared" si="202"/>
        <v>0</v>
      </c>
    </row>
    <row r="224" ht="47.25" customHeight="1">
      <c r="A224" s="96" t="s">
        <v>454</v>
      </c>
      <c r="B224" s="97" t="s">
        <v>455</v>
      </c>
      <c r="C224" s="214">
        <v>185.38</v>
      </c>
      <c r="D224" s="104">
        <v>2692</v>
      </c>
      <c r="E224" s="262">
        <v>2737</v>
      </c>
      <c r="F224" s="200">
        <f t="shared" si="194"/>
        <v>14.764267990074442</v>
      </c>
      <c r="G224" s="105">
        <v>134</v>
      </c>
      <c r="H224" s="105">
        <v>5</v>
      </c>
      <c r="I224" s="105"/>
      <c r="J224" s="365"/>
      <c r="K224" s="102"/>
      <c r="L224" s="105">
        <v>100</v>
      </c>
      <c r="M224" s="105"/>
      <c r="N224" s="105"/>
      <c r="O224" s="229">
        <v>100</v>
      </c>
      <c r="P224" s="120"/>
      <c r="Q224" s="120"/>
      <c r="R224" s="100">
        <v>100</v>
      </c>
      <c r="S224" s="120"/>
      <c r="T224" s="100"/>
      <c r="U224" s="101">
        <f t="shared" si="196"/>
        <v>74.626865671641781</v>
      </c>
      <c r="V224" s="101">
        <f t="shared" si="197"/>
        <v>136.84999999999999</v>
      </c>
      <c r="W224" s="336">
        <f t="shared" si="198"/>
        <v>136</v>
      </c>
      <c r="X224" s="71">
        <v>5</v>
      </c>
      <c r="Y224" s="103">
        <f>'ИТОГ и проверка'!O224</f>
        <v>136</v>
      </c>
      <c r="Z224" s="103">
        <f t="shared" si="200"/>
        <v>4.9689440993788816</v>
      </c>
      <c r="AA224" s="101">
        <f t="shared" si="199"/>
        <v>-0.031055900621118404</v>
      </c>
      <c r="AB224" s="103">
        <f t="shared" si="195"/>
        <v>0</v>
      </c>
      <c r="AC224" s="107"/>
      <c r="AD224" s="367"/>
      <c r="AE224" s="336"/>
      <c r="AF224" s="103">
        <f>'ИТОГ и проверка'!P224</f>
        <v>102</v>
      </c>
      <c r="AG224" s="103"/>
      <c r="AH224" s="103"/>
      <c r="AI224" s="121"/>
      <c r="AJ224" s="121">
        <f t="shared" si="203"/>
        <v>102</v>
      </c>
      <c r="AK224" s="119">
        <f t="shared" si="201"/>
        <v>-34</v>
      </c>
      <c r="AL224" s="101">
        <f t="shared" si="202"/>
        <v>0</v>
      </c>
    </row>
    <row r="225" ht="31.5">
      <c r="A225" s="96" t="s">
        <v>456</v>
      </c>
      <c r="B225" s="97" t="s">
        <v>457</v>
      </c>
      <c r="C225" s="211">
        <v>85.900000000000006</v>
      </c>
      <c r="D225" s="104">
        <v>547</v>
      </c>
      <c r="E225" s="230">
        <v>588</v>
      </c>
      <c r="F225" s="200">
        <f t="shared" si="194"/>
        <v>6.8451688009313152</v>
      </c>
      <c r="G225" s="105">
        <v>27</v>
      </c>
      <c r="H225" s="105">
        <v>5</v>
      </c>
      <c r="I225" s="105"/>
      <c r="J225" s="365"/>
      <c r="K225" s="102"/>
      <c r="L225" s="105">
        <v>20</v>
      </c>
      <c r="M225" s="105"/>
      <c r="N225" s="105"/>
      <c r="O225" s="230">
        <v>27</v>
      </c>
      <c r="P225" s="120"/>
      <c r="Q225" s="120"/>
      <c r="R225" s="100">
        <v>20</v>
      </c>
      <c r="S225" s="120"/>
      <c r="T225" s="100"/>
      <c r="U225" s="101">
        <v>0</v>
      </c>
      <c r="V225" s="101">
        <f t="shared" si="197"/>
        <v>29.400000000000002</v>
      </c>
      <c r="W225" s="336">
        <f t="shared" si="198"/>
        <v>29</v>
      </c>
      <c r="X225" s="71">
        <v>5</v>
      </c>
      <c r="Y225" s="103">
        <f>'ИТОГ и проверка'!O225</f>
        <v>29</v>
      </c>
      <c r="Z225" s="103">
        <f t="shared" si="200"/>
        <v>4.9319727891156466</v>
      </c>
      <c r="AA225" s="101">
        <f t="shared" si="199"/>
        <v>-0.068027210884353373</v>
      </c>
      <c r="AB225" s="10">
        <f t="shared" si="195"/>
        <v>0</v>
      </c>
      <c r="AC225" s="107"/>
      <c r="AD225" s="367"/>
      <c r="AE225" s="336"/>
      <c r="AF225" s="103">
        <f>'ИТОГ и проверка'!P225</f>
        <v>21</v>
      </c>
      <c r="AG225" s="103"/>
      <c r="AH225" s="103"/>
      <c r="AI225" s="121"/>
      <c r="AJ225" s="121">
        <f t="shared" si="203"/>
        <v>21</v>
      </c>
      <c r="AK225" s="119">
        <f t="shared" si="201"/>
        <v>-8</v>
      </c>
      <c r="AL225" s="101">
        <f t="shared" si="202"/>
        <v>0</v>
      </c>
    </row>
    <row r="226" ht="31.5">
      <c r="A226" s="96" t="s">
        <v>458</v>
      </c>
      <c r="B226" s="97" t="s">
        <v>459</v>
      </c>
      <c r="C226" s="214">
        <v>74.510000000000005</v>
      </c>
      <c r="D226" s="104">
        <v>917</v>
      </c>
      <c r="E226" s="246">
        <v>934</v>
      </c>
      <c r="F226" s="200">
        <f t="shared" si="194"/>
        <v>12.535230170446919</v>
      </c>
      <c r="G226" s="105">
        <v>45</v>
      </c>
      <c r="H226" s="105">
        <v>5</v>
      </c>
      <c r="I226" s="105"/>
      <c r="J226" s="365"/>
      <c r="K226" s="102"/>
      <c r="L226" s="105">
        <v>33</v>
      </c>
      <c r="M226" s="105"/>
      <c r="N226" s="105"/>
      <c r="O226" s="276"/>
      <c r="P226" s="120"/>
      <c r="Q226" s="120"/>
      <c r="R226" s="146"/>
      <c r="S226" s="120"/>
      <c r="T226" s="146"/>
      <c r="U226" s="101">
        <f t="shared" si="196"/>
        <v>0</v>
      </c>
      <c r="V226" s="101">
        <f t="shared" si="197"/>
        <v>46.700000000000003</v>
      </c>
      <c r="W226" s="336">
        <f t="shared" si="198"/>
        <v>46</v>
      </c>
      <c r="X226" s="71">
        <v>5</v>
      </c>
      <c r="Y226" s="103">
        <f>'ИТОГ и проверка'!O226</f>
        <v>46</v>
      </c>
      <c r="Z226" s="103">
        <f t="shared" si="200"/>
        <v>4.925053533190578</v>
      </c>
      <c r="AA226" s="101">
        <f t="shared" si="199"/>
        <v>-0.074946466809421963</v>
      </c>
      <c r="AB226" s="103">
        <f t="shared" si="195"/>
        <v>0</v>
      </c>
      <c r="AC226" s="107"/>
      <c r="AD226" s="367"/>
      <c r="AE226" s="336"/>
      <c r="AF226" s="103">
        <f>'ИТОГ и проверка'!P226</f>
        <v>34</v>
      </c>
      <c r="AG226" s="103"/>
      <c r="AH226" s="103"/>
      <c r="AI226" s="121"/>
      <c r="AJ226" s="121">
        <f t="shared" si="203"/>
        <v>34</v>
      </c>
      <c r="AK226" s="119">
        <f t="shared" si="201"/>
        <v>-12</v>
      </c>
      <c r="AL226" s="101">
        <f t="shared" si="202"/>
        <v>0</v>
      </c>
    </row>
    <row r="227" ht="47.25">
      <c r="A227" s="96" t="s">
        <v>460</v>
      </c>
      <c r="B227" s="97" t="s">
        <v>461</v>
      </c>
      <c r="C227" s="238">
        <v>125.851</v>
      </c>
      <c r="D227" s="104">
        <v>1288</v>
      </c>
      <c r="E227" s="269">
        <v>1298</v>
      </c>
      <c r="F227" s="200">
        <f t="shared" si="194"/>
        <v>10.313783760160826</v>
      </c>
      <c r="G227" s="105">
        <v>60</v>
      </c>
      <c r="H227" s="105">
        <v>5</v>
      </c>
      <c r="I227" s="105"/>
      <c r="J227" s="365"/>
      <c r="K227" s="102"/>
      <c r="L227" s="105">
        <v>45</v>
      </c>
      <c r="M227" s="105"/>
      <c r="N227" s="201"/>
      <c r="O227" s="213">
        <v>54</v>
      </c>
      <c r="P227" s="386"/>
      <c r="Q227" s="215"/>
      <c r="R227" s="120">
        <v>45</v>
      </c>
      <c r="S227" s="246"/>
      <c r="T227" s="120"/>
      <c r="U227" s="205">
        <f t="shared" si="196"/>
        <v>90</v>
      </c>
      <c r="V227" s="101">
        <f t="shared" si="197"/>
        <v>64.900000000000006</v>
      </c>
      <c r="W227" s="336">
        <f t="shared" si="198"/>
        <v>64</v>
      </c>
      <c r="X227" s="71">
        <v>5</v>
      </c>
      <c r="Y227" s="103">
        <f>'ИТОГ и проверка'!O227</f>
        <v>60</v>
      </c>
      <c r="Z227" s="103">
        <f t="shared" si="200"/>
        <v>4.6224961479198763</v>
      </c>
      <c r="AA227" s="101">
        <f t="shared" si="199"/>
        <v>-0.37750385208012371</v>
      </c>
      <c r="AB227" s="10">
        <f t="shared" si="195"/>
        <v>0</v>
      </c>
      <c r="AC227" s="107"/>
      <c r="AD227" s="367"/>
      <c r="AE227" s="336"/>
      <c r="AF227" s="103">
        <f>'ИТОГ и проверка'!P227</f>
        <v>45</v>
      </c>
      <c r="AG227" s="103"/>
      <c r="AH227" s="103"/>
      <c r="AI227" s="121"/>
      <c r="AJ227" s="121">
        <f t="shared" si="203"/>
        <v>45</v>
      </c>
      <c r="AK227" s="119">
        <f t="shared" si="201"/>
        <v>-15</v>
      </c>
      <c r="AL227" s="101">
        <f t="shared" si="202"/>
        <v>0</v>
      </c>
    </row>
    <row r="228" ht="31.5">
      <c r="A228" s="96" t="s">
        <v>462</v>
      </c>
      <c r="B228" s="97" t="s">
        <v>463</v>
      </c>
      <c r="C228" s="214">
        <v>23.507999999999999</v>
      </c>
      <c r="D228" s="104">
        <v>301</v>
      </c>
      <c r="E228" s="277">
        <v>0</v>
      </c>
      <c r="F228" s="200">
        <f t="shared" ref="F228:F265" si="204">E228/C228</f>
        <v>0</v>
      </c>
      <c r="G228" s="105">
        <v>15</v>
      </c>
      <c r="H228" s="105">
        <v>5</v>
      </c>
      <c r="I228" s="105"/>
      <c r="J228" s="365"/>
      <c r="K228" s="102"/>
      <c r="L228" s="105">
        <v>11</v>
      </c>
      <c r="M228" s="105"/>
      <c r="N228" s="105"/>
      <c r="O228" s="344"/>
      <c r="P228" s="120"/>
      <c r="Q228" s="120"/>
      <c r="R228" s="145"/>
      <c r="S228" s="120"/>
      <c r="T228" s="145"/>
      <c r="U228" s="101">
        <f t="shared" si="196"/>
        <v>0</v>
      </c>
      <c r="V228" s="101">
        <f t="shared" si="197"/>
        <v>0</v>
      </c>
      <c r="W228" s="336">
        <f t="shared" si="198"/>
        <v>0</v>
      </c>
      <c r="X228" s="71">
        <v>0</v>
      </c>
      <c r="Y228" s="103">
        <f>'ИТОГ и проверка'!O228</f>
        <v>0</v>
      </c>
      <c r="Z228" s="103">
        <v>0</v>
      </c>
      <c r="AA228" s="101">
        <f t="shared" si="199"/>
        <v>0</v>
      </c>
      <c r="AB228" s="103">
        <f t="shared" ref="AB228:AB264" si="205">IF(AA228&gt;0.01,AA228*1000000,0)</f>
        <v>0</v>
      </c>
      <c r="AC228" s="107"/>
      <c r="AD228" s="367"/>
      <c r="AE228" s="336"/>
      <c r="AF228" s="103">
        <f>'ИТОГ и проверка'!P228</f>
        <v>0</v>
      </c>
      <c r="AG228" s="103"/>
      <c r="AH228" s="103"/>
      <c r="AI228" s="121"/>
      <c r="AJ228" s="121">
        <f t="shared" si="203"/>
        <v>0</v>
      </c>
      <c r="AK228" s="119">
        <f t="shared" si="201"/>
        <v>0</v>
      </c>
      <c r="AL228" s="101">
        <f t="shared" si="202"/>
        <v>0</v>
      </c>
    </row>
    <row r="229" ht="31.5">
      <c r="A229" s="96" t="s">
        <v>464</v>
      </c>
      <c r="B229" s="97" t="s">
        <v>465</v>
      </c>
      <c r="C229" s="211">
        <v>161</v>
      </c>
      <c r="D229" s="104">
        <v>0</v>
      </c>
      <c r="E229" s="230">
        <v>0</v>
      </c>
      <c r="F229" s="200">
        <f t="shared" si="204"/>
        <v>0</v>
      </c>
      <c r="G229" s="105">
        <v>0</v>
      </c>
      <c r="H229" s="105">
        <v>0</v>
      </c>
      <c r="I229" s="105"/>
      <c r="J229" s="365"/>
      <c r="K229" s="102"/>
      <c r="L229" s="105">
        <v>0</v>
      </c>
      <c r="M229" s="105"/>
      <c r="N229" s="201"/>
      <c r="O229" s="216">
        <v>0</v>
      </c>
      <c r="P229" s="386"/>
      <c r="Q229" s="215"/>
      <c r="R229" s="122">
        <v>0</v>
      </c>
      <c r="S229" s="246"/>
      <c r="T229" s="122">
        <v>0</v>
      </c>
      <c r="U229" s="205">
        <v>0</v>
      </c>
      <c r="V229" s="101">
        <f t="shared" si="197"/>
        <v>0</v>
      </c>
      <c r="W229" s="336">
        <f t="shared" si="198"/>
        <v>0</v>
      </c>
      <c r="X229" s="71">
        <v>0</v>
      </c>
      <c r="Y229" s="103">
        <f>'ИТОГ и проверка'!O229</f>
        <v>0</v>
      </c>
      <c r="Z229" s="103">
        <v>0</v>
      </c>
      <c r="AA229" s="101">
        <f t="shared" si="199"/>
        <v>0</v>
      </c>
      <c r="AB229" s="10">
        <f t="shared" si="205"/>
        <v>0</v>
      </c>
      <c r="AC229" s="107"/>
      <c r="AD229" s="367"/>
      <c r="AE229" s="336"/>
      <c r="AF229" s="103">
        <f>'ИТОГ и проверка'!P229</f>
        <v>0</v>
      </c>
      <c r="AG229" s="103"/>
      <c r="AH229" s="103"/>
      <c r="AI229" s="121"/>
      <c r="AJ229" s="121">
        <f t="shared" si="203"/>
        <v>0</v>
      </c>
      <c r="AK229" s="119">
        <f t="shared" si="201"/>
        <v>0</v>
      </c>
      <c r="AL229" s="101">
        <f t="shared" si="202"/>
        <v>0</v>
      </c>
    </row>
    <row r="230" ht="31.5">
      <c r="A230" s="96" t="s">
        <v>466</v>
      </c>
      <c r="B230" s="97" t="s">
        <v>467</v>
      </c>
      <c r="C230" s="214">
        <v>28</v>
      </c>
      <c r="D230" s="104">
        <v>6</v>
      </c>
      <c r="E230" s="229">
        <v>9</v>
      </c>
      <c r="F230" s="200">
        <f t="shared" si="204"/>
        <v>0.32142857142857145</v>
      </c>
      <c r="G230" s="105">
        <v>0</v>
      </c>
      <c r="H230" s="105">
        <v>0</v>
      </c>
      <c r="I230" s="105"/>
      <c r="J230" s="365"/>
      <c r="K230" s="102"/>
      <c r="L230" s="105">
        <v>0</v>
      </c>
      <c r="M230" s="105"/>
      <c r="N230" s="201"/>
      <c r="O230" s="216">
        <v>0</v>
      </c>
      <c r="P230" s="203"/>
      <c r="Q230" s="204"/>
      <c r="R230" s="122">
        <v>0</v>
      </c>
      <c r="S230" s="366"/>
      <c r="T230" s="122">
        <v>0</v>
      </c>
      <c r="U230" s="205">
        <v>0</v>
      </c>
      <c r="V230" s="101">
        <f t="shared" si="197"/>
        <v>0</v>
      </c>
      <c r="W230" s="336">
        <f t="shared" si="198"/>
        <v>0</v>
      </c>
      <c r="X230" s="71">
        <v>0</v>
      </c>
      <c r="Y230" s="103">
        <f>'ИТОГ и проверка'!O230</f>
        <v>0</v>
      </c>
      <c r="Z230" s="103">
        <f t="shared" si="200"/>
        <v>0</v>
      </c>
      <c r="AA230" s="101">
        <f t="shared" si="199"/>
        <v>0</v>
      </c>
      <c r="AB230" s="103">
        <f t="shared" si="205"/>
        <v>0</v>
      </c>
      <c r="AC230" s="107"/>
      <c r="AD230" s="367"/>
      <c r="AE230" s="336"/>
      <c r="AF230" s="103">
        <f>'ИТОГ и проверка'!P230</f>
        <v>0</v>
      </c>
      <c r="AG230" s="103"/>
      <c r="AH230" s="103"/>
      <c r="AI230" s="121"/>
      <c r="AJ230" s="121">
        <f t="shared" si="203"/>
        <v>0</v>
      </c>
      <c r="AK230" s="119">
        <f t="shared" si="201"/>
        <v>0</v>
      </c>
      <c r="AL230" s="101">
        <f t="shared" si="202"/>
        <v>0</v>
      </c>
    </row>
    <row r="231" ht="63">
      <c r="A231" s="96" t="s">
        <v>468</v>
      </c>
      <c r="B231" s="97" t="s">
        <v>469</v>
      </c>
      <c r="C231" s="238">
        <v>145.673</v>
      </c>
      <c r="D231" s="104">
        <v>300</v>
      </c>
      <c r="E231" s="387">
        <v>307</v>
      </c>
      <c r="F231" s="200">
        <f t="shared" si="204"/>
        <v>2.107459858724678</v>
      </c>
      <c r="G231" s="105">
        <v>12</v>
      </c>
      <c r="H231" s="105">
        <v>4</v>
      </c>
      <c r="I231" s="105"/>
      <c r="J231" s="365"/>
      <c r="K231" s="102"/>
      <c r="L231" s="105">
        <v>9</v>
      </c>
      <c r="M231" s="105"/>
      <c r="N231" s="201"/>
      <c r="O231" s="213">
        <v>12</v>
      </c>
      <c r="P231" s="386"/>
      <c r="Q231" s="215"/>
      <c r="R231" s="120">
        <v>9</v>
      </c>
      <c r="S231" s="246"/>
      <c r="T231" s="120"/>
      <c r="U231" s="205">
        <f t="shared" si="196"/>
        <v>100</v>
      </c>
      <c r="V231" s="101">
        <f t="shared" si="197"/>
        <v>15.350000000000001</v>
      </c>
      <c r="W231" s="336">
        <f t="shared" si="198"/>
        <v>15</v>
      </c>
      <c r="X231" s="71">
        <v>5</v>
      </c>
      <c r="Y231" s="103">
        <f>'ИТОГ и проверка'!O231</f>
        <v>15</v>
      </c>
      <c r="Z231" s="103">
        <f t="shared" si="200"/>
        <v>4.8859934853420199</v>
      </c>
      <c r="AA231" s="101">
        <f t="shared" si="199"/>
        <v>-0.11400651465798006</v>
      </c>
      <c r="AB231" s="10">
        <f t="shared" si="205"/>
        <v>0</v>
      </c>
      <c r="AC231" s="107"/>
      <c r="AD231" s="367"/>
      <c r="AE231" s="336"/>
      <c r="AF231" s="103">
        <f>'ИТОГ и проверка'!P231</f>
        <v>11</v>
      </c>
      <c r="AG231" s="103"/>
      <c r="AH231" s="103"/>
      <c r="AI231" s="121"/>
      <c r="AJ231" s="121">
        <f t="shared" si="203"/>
        <v>11</v>
      </c>
      <c r="AK231" s="119">
        <f t="shared" si="201"/>
        <v>-4</v>
      </c>
      <c r="AL231" s="101">
        <f t="shared" si="202"/>
        <v>0</v>
      </c>
    </row>
    <row r="232" ht="63">
      <c r="A232" s="96" t="s">
        <v>470</v>
      </c>
      <c r="B232" s="97" t="s">
        <v>471</v>
      </c>
      <c r="C232" s="265">
        <v>76.474999999999994</v>
      </c>
      <c r="D232" s="104">
        <v>259</v>
      </c>
      <c r="E232" s="120">
        <v>273</v>
      </c>
      <c r="F232" s="200">
        <f t="shared" si="204"/>
        <v>3.5697940503432495</v>
      </c>
      <c r="G232" s="105">
        <v>10</v>
      </c>
      <c r="H232" s="105">
        <v>4</v>
      </c>
      <c r="I232" s="105"/>
      <c r="J232" s="365"/>
      <c r="K232" s="102"/>
      <c r="L232" s="105">
        <v>7</v>
      </c>
      <c r="M232" s="105"/>
      <c r="N232" s="201"/>
      <c r="O232" s="213">
        <v>10</v>
      </c>
      <c r="P232" s="386"/>
      <c r="Q232" s="215"/>
      <c r="R232" s="120">
        <v>7</v>
      </c>
      <c r="S232" s="246"/>
      <c r="T232" s="120"/>
      <c r="U232" s="205">
        <f t="shared" si="196"/>
        <v>100</v>
      </c>
      <c r="V232" s="101">
        <f t="shared" si="197"/>
        <v>13.65</v>
      </c>
      <c r="W232" s="336">
        <f t="shared" si="198"/>
        <v>13</v>
      </c>
      <c r="X232" s="71">
        <v>5</v>
      </c>
      <c r="Y232" s="103">
        <f>'ИТОГ и проверка'!O232</f>
        <v>10</v>
      </c>
      <c r="Z232" s="103">
        <f t="shared" si="200"/>
        <v>3.6630036630036629</v>
      </c>
      <c r="AA232" s="101">
        <f t="shared" si="199"/>
        <v>-1.3369963369963371</v>
      </c>
      <c r="AB232" s="103">
        <f t="shared" si="205"/>
        <v>0</v>
      </c>
      <c r="AC232" s="107"/>
      <c r="AD232" s="367"/>
      <c r="AE232" s="336"/>
      <c r="AF232" s="103">
        <f>'ИТОГ и проверка'!P232</f>
        <v>7</v>
      </c>
      <c r="AG232" s="103"/>
      <c r="AH232" s="103"/>
      <c r="AI232" s="121"/>
      <c r="AJ232" s="121">
        <f t="shared" si="203"/>
        <v>7</v>
      </c>
      <c r="AK232" s="119">
        <f t="shared" si="201"/>
        <v>-3</v>
      </c>
      <c r="AL232" s="101">
        <f t="shared" si="202"/>
        <v>0</v>
      </c>
    </row>
    <row r="233">
      <c r="A233" s="123" t="s">
        <v>472</v>
      </c>
      <c r="B233" s="87" t="s">
        <v>473</v>
      </c>
      <c r="C233" s="218"/>
      <c r="D233" s="208"/>
      <c r="E233" s="284"/>
      <c r="F233" s="304"/>
      <c r="G233" s="91"/>
      <c r="H233" s="91"/>
      <c r="I233" s="91"/>
      <c r="J233" s="151"/>
      <c r="K233" s="151"/>
      <c r="L233" s="91"/>
      <c r="M233" s="151"/>
      <c r="N233" s="91"/>
      <c r="O233" s="222"/>
      <c r="P233" s="88"/>
      <c r="Q233" s="88"/>
      <c r="R233" s="124"/>
      <c r="S233" s="88"/>
      <c r="T233" s="124"/>
      <c r="U233" s="88"/>
      <c r="V233" s="90"/>
      <c r="W233" s="92"/>
      <c r="X233" s="92"/>
      <c r="Y233" s="90"/>
      <c r="Z233" s="150"/>
      <c r="AA233" s="90"/>
      <c r="AB233" s="10">
        <f t="shared" si="205"/>
        <v>0</v>
      </c>
      <c r="AC233" s="90"/>
      <c r="AD233" s="92"/>
      <c r="AE233" s="92"/>
      <c r="AF233" s="90"/>
      <c r="AG233" s="92"/>
      <c r="AH233" s="90"/>
      <c r="AI233" s="370"/>
      <c r="AJ233" s="121">
        <f t="shared" si="203"/>
        <v>0</v>
      </c>
      <c r="AK233" s="119">
        <f t="shared" si="201"/>
        <v>0</v>
      </c>
      <c r="AL233" s="101">
        <f t="shared" si="202"/>
        <v>0</v>
      </c>
    </row>
    <row r="234" ht="47.25">
      <c r="A234" s="96" t="s">
        <v>474</v>
      </c>
      <c r="B234" s="97" t="s">
        <v>475</v>
      </c>
      <c r="C234" s="214">
        <v>89.930999999999997</v>
      </c>
      <c r="D234" s="104">
        <v>61</v>
      </c>
      <c r="E234" s="182">
        <v>75</v>
      </c>
      <c r="F234" s="200">
        <f t="shared" si="204"/>
        <v>0.83397271241284987</v>
      </c>
      <c r="G234" s="105">
        <v>3</v>
      </c>
      <c r="H234" s="105">
        <v>5</v>
      </c>
      <c r="I234" s="105"/>
      <c r="J234" s="365"/>
      <c r="K234" s="102"/>
      <c r="L234" s="105">
        <v>2</v>
      </c>
      <c r="M234" s="105"/>
      <c r="N234" s="201"/>
      <c r="O234" s="213">
        <v>2</v>
      </c>
      <c r="P234" s="203"/>
      <c r="Q234" s="204"/>
      <c r="R234" s="120">
        <v>2</v>
      </c>
      <c r="S234" s="366"/>
      <c r="T234" s="120"/>
      <c r="U234" s="205">
        <f t="shared" ref="U234:U265" si="206">O234/G234%</f>
        <v>66.666666666666671</v>
      </c>
      <c r="V234" s="101">
        <f t="shared" si="197"/>
        <v>3.75</v>
      </c>
      <c r="W234" s="336">
        <f t="shared" si="198"/>
        <v>3</v>
      </c>
      <c r="X234" s="71">
        <v>5</v>
      </c>
      <c r="Y234" s="103">
        <f>'ИТОГ и проверка'!O234</f>
        <v>3</v>
      </c>
      <c r="Z234" s="103">
        <f t="shared" si="200"/>
        <v>4</v>
      </c>
      <c r="AA234" s="101">
        <f t="shared" si="199"/>
        <v>-1</v>
      </c>
      <c r="AB234" s="103">
        <f t="shared" si="205"/>
        <v>0</v>
      </c>
      <c r="AC234" s="107"/>
      <c r="AD234" s="367"/>
      <c r="AE234" s="336"/>
      <c r="AF234" s="103">
        <f>'ИТОГ и проверка'!P234</f>
        <v>2</v>
      </c>
      <c r="AG234" s="103"/>
      <c r="AH234" s="103"/>
      <c r="AI234" s="121"/>
      <c r="AJ234" s="121">
        <f t="shared" si="203"/>
        <v>2</v>
      </c>
      <c r="AK234" s="119">
        <f t="shared" si="201"/>
        <v>-1</v>
      </c>
      <c r="AL234" s="101">
        <f t="shared" si="202"/>
        <v>0</v>
      </c>
    </row>
    <row r="235" ht="31.5">
      <c r="A235" s="96" t="s">
        <v>476</v>
      </c>
      <c r="B235" s="97" t="s">
        <v>477</v>
      </c>
      <c r="C235" s="211">
        <v>397</v>
      </c>
      <c r="D235" s="104">
        <v>734</v>
      </c>
      <c r="E235" s="105">
        <v>795</v>
      </c>
      <c r="F235" s="200">
        <f t="shared" si="204"/>
        <v>2.0025188916876573</v>
      </c>
      <c r="G235" s="105">
        <v>36</v>
      </c>
      <c r="H235" s="105">
        <v>5</v>
      </c>
      <c r="I235" s="105"/>
      <c r="J235" s="365"/>
      <c r="K235" s="102"/>
      <c r="L235" s="105">
        <v>27</v>
      </c>
      <c r="M235" s="105"/>
      <c r="N235" s="105"/>
      <c r="O235" s="267">
        <v>0</v>
      </c>
      <c r="P235" s="107"/>
      <c r="Q235" s="107"/>
      <c r="R235" s="100">
        <v>0</v>
      </c>
      <c r="S235" s="107"/>
      <c r="T235" s="100">
        <v>0</v>
      </c>
      <c r="U235" s="101">
        <f t="shared" si="206"/>
        <v>0</v>
      </c>
      <c r="V235" s="101">
        <f t="shared" si="197"/>
        <v>39.75</v>
      </c>
      <c r="W235" s="336">
        <f t="shared" si="198"/>
        <v>39</v>
      </c>
      <c r="X235" s="71">
        <v>5</v>
      </c>
      <c r="Y235" s="103">
        <f>'ИТОГ и проверка'!O235</f>
        <v>39</v>
      </c>
      <c r="Z235" s="103">
        <f t="shared" si="200"/>
        <v>4.9056603773584904</v>
      </c>
      <c r="AA235" s="101">
        <f t="shared" si="199"/>
        <v>-0.094339622641509635</v>
      </c>
      <c r="AB235" s="10">
        <f t="shared" si="205"/>
        <v>0</v>
      </c>
      <c r="AC235" s="107"/>
      <c r="AD235" s="367"/>
      <c r="AE235" s="336"/>
      <c r="AF235" s="103">
        <f>'ИТОГ и проверка'!P235</f>
        <v>29</v>
      </c>
      <c r="AG235" s="103"/>
      <c r="AH235" s="103"/>
      <c r="AI235" s="121"/>
      <c r="AJ235" s="121">
        <f t="shared" si="203"/>
        <v>29</v>
      </c>
      <c r="AK235" s="119">
        <f t="shared" si="201"/>
        <v>-10</v>
      </c>
      <c r="AL235" s="101">
        <f t="shared" si="202"/>
        <v>0</v>
      </c>
    </row>
    <row r="236" ht="47.25">
      <c r="A236" s="96" t="s">
        <v>478</v>
      </c>
      <c r="B236" s="97" t="s">
        <v>479</v>
      </c>
      <c r="C236" s="214">
        <v>283.50999999999999</v>
      </c>
      <c r="D236" s="104">
        <v>496</v>
      </c>
      <c r="E236" s="246">
        <v>544</v>
      </c>
      <c r="F236" s="200">
        <f t="shared" si="204"/>
        <v>1.9188035695389933</v>
      </c>
      <c r="G236" s="105">
        <v>24</v>
      </c>
      <c r="H236" s="105">
        <v>5</v>
      </c>
      <c r="I236" s="105"/>
      <c r="J236" s="365"/>
      <c r="K236" s="102"/>
      <c r="L236" s="105">
        <v>18</v>
      </c>
      <c r="M236" s="105"/>
      <c r="N236" s="201"/>
      <c r="O236" s="213">
        <v>18</v>
      </c>
      <c r="P236" s="203"/>
      <c r="Q236" s="204"/>
      <c r="R236" s="120">
        <v>18</v>
      </c>
      <c r="S236" s="366"/>
      <c r="T236" s="120">
        <v>0</v>
      </c>
      <c r="U236" s="205">
        <f t="shared" si="206"/>
        <v>75</v>
      </c>
      <c r="V236" s="101">
        <f t="shared" si="197"/>
        <v>27.200000000000003</v>
      </c>
      <c r="W236" s="336">
        <f t="shared" si="198"/>
        <v>27</v>
      </c>
      <c r="X236" s="71">
        <v>5</v>
      </c>
      <c r="Y236" s="103">
        <f>'ИТОГ и проверка'!O236</f>
        <v>13</v>
      </c>
      <c r="Z236" s="103">
        <f t="shared" si="200"/>
        <v>2.3897058823529411</v>
      </c>
      <c r="AA236" s="101">
        <f t="shared" si="199"/>
        <v>-2.6102941176470589</v>
      </c>
      <c r="AB236" s="103">
        <f t="shared" si="205"/>
        <v>0</v>
      </c>
      <c r="AC236" s="107"/>
      <c r="AD236" s="367"/>
      <c r="AE236" s="336"/>
      <c r="AF236" s="103">
        <f>'ИТОГ и проверка'!P236</f>
        <v>9</v>
      </c>
      <c r="AG236" s="103"/>
      <c r="AH236" s="103"/>
      <c r="AI236" s="121"/>
      <c r="AJ236" s="121">
        <f t="shared" si="203"/>
        <v>9</v>
      </c>
      <c r="AK236" s="119">
        <f t="shared" si="201"/>
        <v>-4</v>
      </c>
      <c r="AL236" s="101">
        <f t="shared" si="202"/>
        <v>0</v>
      </c>
    </row>
    <row r="237" ht="47.25">
      <c r="A237" s="96" t="s">
        <v>480</v>
      </c>
      <c r="B237" s="97" t="s">
        <v>481</v>
      </c>
      <c r="C237" s="211">
        <v>17.295000000000002</v>
      </c>
      <c r="D237" s="104">
        <v>35</v>
      </c>
      <c r="E237" s="182">
        <v>36</v>
      </c>
      <c r="F237" s="200">
        <f t="shared" si="204"/>
        <v>2.0815264527320032</v>
      </c>
      <c r="G237" s="105">
        <v>0</v>
      </c>
      <c r="H237" s="105">
        <v>0</v>
      </c>
      <c r="I237" s="105"/>
      <c r="J237" s="365"/>
      <c r="K237" s="102"/>
      <c r="L237" s="105">
        <v>0</v>
      </c>
      <c r="M237" s="105"/>
      <c r="N237" s="201"/>
      <c r="O237" s="213">
        <v>0</v>
      </c>
      <c r="P237" s="203"/>
      <c r="Q237" s="204"/>
      <c r="R237" s="120">
        <v>0</v>
      </c>
      <c r="S237" s="366"/>
      <c r="T237" s="120">
        <v>0</v>
      </c>
      <c r="U237" s="205">
        <v>0</v>
      </c>
      <c r="V237" s="101">
        <f t="shared" si="197"/>
        <v>1.8</v>
      </c>
      <c r="W237" s="336">
        <f t="shared" si="198"/>
        <v>1</v>
      </c>
      <c r="X237" s="71">
        <v>5</v>
      </c>
      <c r="Y237" s="103">
        <f>'ИТОГ и проверка'!O237</f>
        <v>0</v>
      </c>
      <c r="Z237" s="103">
        <f t="shared" si="200"/>
        <v>0</v>
      </c>
      <c r="AA237" s="101">
        <f t="shared" si="199"/>
        <v>-5</v>
      </c>
      <c r="AB237" s="10">
        <f t="shared" si="205"/>
        <v>0</v>
      </c>
      <c r="AC237" s="107"/>
      <c r="AD237" s="367"/>
      <c r="AE237" s="336"/>
      <c r="AF237" s="103">
        <f>'ИТОГ и проверка'!P237</f>
        <v>0</v>
      </c>
      <c r="AG237" s="103"/>
      <c r="AH237" s="103"/>
      <c r="AI237" s="121"/>
      <c r="AJ237" s="121">
        <f t="shared" si="203"/>
        <v>0</v>
      </c>
      <c r="AK237" s="119">
        <f t="shared" si="201"/>
        <v>0</v>
      </c>
      <c r="AL237" s="101">
        <f t="shared" si="202"/>
        <v>0</v>
      </c>
    </row>
    <row r="238" ht="47.25">
      <c r="A238" s="96" t="s">
        <v>482</v>
      </c>
      <c r="B238" s="97" t="s">
        <v>483</v>
      </c>
      <c r="C238" s="214">
        <v>21.34</v>
      </c>
      <c r="D238" s="104">
        <v>43</v>
      </c>
      <c r="E238" s="280">
        <v>41</v>
      </c>
      <c r="F238" s="200">
        <f t="shared" si="204"/>
        <v>1.9212746016869728</v>
      </c>
      <c r="G238" s="105">
        <v>2</v>
      </c>
      <c r="H238" s="105">
        <v>5</v>
      </c>
      <c r="I238" s="105"/>
      <c r="J238" s="365"/>
      <c r="K238" s="102"/>
      <c r="L238" s="105">
        <v>1</v>
      </c>
      <c r="M238" s="105"/>
      <c r="N238" s="201"/>
      <c r="O238" s="213">
        <v>1</v>
      </c>
      <c r="P238" s="203"/>
      <c r="Q238" s="204"/>
      <c r="R238" s="120">
        <v>1</v>
      </c>
      <c r="S238" s="366"/>
      <c r="T238" s="120">
        <v>0</v>
      </c>
      <c r="U238" s="205">
        <f t="shared" si="206"/>
        <v>50</v>
      </c>
      <c r="V238" s="101">
        <f t="shared" ref="V238:V264" si="207">E238*X238%</f>
        <v>2.0500000000000003</v>
      </c>
      <c r="W238" s="336">
        <f t="shared" ref="W238:W264" si="208">ROUNDDOWN(V238,0)</f>
        <v>2</v>
      </c>
      <c r="X238" s="71">
        <v>5</v>
      </c>
      <c r="Y238" s="103">
        <f>'ИТОГ и проверка'!O238</f>
        <v>2</v>
      </c>
      <c r="Z238" s="103">
        <f t="shared" si="200"/>
        <v>4.8780487804878048</v>
      </c>
      <c r="AA238" s="101">
        <f t="shared" ref="AA238:AA264" si="209">Z238-X238</f>
        <v>-0.12195121951219523</v>
      </c>
      <c r="AB238" s="103">
        <f t="shared" si="205"/>
        <v>0</v>
      </c>
      <c r="AC238" s="107"/>
      <c r="AD238" s="367"/>
      <c r="AE238" s="336"/>
      <c r="AF238" s="103">
        <f>'ИТОГ и проверка'!P238</f>
        <v>1</v>
      </c>
      <c r="AG238" s="103"/>
      <c r="AH238" s="103"/>
      <c r="AI238" s="121"/>
      <c r="AJ238" s="121">
        <f t="shared" si="203"/>
        <v>1</v>
      </c>
      <c r="AK238" s="119">
        <f t="shared" si="201"/>
        <v>-1</v>
      </c>
      <c r="AL238" s="101">
        <f t="shared" si="202"/>
        <v>0</v>
      </c>
    </row>
    <row r="239" ht="47.25">
      <c r="A239" s="96" t="s">
        <v>484</v>
      </c>
      <c r="B239" s="97" t="s">
        <v>485</v>
      </c>
      <c r="C239" s="238">
        <v>398.80700000000002</v>
      </c>
      <c r="D239" s="104">
        <v>839</v>
      </c>
      <c r="E239" s="182">
        <v>823</v>
      </c>
      <c r="F239" s="200">
        <f t="shared" si="204"/>
        <v>2.0636548505918904</v>
      </c>
      <c r="G239" s="105">
        <v>41</v>
      </c>
      <c r="H239" s="105">
        <v>5</v>
      </c>
      <c r="I239" s="105"/>
      <c r="J239" s="365"/>
      <c r="K239" s="102"/>
      <c r="L239" s="105">
        <v>30</v>
      </c>
      <c r="M239" s="105"/>
      <c r="N239" s="105"/>
      <c r="O239" s="230">
        <v>41</v>
      </c>
      <c r="P239" s="107"/>
      <c r="Q239" s="107"/>
      <c r="R239" s="100">
        <v>30</v>
      </c>
      <c r="S239" s="107"/>
      <c r="T239" s="100">
        <v>0</v>
      </c>
      <c r="U239" s="101">
        <f t="shared" si="206"/>
        <v>100</v>
      </c>
      <c r="V239" s="101">
        <f t="shared" si="207"/>
        <v>41.150000000000006</v>
      </c>
      <c r="W239" s="336">
        <f t="shared" si="208"/>
        <v>41</v>
      </c>
      <c r="X239" s="71">
        <v>5</v>
      </c>
      <c r="Y239" s="103">
        <f>'ИТОГ и проверка'!O239</f>
        <v>41</v>
      </c>
      <c r="Z239" s="103">
        <f t="shared" ref="Z239:Z264" si="210">Y239/E239%</f>
        <v>4.9817739975698663</v>
      </c>
      <c r="AA239" s="101">
        <f t="shared" si="209"/>
        <v>-0.018226002430133725</v>
      </c>
      <c r="AB239" s="10">
        <f t="shared" si="205"/>
        <v>0</v>
      </c>
      <c r="AC239" s="107"/>
      <c r="AD239" s="367"/>
      <c r="AE239" s="336"/>
      <c r="AF239" s="103">
        <f>'ИТОГ и проверка'!P239</f>
        <v>30</v>
      </c>
      <c r="AG239" s="103"/>
      <c r="AH239" s="103"/>
      <c r="AI239" s="121"/>
      <c r="AJ239" s="121">
        <f t="shared" si="203"/>
        <v>30</v>
      </c>
      <c r="AK239" s="119">
        <f t="shared" si="201"/>
        <v>-11</v>
      </c>
      <c r="AL239" s="101">
        <f t="shared" si="202"/>
        <v>0</v>
      </c>
    </row>
    <row r="240" ht="47.25">
      <c r="A240" s="96" t="s">
        <v>486</v>
      </c>
      <c r="B240" s="97" t="s">
        <v>487</v>
      </c>
      <c r="C240" s="214">
        <v>379.44299999999998</v>
      </c>
      <c r="D240" s="104">
        <v>687</v>
      </c>
      <c r="E240" s="286">
        <v>752</v>
      </c>
      <c r="F240" s="200">
        <f t="shared" si="204"/>
        <v>1.9818523467292848</v>
      </c>
      <c r="G240" s="105">
        <v>34</v>
      </c>
      <c r="H240" s="105">
        <v>5</v>
      </c>
      <c r="I240" s="105"/>
      <c r="J240" s="365"/>
      <c r="K240" s="102"/>
      <c r="L240" s="105">
        <v>25</v>
      </c>
      <c r="M240" s="105"/>
      <c r="N240" s="105"/>
      <c r="O240" s="306">
        <v>34</v>
      </c>
      <c r="P240" s="107"/>
      <c r="Q240" s="107"/>
      <c r="R240" s="105">
        <v>25</v>
      </c>
      <c r="S240" s="107"/>
      <c r="T240" s="105">
        <v>0</v>
      </c>
      <c r="U240" s="101">
        <f t="shared" si="206"/>
        <v>99.999999999999986</v>
      </c>
      <c r="V240" s="101">
        <f t="shared" si="207"/>
        <v>37.600000000000001</v>
      </c>
      <c r="W240" s="336">
        <f t="shared" si="208"/>
        <v>37</v>
      </c>
      <c r="X240" s="71">
        <v>5</v>
      </c>
      <c r="Y240" s="103">
        <f>'ИТОГ и проверка'!O240</f>
        <v>37</v>
      </c>
      <c r="Z240" s="103">
        <f t="shared" si="210"/>
        <v>4.9202127659574471</v>
      </c>
      <c r="AA240" s="101">
        <f t="shared" si="209"/>
        <v>-0.079787234042552946</v>
      </c>
      <c r="AB240" s="103">
        <f t="shared" si="205"/>
        <v>0</v>
      </c>
      <c r="AC240" s="107"/>
      <c r="AD240" s="367"/>
      <c r="AE240" s="336"/>
      <c r="AF240" s="103">
        <f>'ИТОГ и проверка'!P240</f>
        <v>27</v>
      </c>
      <c r="AG240" s="103"/>
      <c r="AH240" s="103"/>
      <c r="AI240" s="121"/>
      <c r="AJ240" s="121">
        <f t="shared" si="203"/>
        <v>27</v>
      </c>
      <c r="AK240" s="119">
        <f t="shared" si="201"/>
        <v>-10</v>
      </c>
      <c r="AL240" s="101">
        <f t="shared" si="202"/>
        <v>0</v>
      </c>
    </row>
    <row r="241" ht="31.5">
      <c r="A241" s="96" t="s">
        <v>488</v>
      </c>
      <c r="B241" s="97" t="s">
        <v>489</v>
      </c>
      <c r="C241" s="238">
        <v>246.23500000000001</v>
      </c>
      <c r="D241" s="104">
        <v>285</v>
      </c>
      <c r="E241" s="182">
        <v>207</v>
      </c>
      <c r="F241" s="200">
        <f t="shared" si="204"/>
        <v>0.84066034479257612</v>
      </c>
      <c r="G241" s="105">
        <v>14</v>
      </c>
      <c r="H241" s="105">
        <v>5</v>
      </c>
      <c r="I241" s="105"/>
      <c r="J241" s="365"/>
      <c r="K241" s="102"/>
      <c r="L241" s="105">
        <v>10</v>
      </c>
      <c r="M241" s="105"/>
      <c r="N241" s="201"/>
      <c r="O241" s="305">
        <v>10</v>
      </c>
      <c r="P241" s="203"/>
      <c r="Q241" s="204"/>
      <c r="R241" s="120">
        <v>10</v>
      </c>
      <c r="S241" s="366"/>
      <c r="T241" s="120"/>
      <c r="U241" s="205">
        <f t="shared" si="206"/>
        <v>71.428571428571416</v>
      </c>
      <c r="V241" s="101">
        <f t="shared" si="207"/>
        <v>10.350000000000001</v>
      </c>
      <c r="W241" s="336">
        <f t="shared" si="208"/>
        <v>10</v>
      </c>
      <c r="X241" s="71">
        <v>5</v>
      </c>
      <c r="Y241" s="103">
        <f>'ИТОГ и проверка'!O241</f>
        <v>10</v>
      </c>
      <c r="Z241" s="103">
        <f t="shared" si="210"/>
        <v>4.8309178743961354</v>
      </c>
      <c r="AA241" s="101">
        <f t="shared" si="209"/>
        <v>-0.1690821256038646</v>
      </c>
      <c r="AB241" s="10">
        <f t="shared" si="205"/>
        <v>0</v>
      </c>
      <c r="AC241" s="107"/>
      <c r="AD241" s="367"/>
      <c r="AE241" s="336"/>
      <c r="AF241" s="103">
        <f>'ИТОГ и проверка'!P241</f>
        <v>7</v>
      </c>
      <c r="AG241" s="103"/>
      <c r="AH241" s="103"/>
      <c r="AI241" s="121"/>
      <c r="AJ241" s="121">
        <f t="shared" si="203"/>
        <v>7</v>
      </c>
      <c r="AK241" s="119">
        <f t="shared" si="201"/>
        <v>-3</v>
      </c>
      <c r="AL241" s="101">
        <f t="shared" si="202"/>
        <v>0</v>
      </c>
    </row>
    <row r="242" ht="47.25">
      <c r="A242" s="96" t="s">
        <v>490</v>
      </c>
      <c r="B242" s="97" t="s">
        <v>491</v>
      </c>
      <c r="C242" s="214">
        <v>349.32100000000003</v>
      </c>
      <c r="D242" s="104">
        <v>632</v>
      </c>
      <c r="E242" s="286">
        <v>698</v>
      </c>
      <c r="F242" s="200">
        <f t="shared" si="204"/>
        <v>1.9981621488544918</v>
      </c>
      <c r="G242" s="105">
        <v>31</v>
      </c>
      <c r="H242" s="105">
        <v>5</v>
      </c>
      <c r="I242" s="105"/>
      <c r="J242" s="365"/>
      <c r="K242" s="102"/>
      <c r="L242" s="105">
        <v>23</v>
      </c>
      <c r="M242" s="105"/>
      <c r="N242" s="105"/>
      <c r="O242" s="105">
        <v>31</v>
      </c>
      <c r="P242" s="107"/>
      <c r="Q242" s="107"/>
      <c r="R242" s="105">
        <v>23</v>
      </c>
      <c r="S242" s="107"/>
      <c r="T242" s="105">
        <v>0</v>
      </c>
      <c r="U242" s="101">
        <f t="shared" si="206"/>
        <v>100</v>
      </c>
      <c r="V242" s="101">
        <f t="shared" si="207"/>
        <v>34.899999999999999</v>
      </c>
      <c r="W242" s="336">
        <f t="shared" si="208"/>
        <v>34</v>
      </c>
      <c r="X242" s="71">
        <v>5</v>
      </c>
      <c r="Y242" s="103">
        <f>'ИТОГ и проверка'!O242</f>
        <v>34</v>
      </c>
      <c r="Z242" s="103">
        <f t="shared" si="210"/>
        <v>4.8710601719197708</v>
      </c>
      <c r="AA242" s="101">
        <f t="shared" si="209"/>
        <v>-0.12893982808022919</v>
      </c>
      <c r="AB242" s="103">
        <f t="shared" si="205"/>
        <v>0</v>
      </c>
      <c r="AC242" s="107"/>
      <c r="AD242" s="367"/>
      <c r="AE242" s="336"/>
      <c r="AF242" s="103">
        <f>'ИТОГ и проверка'!P242</f>
        <v>25</v>
      </c>
      <c r="AG242" s="103"/>
      <c r="AH242" s="103"/>
      <c r="AI242" s="121"/>
      <c r="AJ242" s="121">
        <f t="shared" si="203"/>
        <v>25</v>
      </c>
      <c r="AK242" s="119">
        <f t="shared" si="201"/>
        <v>-9</v>
      </c>
      <c r="AL242" s="101">
        <f t="shared" si="202"/>
        <v>0</v>
      </c>
    </row>
    <row r="243" ht="47.25">
      <c r="A243" s="96" t="s">
        <v>492</v>
      </c>
      <c r="B243" s="97" t="s">
        <v>493</v>
      </c>
      <c r="C243" s="211">
        <v>144.42500000000001</v>
      </c>
      <c r="D243" s="104">
        <v>266</v>
      </c>
      <c r="E243" s="289">
        <v>289</v>
      </c>
      <c r="F243" s="200">
        <f t="shared" si="204"/>
        <v>2.0010386013501815</v>
      </c>
      <c r="G243" s="105">
        <v>13</v>
      </c>
      <c r="H243" s="105">
        <v>5</v>
      </c>
      <c r="I243" s="105"/>
      <c r="J243" s="365"/>
      <c r="K243" s="102"/>
      <c r="L243" s="105">
        <v>9</v>
      </c>
      <c r="M243" s="105"/>
      <c r="N243" s="105"/>
      <c r="O243" s="308">
        <v>13</v>
      </c>
      <c r="P243" s="107"/>
      <c r="Q243" s="107"/>
      <c r="R243" s="102">
        <v>9</v>
      </c>
      <c r="S243" s="107"/>
      <c r="T243" s="102">
        <v>0</v>
      </c>
      <c r="U243" s="101">
        <f t="shared" si="206"/>
        <v>100</v>
      </c>
      <c r="V243" s="101">
        <f t="shared" si="207"/>
        <v>14.450000000000001</v>
      </c>
      <c r="W243" s="336">
        <f t="shared" si="208"/>
        <v>14</v>
      </c>
      <c r="X243" s="71">
        <v>5</v>
      </c>
      <c r="Y243" s="103">
        <f>'ИТОГ и проверка'!O243</f>
        <v>14</v>
      </c>
      <c r="Z243" s="103">
        <f t="shared" si="210"/>
        <v>4.844290657439446</v>
      </c>
      <c r="AA243" s="101">
        <f t="shared" si="209"/>
        <v>-0.15570934256055402</v>
      </c>
      <c r="AB243" s="10">
        <f t="shared" si="205"/>
        <v>0</v>
      </c>
      <c r="AC243" s="107"/>
      <c r="AD243" s="367"/>
      <c r="AE243" s="336"/>
      <c r="AF243" s="103">
        <f>'ИТОГ и проверка'!P243</f>
        <v>10</v>
      </c>
      <c r="AG243" s="103"/>
      <c r="AH243" s="103"/>
      <c r="AI243" s="121"/>
      <c r="AJ243" s="121">
        <f t="shared" si="203"/>
        <v>10</v>
      </c>
      <c r="AK243" s="119">
        <f t="shared" si="201"/>
        <v>-4</v>
      </c>
      <c r="AL243" s="101">
        <f t="shared" si="202"/>
        <v>0</v>
      </c>
    </row>
    <row r="244" ht="47.25">
      <c r="A244" s="96" t="s">
        <v>494</v>
      </c>
      <c r="B244" s="97" t="s">
        <v>495</v>
      </c>
      <c r="C244" s="214">
        <v>289.97000000000003</v>
      </c>
      <c r="D244" s="104">
        <v>536</v>
      </c>
      <c r="E244" s="288">
        <v>578</v>
      </c>
      <c r="F244" s="200">
        <f t="shared" si="204"/>
        <v>1.9933096527226952</v>
      </c>
      <c r="G244" s="105">
        <v>26</v>
      </c>
      <c r="H244" s="105">
        <v>5</v>
      </c>
      <c r="I244" s="105"/>
      <c r="J244" s="365"/>
      <c r="K244" s="102"/>
      <c r="L244" s="105">
        <v>19</v>
      </c>
      <c r="M244" s="105"/>
      <c r="N244" s="105"/>
      <c r="O244" s="105">
        <v>26</v>
      </c>
      <c r="P244" s="107"/>
      <c r="Q244" s="107"/>
      <c r="R244" s="105">
        <v>19</v>
      </c>
      <c r="S244" s="107"/>
      <c r="T244" s="105">
        <v>0</v>
      </c>
      <c r="U244" s="101">
        <f t="shared" si="206"/>
        <v>100</v>
      </c>
      <c r="V244" s="101">
        <f t="shared" si="207"/>
        <v>28.900000000000002</v>
      </c>
      <c r="W244" s="336">
        <f t="shared" si="208"/>
        <v>28</v>
      </c>
      <c r="X244" s="71">
        <v>5</v>
      </c>
      <c r="Y244" s="103">
        <f>'ИТОГ и проверка'!O244</f>
        <v>28</v>
      </c>
      <c r="Z244" s="103">
        <f t="shared" si="210"/>
        <v>4.844290657439446</v>
      </c>
      <c r="AA244" s="101">
        <f t="shared" si="209"/>
        <v>-0.15570934256055402</v>
      </c>
      <c r="AB244" s="103">
        <f t="shared" si="205"/>
        <v>0</v>
      </c>
      <c r="AC244" s="107"/>
      <c r="AD244" s="367"/>
      <c r="AE244" s="336"/>
      <c r="AF244" s="103">
        <f>'ИТОГ и проверка'!P244</f>
        <v>21</v>
      </c>
      <c r="AG244" s="103"/>
      <c r="AH244" s="103"/>
      <c r="AI244" s="121"/>
      <c r="AJ244" s="121">
        <f t="shared" si="203"/>
        <v>21</v>
      </c>
      <c r="AK244" s="119">
        <f t="shared" si="201"/>
        <v>-7</v>
      </c>
      <c r="AL244" s="101">
        <f t="shared" si="202"/>
        <v>0</v>
      </c>
    </row>
    <row r="245">
      <c r="A245" s="123" t="s">
        <v>496</v>
      </c>
      <c r="B245" s="87" t="s">
        <v>497</v>
      </c>
      <c r="C245" s="218"/>
      <c r="D245" s="208"/>
      <c r="E245" s="301"/>
      <c r="F245" s="304"/>
      <c r="G245" s="91"/>
      <c r="H245" s="91"/>
      <c r="I245" s="91"/>
      <c r="J245" s="151"/>
      <c r="K245" s="151"/>
      <c r="L245" s="91"/>
      <c r="M245" s="151"/>
      <c r="N245" s="91"/>
      <c r="O245" s="237"/>
      <c r="P245" s="88"/>
      <c r="Q245" s="88"/>
      <c r="R245" s="89"/>
      <c r="S245" s="88"/>
      <c r="T245" s="89"/>
      <c r="U245" s="88"/>
      <c r="V245" s="90"/>
      <c r="W245" s="92"/>
      <c r="X245" s="92"/>
      <c r="Y245" s="90"/>
      <c r="Z245" s="150"/>
      <c r="AA245" s="90"/>
      <c r="AB245" s="10">
        <f t="shared" si="205"/>
        <v>0</v>
      </c>
      <c r="AC245" s="90"/>
      <c r="AD245" s="92"/>
      <c r="AE245" s="92"/>
      <c r="AF245" s="90"/>
      <c r="AG245" s="92"/>
      <c r="AH245" s="90"/>
      <c r="AI245" s="370"/>
      <c r="AJ245" s="121">
        <f t="shared" si="203"/>
        <v>0</v>
      </c>
      <c r="AK245" s="119">
        <f t="shared" si="201"/>
        <v>0</v>
      </c>
      <c r="AL245" s="101">
        <f t="shared" si="202"/>
        <v>0</v>
      </c>
    </row>
    <row r="246" ht="63">
      <c r="A246" s="96" t="s">
        <v>498</v>
      </c>
      <c r="B246" s="97" t="s">
        <v>499</v>
      </c>
      <c r="C246" s="214">
        <v>18</v>
      </c>
      <c r="D246" s="104">
        <v>106</v>
      </c>
      <c r="E246" s="245">
        <v>117</v>
      </c>
      <c r="F246" s="200">
        <f t="shared" si="204"/>
        <v>6.5</v>
      </c>
      <c r="G246" s="105">
        <v>5</v>
      </c>
      <c r="H246" s="105">
        <v>5</v>
      </c>
      <c r="I246" s="105"/>
      <c r="J246" s="365"/>
      <c r="K246" s="102"/>
      <c r="L246" s="105">
        <v>3</v>
      </c>
      <c r="M246" s="105"/>
      <c r="N246" s="201"/>
      <c r="O246" s="213">
        <v>5</v>
      </c>
      <c r="P246" s="203"/>
      <c r="Q246" s="204"/>
      <c r="R246" s="104">
        <v>3</v>
      </c>
      <c r="S246" s="366"/>
      <c r="T246" s="120"/>
      <c r="U246" s="205">
        <f t="shared" si="206"/>
        <v>100</v>
      </c>
      <c r="V246" s="101">
        <f t="shared" si="207"/>
        <v>5.8500000000000005</v>
      </c>
      <c r="W246" s="336">
        <f t="shared" si="208"/>
        <v>5</v>
      </c>
      <c r="X246" s="71">
        <v>5</v>
      </c>
      <c r="Y246" s="103">
        <f>'ИТОГ и проверка'!O246</f>
        <v>5</v>
      </c>
      <c r="Z246" s="103">
        <f t="shared" si="210"/>
        <v>4.2735042735042734</v>
      </c>
      <c r="AA246" s="101">
        <f t="shared" si="209"/>
        <v>-0.72649572649572658</v>
      </c>
      <c r="AB246" s="103">
        <f t="shared" si="205"/>
        <v>0</v>
      </c>
      <c r="AC246" s="107"/>
      <c r="AD246" s="367"/>
      <c r="AE246" s="336"/>
      <c r="AF246" s="103">
        <f>'ИТОГ и проверка'!P246</f>
        <v>3</v>
      </c>
      <c r="AG246" s="103"/>
      <c r="AH246" s="103"/>
      <c r="AI246" s="121"/>
      <c r="AJ246" s="121">
        <f t="shared" si="203"/>
        <v>3</v>
      </c>
      <c r="AK246" s="119">
        <f t="shared" si="201"/>
        <v>-2</v>
      </c>
      <c r="AL246" s="101">
        <f t="shared" si="202"/>
        <v>0</v>
      </c>
    </row>
    <row r="247" ht="47.25">
      <c r="A247" s="96" t="s">
        <v>500</v>
      </c>
      <c r="B247" s="97" t="s">
        <v>501</v>
      </c>
      <c r="C247" s="211">
        <v>144.40000000000001</v>
      </c>
      <c r="D247" s="104">
        <v>501</v>
      </c>
      <c r="E247" s="230">
        <v>598</v>
      </c>
      <c r="F247" s="200">
        <f t="shared" si="204"/>
        <v>4.1412742382271466</v>
      </c>
      <c r="G247" s="105">
        <v>25</v>
      </c>
      <c r="H247" s="105">
        <v>5</v>
      </c>
      <c r="I247" s="105"/>
      <c r="J247" s="365"/>
      <c r="K247" s="102"/>
      <c r="L247" s="105">
        <v>18</v>
      </c>
      <c r="M247" s="105"/>
      <c r="N247" s="105"/>
      <c r="O247" s="230">
        <v>22</v>
      </c>
      <c r="P247" s="107"/>
      <c r="Q247" s="107"/>
      <c r="R247" s="100">
        <v>18</v>
      </c>
      <c r="S247" s="107"/>
      <c r="T247" s="100"/>
      <c r="U247" s="101">
        <f t="shared" si="206"/>
        <v>88</v>
      </c>
      <c r="V247" s="101">
        <f t="shared" si="207"/>
        <v>29.900000000000002</v>
      </c>
      <c r="W247" s="336">
        <f t="shared" si="208"/>
        <v>29</v>
      </c>
      <c r="X247" s="71">
        <v>5</v>
      </c>
      <c r="Y247" s="103">
        <f>'ИТОГ и проверка'!O247</f>
        <v>29</v>
      </c>
      <c r="Z247" s="103">
        <f t="shared" si="210"/>
        <v>4.8494983277591972</v>
      </c>
      <c r="AA247" s="101">
        <f t="shared" si="209"/>
        <v>-0.1505016722408028</v>
      </c>
      <c r="AB247" s="10">
        <f t="shared" si="205"/>
        <v>0</v>
      </c>
      <c r="AC247" s="107"/>
      <c r="AD247" s="367"/>
      <c r="AE247" s="336"/>
      <c r="AF247" s="103">
        <f>'ИТОГ и проверка'!P247</f>
        <v>21</v>
      </c>
      <c r="AG247" s="103"/>
      <c r="AH247" s="103"/>
      <c r="AI247" s="121"/>
      <c r="AJ247" s="121">
        <f t="shared" si="203"/>
        <v>21</v>
      </c>
      <c r="AK247" s="119">
        <f t="shared" si="201"/>
        <v>-8</v>
      </c>
      <c r="AL247" s="101">
        <f t="shared" si="202"/>
        <v>0</v>
      </c>
    </row>
    <row r="248">
      <c r="A248" s="123" t="s">
        <v>502</v>
      </c>
      <c r="B248" s="87" t="s">
        <v>503</v>
      </c>
      <c r="C248" s="206"/>
      <c r="D248" s="88"/>
      <c r="E248" s="89"/>
      <c r="F248" s="310"/>
      <c r="G248" s="91"/>
      <c r="H248" s="91"/>
      <c r="I248" s="91"/>
      <c r="J248" s="151"/>
      <c r="K248" s="151"/>
      <c r="L248" s="91"/>
      <c r="M248" s="151"/>
      <c r="N248" s="91"/>
      <c r="O248" s="250"/>
      <c r="P248" s="88"/>
      <c r="Q248" s="88"/>
      <c r="R248" s="89"/>
      <c r="S248" s="88"/>
      <c r="T248" s="89"/>
      <c r="U248" s="88"/>
      <c r="V248" s="90"/>
      <c r="W248" s="92"/>
      <c r="X248" s="92"/>
      <c r="Y248" s="90"/>
      <c r="Z248" s="150"/>
      <c r="AA248" s="90"/>
      <c r="AB248" s="103">
        <f t="shared" si="205"/>
        <v>0</v>
      </c>
      <c r="AC248" s="90"/>
      <c r="AD248" s="92"/>
      <c r="AE248" s="92"/>
      <c r="AF248" s="90"/>
      <c r="AG248" s="92"/>
      <c r="AH248" s="90"/>
      <c r="AI248" s="370"/>
      <c r="AJ248" s="121">
        <f t="shared" si="203"/>
        <v>0</v>
      </c>
      <c r="AK248" s="119">
        <f t="shared" si="201"/>
        <v>0</v>
      </c>
      <c r="AL248" s="101">
        <f t="shared" si="202"/>
        <v>0</v>
      </c>
    </row>
    <row r="249" ht="63">
      <c r="A249" s="96" t="s">
        <v>504</v>
      </c>
      <c r="B249" s="97" t="s">
        <v>505</v>
      </c>
      <c r="C249" s="211">
        <v>29.600000000000001</v>
      </c>
      <c r="D249" s="104">
        <v>34</v>
      </c>
      <c r="E249" s="230">
        <v>31</v>
      </c>
      <c r="F249" s="200">
        <f t="shared" si="204"/>
        <v>1.0472972972972971</v>
      </c>
      <c r="G249" s="105">
        <v>0</v>
      </c>
      <c r="H249" s="105">
        <v>0</v>
      </c>
      <c r="I249" s="105"/>
      <c r="J249" s="365"/>
      <c r="K249" s="102"/>
      <c r="L249" s="105">
        <v>0</v>
      </c>
      <c r="M249" s="105"/>
      <c r="N249" s="105"/>
      <c r="O249" s="308">
        <v>0</v>
      </c>
      <c r="P249" s="107"/>
      <c r="Q249" s="107"/>
      <c r="R249" s="102">
        <v>0</v>
      </c>
      <c r="S249" s="107"/>
      <c r="T249" s="102">
        <v>0</v>
      </c>
      <c r="U249" s="101">
        <v>0</v>
      </c>
      <c r="V249" s="101">
        <f t="shared" si="207"/>
        <v>1.55</v>
      </c>
      <c r="W249" s="336">
        <f t="shared" si="208"/>
        <v>1</v>
      </c>
      <c r="X249" s="71">
        <v>5</v>
      </c>
      <c r="Y249" s="103">
        <f>'ИТОГ и проверка'!O249</f>
        <v>0</v>
      </c>
      <c r="Z249" s="103">
        <f t="shared" si="210"/>
        <v>0</v>
      </c>
      <c r="AA249" s="101">
        <f t="shared" si="209"/>
        <v>-5</v>
      </c>
      <c r="AB249" s="10">
        <f t="shared" si="205"/>
        <v>0</v>
      </c>
      <c r="AC249" s="107"/>
      <c r="AD249" s="367"/>
      <c r="AE249" s="336"/>
      <c r="AF249" s="103">
        <f>'ИТОГ и проверка'!P249</f>
        <v>0</v>
      </c>
      <c r="AG249" s="103"/>
      <c r="AH249" s="103"/>
      <c r="AI249" s="121"/>
      <c r="AJ249" s="121">
        <f t="shared" si="203"/>
        <v>0</v>
      </c>
      <c r="AK249" s="119">
        <f t="shared" si="201"/>
        <v>0</v>
      </c>
      <c r="AL249" s="101">
        <f t="shared" si="202"/>
        <v>0</v>
      </c>
    </row>
    <row r="250" ht="47.25">
      <c r="A250" s="96" t="s">
        <v>506</v>
      </c>
      <c r="B250" s="97" t="s">
        <v>507</v>
      </c>
      <c r="C250" s="214">
        <v>5.2000000000000002</v>
      </c>
      <c r="D250" s="104">
        <v>0</v>
      </c>
      <c r="E250" s="246">
        <v>0</v>
      </c>
      <c r="F250" s="200">
        <f t="shared" si="204"/>
        <v>0</v>
      </c>
      <c r="G250" s="105">
        <v>0</v>
      </c>
      <c r="H250" s="105">
        <v>0</v>
      </c>
      <c r="I250" s="105"/>
      <c r="J250" s="365"/>
      <c r="K250" s="102"/>
      <c r="L250" s="105">
        <v>0</v>
      </c>
      <c r="M250" s="105"/>
      <c r="N250" s="105"/>
      <c r="O250" s="102">
        <v>0</v>
      </c>
      <c r="P250" s="107"/>
      <c r="Q250" s="107"/>
      <c r="R250" s="102">
        <v>0</v>
      </c>
      <c r="S250" s="107"/>
      <c r="T250" s="102">
        <v>0</v>
      </c>
      <c r="U250" s="101">
        <v>0</v>
      </c>
      <c r="V250" s="101">
        <f t="shared" si="207"/>
        <v>0</v>
      </c>
      <c r="W250" s="336">
        <f t="shared" si="208"/>
        <v>0</v>
      </c>
      <c r="X250" s="71">
        <v>0</v>
      </c>
      <c r="Y250" s="103">
        <f>'ИТОГ и проверка'!O250</f>
        <v>0</v>
      </c>
      <c r="Z250" s="103">
        <v>0</v>
      </c>
      <c r="AA250" s="101">
        <f t="shared" si="209"/>
        <v>0</v>
      </c>
      <c r="AB250" s="103">
        <f t="shared" si="205"/>
        <v>0</v>
      </c>
      <c r="AC250" s="107"/>
      <c r="AD250" s="367"/>
      <c r="AE250" s="336"/>
      <c r="AF250" s="103">
        <f>'ИТОГ и проверка'!P250</f>
        <v>0</v>
      </c>
      <c r="AG250" s="103"/>
      <c r="AH250" s="103"/>
      <c r="AI250" s="121"/>
      <c r="AJ250" s="121">
        <f t="shared" si="203"/>
        <v>0</v>
      </c>
      <c r="AK250" s="119">
        <f t="shared" si="201"/>
        <v>0</v>
      </c>
      <c r="AL250" s="101">
        <f t="shared" si="202"/>
        <v>0</v>
      </c>
    </row>
    <row r="251" ht="47.25">
      <c r="A251" s="96" t="s">
        <v>508</v>
      </c>
      <c r="B251" s="97" t="s">
        <v>509</v>
      </c>
      <c r="C251" s="211">
        <v>3.2000000000000002</v>
      </c>
      <c r="D251" s="104">
        <v>0</v>
      </c>
      <c r="E251" s="182">
        <v>0</v>
      </c>
      <c r="F251" s="200">
        <f t="shared" si="204"/>
        <v>0</v>
      </c>
      <c r="G251" s="105">
        <v>0</v>
      </c>
      <c r="H251" s="105">
        <v>0</v>
      </c>
      <c r="I251" s="105"/>
      <c r="J251" s="365"/>
      <c r="K251" s="102"/>
      <c r="L251" s="105">
        <v>0</v>
      </c>
      <c r="M251" s="105"/>
      <c r="N251" s="105"/>
      <c r="O251" s="308">
        <v>0</v>
      </c>
      <c r="P251" s="107"/>
      <c r="Q251" s="107"/>
      <c r="R251" s="102">
        <v>0</v>
      </c>
      <c r="S251" s="107"/>
      <c r="T251" s="102">
        <v>0</v>
      </c>
      <c r="U251" s="101">
        <v>0</v>
      </c>
      <c r="V251" s="101">
        <f t="shared" si="207"/>
        <v>0</v>
      </c>
      <c r="W251" s="336">
        <f t="shared" si="208"/>
        <v>0</v>
      </c>
      <c r="X251" s="71">
        <v>0</v>
      </c>
      <c r="Y251" s="103">
        <f>'ИТОГ и проверка'!O251</f>
        <v>0</v>
      </c>
      <c r="Z251" s="103">
        <v>0</v>
      </c>
      <c r="AA251" s="101">
        <f t="shared" si="209"/>
        <v>0</v>
      </c>
      <c r="AB251" s="10">
        <f t="shared" si="205"/>
        <v>0</v>
      </c>
      <c r="AC251" s="107"/>
      <c r="AD251" s="367"/>
      <c r="AE251" s="336"/>
      <c r="AF251" s="103">
        <f>'ИТОГ и проверка'!P251</f>
        <v>0</v>
      </c>
      <c r="AG251" s="103"/>
      <c r="AH251" s="103"/>
      <c r="AI251" s="121"/>
      <c r="AJ251" s="121">
        <f t="shared" si="203"/>
        <v>0</v>
      </c>
      <c r="AK251" s="119">
        <f t="shared" si="201"/>
        <v>0</v>
      </c>
      <c r="AL251" s="101">
        <f t="shared" si="202"/>
        <v>0</v>
      </c>
    </row>
    <row r="252" ht="31.5">
      <c r="A252" s="96" t="s">
        <v>510</v>
      </c>
      <c r="B252" s="97" t="s">
        <v>511</v>
      </c>
      <c r="C252" s="214">
        <v>4</v>
      </c>
      <c r="D252" s="104">
        <v>8</v>
      </c>
      <c r="E252" s="246">
        <v>0</v>
      </c>
      <c r="F252" s="200">
        <f t="shared" si="204"/>
        <v>0</v>
      </c>
      <c r="G252" s="105">
        <v>0</v>
      </c>
      <c r="H252" s="105">
        <v>0</v>
      </c>
      <c r="I252" s="105"/>
      <c r="J252" s="365"/>
      <c r="K252" s="102"/>
      <c r="L252" s="105">
        <v>0</v>
      </c>
      <c r="M252" s="105"/>
      <c r="N252" s="105"/>
      <c r="O252" s="102">
        <v>0</v>
      </c>
      <c r="P252" s="107"/>
      <c r="Q252" s="107"/>
      <c r="R252" s="102">
        <v>0</v>
      </c>
      <c r="S252" s="107"/>
      <c r="T252" s="102">
        <v>0</v>
      </c>
      <c r="U252" s="101">
        <v>0</v>
      </c>
      <c r="V252" s="101">
        <f t="shared" si="207"/>
        <v>0</v>
      </c>
      <c r="W252" s="336">
        <f t="shared" si="208"/>
        <v>0</v>
      </c>
      <c r="X252" s="71">
        <v>0</v>
      </c>
      <c r="Y252" s="103">
        <f>'ИТОГ и проверка'!O252</f>
        <v>0</v>
      </c>
      <c r="Z252" s="103">
        <v>0</v>
      </c>
      <c r="AA252" s="101">
        <f t="shared" si="209"/>
        <v>0</v>
      </c>
      <c r="AB252" s="103">
        <f t="shared" si="205"/>
        <v>0</v>
      </c>
      <c r="AC252" s="107"/>
      <c r="AD252" s="367"/>
      <c r="AE252" s="336"/>
      <c r="AF252" s="103">
        <f>'ИТОГ и проверка'!P252</f>
        <v>0</v>
      </c>
      <c r="AG252" s="103"/>
      <c r="AH252" s="103"/>
      <c r="AI252" s="121"/>
      <c r="AJ252" s="121">
        <f t="shared" si="203"/>
        <v>0</v>
      </c>
      <c r="AK252" s="119">
        <f t="shared" si="201"/>
        <v>0</v>
      </c>
      <c r="AL252" s="101">
        <f t="shared" si="202"/>
        <v>0</v>
      </c>
    </row>
    <row r="253" ht="31.5">
      <c r="A253" s="96" t="s">
        <v>512</v>
      </c>
      <c r="B253" s="97" t="s">
        <v>513</v>
      </c>
      <c r="C253" s="211">
        <v>9.4000000000000004</v>
      </c>
      <c r="D253" s="104">
        <v>9</v>
      </c>
      <c r="E253" s="182">
        <v>4</v>
      </c>
      <c r="F253" s="200">
        <f t="shared" si="204"/>
        <v>0.42553191489361702</v>
      </c>
      <c r="G253" s="105">
        <v>0</v>
      </c>
      <c r="H253" s="105">
        <v>0</v>
      </c>
      <c r="I253" s="105"/>
      <c r="J253" s="365"/>
      <c r="K253" s="102"/>
      <c r="L253" s="105">
        <v>0</v>
      </c>
      <c r="M253" s="105"/>
      <c r="N253" s="105"/>
      <c r="O253" s="308">
        <v>0</v>
      </c>
      <c r="P253" s="107"/>
      <c r="Q253" s="107"/>
      <c r="R253" s="102">
        <v>0</v>
      </c>
      <c r="S253" s="107"/>
      <c r="T253" s="102">
        <v>0</v>
      </c>
      <c r="U253" s="101">
        <v>0</v>
      </c>
      <c r="V253" s="101">
        <f t="shared" si="207"/>
        <v>0</v>
      </c>
      <c r="W253" s="336">
        <f t="shared" si="208"/>
        <v>0</v>
      </c>
      <c r="X253" s="71">
        <v>0</v>
      </c>
      <c r="Y253" s="103">
        <f>'ИТОГ и проверка'!O253</f>
        <v>0</v>
      </c>
      <c r="Z253" s="103">
        <f t="shared" si="210"/>
        <v>0</v>
      </c>
      <c r="AA253" s="101">
        <f t="shared" si="209"/>
        <v>0</v>
      </c>
      <c r="AB253" s="10">
        <f t="shared" si="205"/>
        <v>0</v>
      </c>
      <c r="AC253" s="107"/>
      <c r="AD253" s="367"/>
      <c r="AE253" s="336"/>
      <c r="AF253" s="103">
        <f>'ИТОГ и проверка'!P253</f>
        <v>0</v>
      </c>
      <c r="AG253" s="103"/>
      <c r="AH253" s="103"/>
      <c r="AI253" s="121"/>
      <c r="AJ253" s="121">
        <f t="shared" si="203"/>
        <v>0</v>
      </c>
      <c r="AK253" s="119">
        <f t="shared" si="201"/>
        <v>0</v>
      </c>
      <c r="AL253" s="101">
        <f t="shared" si="202"/>
        <v>0</v>
      </c>
    </row>
    <row r="254" ht="63">
      <c r="A254" s="96" t="s">
        <v>514</v>
      </c>
      <c r="B254" s="97" t="s">
        <v>515</v>
      </c>
      <c r="C254" s="214">
        <v>11.4</v>
      </c>
      <c r="D254" s="104">
        <v>0</v>
      </c>
      <c r="E254" s="246">
        <v>0</v>
      </c>
      <c r="F254" s="200">
        <f t="shared" si="204"/>
        <v>0</v>
      </c>
      <c r="G254" s="105">
        <v>0</v>
      </c>
      <c r="H254" s="105">
        <v>0</v>
      </c>
      <c r="I254" s="105"/>
      <c r="J254" s="365"/>
      <c r="K254" s="102"/>
      <c r="L254" s="105">
        <v>0</v>
      </c>
      <c r="M254" s="105"/>
      <c r="N254" s="105"/>
      <c r="O254" s="142">
        <v>0</v>
      </c>
      <c r="P254" s="107"/>
      <c r="Q254" s="107"/>
      <c r="R254" s="142">
        <v>0</v>
      </c>
      <c r="S254" s="107"/>
      <c r="T254" s="142">
        <v>0</v>
      </c>
      <c r="U254" s="101">
        <v>0</v>
      </c>
      <c r="V254" s="101">
        <f t="shared" si="207"/>
        <v>0</v>
      </c>
      <c r="W254" s="336">
        <f t="shared" si="208"/>
        <v>0</v>
      </c>
      <c r="X254" s="71">
        <v>0</v>
      </c>
      <c r="Y254" s="103">
        <f>'ИТОГ и проверка'!O254</f>
        <v>0</v>
      </c>
      <c r="Z254" s="103">
        <v>0</v>
      </c>
      <c r="AA254" s="101">
        <f t="shared" si="209"/>
        <v>0</v>
      </c>
      <c r="AB254" s="103">
        <f t="shared" si="205"/>
        <v>0</v>
      </c>
      <c r="AC254" s="107"/>
      <c r="AD254" s="367"/>
      <c r="AE254" s="336"/>
      <c r="AF254" s="103">
        <f>'ИТОГ и проверка'!P254</f>
        <v>0</v>
      </c>
      <c r="AG254" s="103"/>
      <c r="AH254" s="103"/>
      <c r="AI254" s="121"/>
      <c r="AJ254" s="121">
        <f t="shared" si="203"/>
        <v>0</v>
      </c>
      <c r="AK254" s="119">
        <f t="shared" si="201"/>
        <v>0</v>
      </c>
      <c r="AL254" s="101">
        <f t="shared" si="202"/>
        <v>0</v>
      </c>
    </row>
    <row r="255">
      <c r="A255" s="96" t="s">
        <v>516</v>
      </c>
      <c r="B255" s="97" t="s">
        <v>517</v>
      </c>
      <c r="C255" s="211">
        <v>5.1719999999999997</v>
      </c>
      <c r="D255" s="104">
        <v>2</v>
      </c>
      <c r="E255" s="249">
        <v>0</v>
      </c>
      <c r="F255" s="200">
        <f t="shared" si="204"/>
        <v>0</v>
      </c>
      <c r="G255" s="105">
        <v>0</v>
      </c>
      <c r="H255" s="105">
        <v>0</v>
      </c>
      <c r="I255" s="105"/>
      <c r="J255" s="365"/>
      <c r="K255" s="102"/>
      <c r="L255" s="105">
        <v>0</v>
      </c>
      <c r="M255" s="105"/>
      <c r="N255" s="105"/>
      <c r="O255" s="308">
        <v>0</v>
      </c>
      <c r="P255" s="107"/>
      <c r="Q255" s="107"/>
      <c r="R255" s="102">
        <v>0</v>
      </c>
      <c r="S255" s="107"/>
      <c r="T255" s="102">
        <v>0</v>
      </c>
      <c r="U255" s="101">
        <v>0</v>
      </c>
      <c r="V255" s="101">
        <f t="shared" si="207"/>
        <v>0</v>
      </c>
      <c r="W255" s="336">
        <f t="shared" si="208"/>
        <v>0</v>
      </c>
      <c r="X255" s="71">
        <v>0</v>
      </c>
      <c r="Y255" s="103">
        <f>'ИТОГ и проверка'!O255</f>
        <v>0</v>
      </c>
      <c r="Z255" s="103">
        <v>0</v>
      </c>
      <c r="AA255" s="101">
        <f t="shared" si="209"/>
        <v>0</v>
      </c>
      <c r="AB255" s="10">
        <f t="shared" si="205"/>
        <v>0</v>
      </c>
      <c r="AC255" s="107"/>
      <c r="AD255" s="367"/>
      <c r="AE255" s="336"/>
      <c r="AF255" s="103">
        <f>'ИТОГ и проверка'!P255</f>
        <v>0</v>
      </c>
      <c r="AG255" s="103"/>
      <c r="AH255" s="103"/>
      <c r="AI255" s="121"/>
      <c r="AJ255" s="121">
        <f t="shared" si="203"/>
        <v>0</v>
      </c>
      <c r="AK255" s="119">
        <f t="shared" si="201"/>
        <v>0</v>
      </c>
      <c r="AL255" s="101">
        <f t="shared" si="202"/>
        <v>0</v>
      </c>
    </row>
    <row r="256" ht="31.5">
      <c r="A256" s="96" t="s">
        <v>518</v>
      </c>
      <c r="B256" s="97" t="s">
        <v>519</v>
      </c>
      <c r="C256" s="214">
        <v>3.52</v>
      </c>
      <c r="D256" s="337">
        <v>0</v>
      </c>
      <c r="E256" s="293">
        <v>0</v>
      </c>
      <c r="F256" s="217">
        <f t="shared" si="204"/>
        <v>0</v>
      </c>
      <c r="G256" s="105">
        <v>0</v>
      </c>
      <c r="H256" s="105">
        <v>0</v>
      </c>
      <c r="I256" s="105"/>
      <c r="J256" s="365"/>
      <c r="K256" s="102"/>
      <c r="L256" s="105">
        <v>0</v>
      </c>
      <c r="M256" s="105"/>
      <c r="N256" s="201"/>
      <c r="O256" s="305">
        <v>3</v>
      </c>
      <c r="P256" s="203"/>
      <c r="Q256" s="204"/>
      <c r="R256" s="120">
        <v>2</v>
      </c>
      <c r="S256" s="366"/>
      <c r="T256" s="120"/>
      <c r="U256" s="205">
        <v>0</v>
      </c>
      <c r="V256" s="101">
        <f t="shared" si="207"/>
        <v>0</v>
      </c>
      <c r="W256" s="336">
        <f t="shared" si="208"/>
        <v>0</v>
      </c>
      <c r="X256" s="71">
        <v>0</v>
      </c>
      <c r="Y256" s="103">
        <f>'ИТОГ и проверка'!O256</f>
        <v>0</v>
      </c>
      <c r="Z256" s="103">
        <v>0</v>
      </c>
      <c r="AA256" s="101">
        <f t="shared" si="209"/>
        <v>0</v>
      </c>
      <c r="AB256" s="103">
        <f t="shared" si="205"/>
        <v>0</v>
      </c>
      <c r="AC256" s="107"/>
      <c r="AD256" s="367"/>
      <c r="AE256" s="336"/>
      <c r="AF256" s="103">
        <f>'ИТОГ и проверка'!P256</f>
        <v>0</v>
      </c>
      <c r="AG256" s="103"/>
      <c r="AH256" s="103"/>
      <c r="AI256" s="121"/>
      <c r="AJ256" s="121">
        <f t="shared" si="203"/>
        <v>0</v>
      </c>
      <c r="AK256" s="119">
        <f t="shared" si="201"/>
        <v>0</v>
      </c>
      <c r="AL256" s="101">
        <f t="shared" si="202"/>
        <v>0</v>
      </c>
    </row>
    <row r="257" ht="31.5">
      <c r="A257" s="96" t="s">
        <v>520</v>
      </c>
      <c r="B257" s="97" t="s">
        <v>521</v>
      </c>
      <c r="C257" s="211">
        <v>23.199999999999999</v>
      </c>
      <c r="D257" s="104">
        <v>65</v>
      </c>
      <c r="E257" s="182">
        <v>68</v>
      </c>
      <c r="F257" s="200">
        <f t="shared" si="204"/>
        <v>2.931034482758621</v>
      </c>
      <c r="G257" s="105">
        <v>3</v>
      </c>
      <c r="H257" s="105">
        <v>5</v>
      </c>
      <c r="I257" s="105"/>
      <c r="J257" s="365"/>
      <c r="K257" s="102"/>
      <c r="L257" s="105">
        <v>2</v>
      </c>
      <c r="M257" s="105"/>
      <c r="N257" s="105"/>
      <c r="O257" s="102">
        <v>0</v>
      </c>
      <c r="P257" s="107"/>
      <c r="Q257" s="107"/>
      <c r="R257" s="102">
        <v>0</v>
      </c>
      <c r="S257" s="107"/>
      <c r="T257" s="102">
        <v>0</v>
      </c>
      <c r="U257" s="101">
        <f t="shared" si="206"/>
        <v>0</v>
      </c>
      <c r="V257" s="101">
        <f t="shared" si="207"/>
        <v>3.4000000000000004</v>
      </c>
      <c r="W257" s="336">
        <f t="shared" si="208"/>
        <v>3</v>
      </c>
      <c r="X257" s="71">
        <v>5</v>
      </c>
      <c r="Y257" s="103">
        <f>'ИТОГ и проверка'!O257</f>
        <v>3</v>
      </c>
      <c r="Z257" s="103">
        <f t="shared" si="210"/>
        <v>4.4117647058823524</v>
      </c>
      <c r="AA257" s="101">
        <f t="shared" si="209"/>
        <v>-0.58823529411764763</v>
      </c>
      <c r="AB257" s="10">
        <f t="shared" si="205"/>
        <v>0</v>
      </c>
      <c r="AC257" s="107"/>
      <c r="AD257" s="367"/>
      <c r="AE257" s="336"/>
      <c r="AF257" s="103">
        <f>'ИТОГ и проверка'!P257</f>
        <v>2</v>
      </c>
      <c r="AG257" s="103"/>
      <c r="AH257" s="103"/>
      <c r="AI257" s="121"/>
      <c r="AJ257" s="121">
        <f t="shared" si="203"/>
        <v>2</v>
      </c>
      <c r="AK257" s="119">
        <f t="shared" si="201"/>
        <v>-1</v>
      </c>
      <c r="AL257" s="101">
        <f t="shared" si="202"/>
        <v>0</v>
      </c>
    </row>
    <row r="258" ht="31.5">
      <c r="A258" s="96" t="s">
        <v>522</v>
      </c>
      <c r="B258" s="97" t="s">
        <v>523</v>
      </c>
      <c r="C258" s="265">
        <v>35.938000000000002</v>
      </c>
      <c r="D258" s="104">
        <v>10</v>
      </c>
      <c r="E258" s="229">
        <v>12</v>
      </c>
      <c r="F258" s="200">
        <f t="shared" si="204"/>
        <v>0.33390839779620457</v>
      </c>
      <c r="G258" s="105">
        <v>0</v>
      </c>
      <c r="H258" s="105">
        <v>0</v>
      </c>
      <c r="I258" s="105"/>
      <c r="J258" s="365"/>
      <c r="K258" s="102"/>
      <c r="L258" s="105">
        <v>0</v>
      </c>
      <c r="M258" s="105"/>
      <c r="N258" s="105"/>
      <c r="O258" s="308">
        <v>0</v>
      </c>
      <c r="P258" s="107"/>
      <c r="Q258" s="107"/>
      <c r="R258" s="102">
        <v>0</v>
      </c>
      <c r="S258" s="107"/>
      <c r="T258" s="102">
        <v>0</v>
      </c>
      <c r="U258" s="101">
        <v>0</v>
      </c>
      <c r="V258" s="101">
        <f t="shared" si="207"/>
        <v>0</v>
      </c>
      <c r="W258" s="336">
        <f t="shared" si="208"/>
        <v>0</v>
      </c>
      <c r="X258" s="71">
        <v>0</v>
      </c>
      <c r="Y258" s="103">
        <f>'ИТОГ и проверка'!O258</f>
        <v>0</v>
      </c>
      <c r="Z258" s="103">
        <f t="shared" si="210"/>
        <v>0</v>
      </c>
      <c r="AA258" s="101">
        <f t="shared" si="209"/>
        <v>0</v>
      </c>
      <c r="AB258" s="103">
        <f t="shared" si="205"/>
        <v>0</v>
      </c>
      <c r="AC258" s="107"/>
      <c r="AD258" s="367"/>
      <c r="AE258" s="336"/>
      <c r="AF258" s="103">
        <f>'ИТОГ и проверка'!P258</f>
        <v>0</v>
      </c>
      <c r="AG258" s="103"/>
      <c r="AH258" s="103"/>
      <c r="AI258" s="121"/>
      <c r="AJ258" s="121">
        <f t="shared" si="203"/>
        <v>0</v>
      </c>
      <c r="AK258" s="119">
        <f t="shared" si="201"/>
        <v>0</v>
      </c>
      <c r="AL258" s="101">
        <f t="shared" si="202"/>
        <v>0</v>
      </c>
    </row>
    <row r="259" ht="47.25">
      <c r="A259" s="96" t="s">
        <v>524</v>
      </c>
      <c r="B259" s="97" t="s">
        <v>525</v>
      </c>
      <c r="C259" s="211">
        <v>12.676</v>
      </c>
      <c r="D259" s="104">
        <v>12</v>
      </c>
      <c r="E259" s="230">
        <v>12</v>
      </c>
      <c r="F259" s="200">
        <f t="shared" si="204"/>
        <v>0.94667087409277373</v>
      </c>
      <c r="G259" s="105">
        <v>0</v>
      </c>
      <c r="H259" s="105">
        <v>0</v>
      </c>
      <c r="I259" s="105"/>
      <c r="J259" s="365"/>
      <c r="K259" s="102"/>
      <c r="L259" s="105">
        <v>0</v>
      </c>
      <c r="M259" s="105"/>
      <c r="N259" s="105"/>
      <c r="O259" s="142">
        <v>0</v>
      </c>
      <c r="P259" s="107"/>
      <c r="Q259" s="107"/>
      <c r="R259" s="142">
        <v>0</v>
      </c>
      <c r="S259" s="107"/>
      <c r="T259" s="142">
        <v>0</v>
      </c>
      <c r="U259" s="101">
        <v>0</v>
      </c>
      <c r="V259" s="101">
        <f t="shared" si="207"/>
        <v>0</v>
      </c>
      <c r="W259" s="336">
        <f t="shared" si="208"/>
        <v>0</v>
      </c>
      <c r="X259" s="71">
        <v>0</v>
      </c>
      <c r="Y259" s="103">
        <f>'ИТОГ и проверка'!O259</f>
        <v>0</v>
      </c>
      <c r="Z259" s="103">
        <f t="shared" si="210"/>
        <v>0</v>
      </c>
      <c r="AA259" s="101">
        <f t="shared" si="209"/>
        <v>0</v>
      </c>
      <c r="AB259" s="10">
        <f t="shared" si="205"/>
        <v>0</v>
      </c>
      <c r="AC259" s="107"/>
      <c r="AD259" s="367"/>
      <c r="AE259" s="336"/>
      <c r="AF259" s="103">
        <f>'ИТОГ и проверка'!P259</f>
        <v>0</v>
      </c>
      <c r="AG259" s="103"/>
      <c r="AH259" s="103"/>
      <c r="AI259" s="121"/>
      <c r="AJ259" s="121">
        <f t="shared" si="203"/>
        <v>0</v>
      </c>
      <c r="AK259" s="119">
        <f t="shared" si="201"/>
        <v>0</v>
      </c>
      <c r="AL259" s="101">
        <f t="shared" si="202"/>
        <v>0</v>
      </c>
    </row>
    <row r="260" ht="63">
      <c r="A260" s="99" t="s">
        <v>526</v>
      </c>
      <c r="B260" s="158" t="s">
        <v>527</v>
      </c>
      <c r="C260" s="214">
        <v>9.8000000000000007</v>
      </c>
      <c r="D260" s="104">
        <v>28</v>
      </c>
      <c r="E260" s="212">
        <v>17</v>
      </c>
      <c r="F260" s="200">
        <f t="shared" si="204"/>
        <v>1.7346938775510203</v>
      </c>
      <c r="G260" s="105">
        <v>1</v>
      </c>
      <c r="H260" s="105">
        <v>4</v>
      </c>
      <c r="I260" s="105"/>
      <c r="J260" s="365"/>
      <c r="K260" s="102"/>
      <c r="L260" s="105">
        <v>0</v>
      </c>
      <c r="M260" s="105"/>
      <c r="N260" s="105"/>
      <c r="O260" s="230"/>
      <c r="P260" s="107"/>
      <c r="Q260" s="107"/>
      <c r="R260" s="100"/>
      <c r="S260" s="107"/>
      <c r="T260" s="100"/>
      <c r="U260" s="101">
        <v>0</v>
      </c>
      <c r="V260" s="101">
        <f t="shared" si="207"/>
        <v>0</v>
      </c>
      <c r="W260" s="336">
        <f t="shared" si="208"/>
        <v>0</v>
      </c>
      <c r="X260" s="71">
        <v>0</v>
      </c>
      <c r="Y260" s="103">
        <f>'ИТОГ и проверка'!O260</f>
        <v>0</v>
      </c>
      <c r="Z260" s="103">
        <f t="shared" si="210"/>
        <v>0</v>
      </c>
      <c r="AA260" s="101">
        <f t="shared" si="209"/>
        <v>0</v>
      </c>
      <c r="AB260" s="103">
        <f t="shared" si="205"/>
        <v>0</v>
      </c>
      <c r="AC260" s="107"/>
      <c r="AD260" s="367"/>
      <c r="AE260" s="336"/>
      <c r="AF260" s="103">
        <f>'ИТОГ и проверка'!P260</f>
        <v>0</v>
      </c>
      <c r="AG260" s="103"/>
      <c r="AH260" s="103"/>
      <c r="AI260" s="121"/>
      <c r="AJ260" s="121">
        <f t="shared" si="203"/>
        <v>0</v>
      </c>
      <c r="AK260" s="119">
        <f t="shared" si="201"/>
        <v>0</v>
      </c>
      <c r="AL260" s="101">
        <f t="shared" si="202"/>
        <v>0</v>
      </c>
    </row>
    <row r="261" ht="78.75">
      <c r="A261" s="96" t="s">
        <v>528</v>
      </c>
      <c r="B261" s="97" t="s">
        <v>529</v>
      </c>
      <c r="C261" s="211">
        <v>16.123000000000001</v>
      </c>
      <c r="D261" s="314">
        <v>0</v>
      </c>
      <c r="E261" s="270">
        <v>5</v>
      </c>
      <c r="F261" s="217">
        <f t="shared" si="204"/>
        <v>0.31011598337778329</v>
      </c>
      <c r="G261" s="105">
        <v>0</v>
      </c>
      <c r="H261" s="105">
        <v>0</v>
      </c>
      <c r="I261" s="104"/>
      <c r="J261" s="102"/>
      <c r="K261" s="64"/>
      <c r="L261" s="104">
        <v>0</v>
      </c>
      <c r="M261" s="104"/>
      <c r="N261" s="105"/>
      <c r="O261" s="229"/>
      <c r="P261" s="99"/>
      <c r="Q261" s="99"/>
      <c r="R261" s="100"/>
      <c r="S261" s="99">
        <v>0</v>
      </c>
      <c r="T261" s="100"/>
      <c r="U261" s="101">
        <v>0</v>
      </c>
      <c r="V261" s="101">
        <f t="shared" si="207"/>
        <v>0</v>
      </c>
      <c r="W261" s="336">
        <v>0</v>
      </c>
      <c r="X261" s="135">
        <v>0</v>
      </c>
      <c r="Y261" s="103">
        <v>0</v>
      </c>
      <c r="Z261" s="103">
        <v>0</v>
      </c>
      <c r="AA261" s="101"/>
      <c r="AB261" s="10">
        <f t="shared" si="205"/>
        <v>0</v>
      </c>
      <c r="AC261" s="99"/>
      <c r="AD261" s="336"/>
      <c r="AE261" s="388"/>
      <c r="AF261" s="99">
        <v>0</v>
      </c>
      <c r="AG261" s="99"/>
      <c r="AH261" s="103"/>
      <c r="AI261" s="121"/>
      <c r="AJ261" s="121"/>
      <c r="AK261" s="119"/>
      <c r="AL261" s="101"/>
    </row>
    <row r="262" ht="31.5">
      <c r="A262" s="96" t="s">
        <v>530</v>
      </c>
      <c r="B262" s="97" t="s">
        <v>531</v>
      </c>
      <c r="C262" s="214">
        <v>179.86000000000001</v>
      </c>
      <c r="D262" s="104">
        <v>13</v>
      </c>
      <c r="E262" s="245">
        <v>7</v>
      </c>
      <c r="F262" s="200">
        <f t="shared" si="204"/>
        <v>0.038919159346158118</v>
      </c>
      <c r="G262" s="105">
        <v>0</v>
      </c>
      <c r="H262" s="105">
        <v>0</v>
      </c>
      <c r="I262" s="105"/>
      <c r="J262" s="365"/>
      <c r="K262" s="102"/>
      <c r="L262" s="105">
        <v>0</v>
      </c>
      <c r="M262" s="105"/>
      <c r="N262" s="105"/>
      <c r="O262" s="308">
        <v>0</v>
      </c>
      <c r="P262" s="107"/>
      <c r="Q262" s="107"/>
      <c r="R262" s="102">
        <v>0</v>
      </c>
      <c r="S262" s="107"/>
      <c r="T262" s="102">
        <v>0</v>
      </c>
      <c r="U262" s="101">
        <v>0</v>
      </c>
      <c r="V262" s="101">
        <f t="shared" si="207"/>
        <v>0</v>
      </c>
      <c r="W262" s="336">
        <f t="shared" si="208"/>
        <v>0</v>
      </c>
      <c r="X262" s="71">
        <v>0</v>
      </c>
      <c r="Y262" s="103">
        <f>'ИТОГ и проверка'!O262</f>
        <v>0</v>
      </c>
      <c r="Z262" s="103">
        <f t="shared" si="210"/>
        <v>0</v>
      </c>
      <c r="AA262" s="101">
        <f t="shared" si="209"/>
        <v>0</v>
      </c>
      <c r="AB262" s="103">
        <f t="shared" si="205"/>
        <v>0</v>
      </c>
      <c r="AC262" s="107"/>
      <c r="AD262" s="367"/>
      <c r="AE262" s="336"/>
      <c r="AF262" s="103">
        <f>'ИТОГ и проверка'!P262</f>
        <v>0</v>
      </c>
      <c r="AG262" s="103"/>
      <c r="AH262" s="103"/>
      <c r="AI262" s="121"/>
      <c r="AJ262" s="121">
        <f t="shared" si="203"/>
        <v>0</v>
      </c>
      <c r="AK262" s="119">
        <f t="shared" si="201"/>
        <v>0</v>
      </c>
      <c r="AL262" s="101">
        <f t="shared" si="202"/>
        <v>0</v>
      </c>
    </row>
    <row r="263" ht="47.25">
      <c r="A263" s="96" t="s">
        <v>532</v>
      </c>
      <c r="B263" s="97" t="s">
        <v>533</v>
      </c>
      <c r="C263" s="211">
        <v>47.5</v>
      </c>
      <c r="D263" s="104">
        <v>281</v>
      </c>
      <c r="E263" s="294">
        <v>188</v>
      </c>
      <c r="F263" s="200">
        <f t="shared" si="204"/>
        <v>3.9578947368421051</v>
      </c>
      <c r="G263" s="105">
        <v>14</v>
      </c>
      <c r="H263" s="105">
        <v>5</v>
      </c>
      <c r="I263" s="105"/>
      <c r="J263" s="365"/>
      <c r="K263" s="102"/>
      <c r="L263" s="105">
        <v>10</v>
      </c>
      <c r="M263" s="105"/>
      <c r="N263" s="201"/>
      <c r="O263" s="380">
        <v>14</v>
      </c>
      <c r="P263" s="203"/>
      <c r="Q263" s="204"/>
      <c r="R263" s="71">
        <v>10</v>
      </c>
      <c r="S263" s="366"/>
      <c r="T263" s="71"/>
      <c r="U263" s="205">
        <f t="shared" si="206"/>
        <v>99.999999999999986</v>
      </c>
      <c r="V263" s="101">
        <f t="shared" si="207"/>
        <v>9.4000000000000004</v>
      </c>
      <c r="W263" s="336">
        <f t="shared" si="208"/>
        <v>9</v>
      </c>
      <c r="X263" s="71">
        <v>5</v>
      </c>
      <c r="Y263" s="103">
        <f>'ИТОГ и проверка'!O263</f>
        <v>9</v>
      </c>
      <c r="Z263" s="103">
        <f t="shared" si="210"/>
        <v>4.7872340425531918</v>
      </c>
      <c r="AA263" s="101">
        <f t="shared" si="209"/>
        <v>-0.21276595744680815</v>
      </c>
      <c r="AB263" s="10">
        <f t="shared" si="205"/>
        <v>0</v>
      </c>
      <c r="AC263" s="107"/>
      <c r="AD263" s="367"/>
      <c r="AE263" s="336"/>
      <c r="AF263" s="103">
        <f>'ИТОГ и проверка'!P263</f>
        <v>6</v>
      </c>
      <c r="AG263" s="103"/>
      <c r="AH263" s="103"/>
      <c r="AI263" s="121"/>
      <c r="AJ263" s="121">
        <f t="shared" si="203"/>
        <v>6</v>
      </c>
      <c r="AK263" s="119">
        <f t="shared" si="201"/>
        <v>-3</v>
      </c>
      <c r="AL263" s="101">
        <f t="shared" si="202"/>
        <v>0</v>
      </c>
    </row>
    <row r="264" ht="47.25">
      <c r="A264" s="96" t="s">
        <v>534</v>
      </c>
      <c r="B264" s="97" t="s">
        <v>535</v>
      </c>
      <c r="C264" s="265">
        <v>23.922999999999998</v>
      </c>
      <c r="D264" s="337">
        <v>12</v>
      </c>
      <c r="E264" s="316">
        <v>12</v>
      </c>
      <c r="F264" s="217">
        <f t="shared" si="204"/>
        <v>0.5016093299335368</v>
      </c>
      <c r="G264" s="105">
        <v>0</v>
      </c>
      <c r="H264" s="105">
        <v>0</v>
      </c>
      <c r="I264" s="105"/>
      <c r="J264" s="365"/>
      <c r="K264" s="102"/>
      <c r="L264" s="105">
        <v>0</v>
      </c>
      <c r="M264" s="105"/>
      <c r="N264" s="105"/>
      <c r="O264" s="102">
        <v>0</v>
      </c>
      <c r="P264" s="107"/>
      <c r="Q264" s="107"/>
      <c r="R264" s="102">
        <v>0</v>
      </c>
      <c r="S264" s="107"/>
      <c r="T264" s="102">
        <v>0</v>
      </c>
      <c r="U264" s="101">
        <v>0</v>
      </c>
      <c r="V264" s="101">
        <f t="shared" si="207"/>
        <v>0</v>
      </c>
      <c r="W264" s="336">
        <f t="shared" si="208"/>
        <v>0</v>
      </c>
      <c r="X264" s="71">
        <v>0</v>
      </c>
      <c r="Y264" s="103">
        <f>'ИТОГ и проверка'!O264</f>
        <v>0</v>
      </c>
      <c r="Z264" s="103">
        <f t="shared" si="210"/>
        <v>0</v>
      </c>
      <c r="AA264" s="101">
        <f t="shared" si="209"/>
        <v>0</v>
      </c>
      <c r="AB264" s="103">
        <f t="shared" si="205"/>
        <v>0</v>
      </c>
      <c r="AC264" s="107"/>
      <c r="AD264" s="367"/>
      <c r="AE264" s="336"/>
      <c r="AF264" s="103">
        <f>'ИТОГ и проверка'!P264</f>
        <v>0</v>
      </c>
      <c r="AG264" s="103"/>
      <c r="AH264" s="103"/>
      <c r="AI264" s="121"/>
      <c r="AJ264" s="121">
        <f t="shared" si="203"/>
        <v>0</v>
      </c>
      <c r="AK264" s="119">
        <f t="shared" si="201"/>
        <v>0</v>
      </c>
      <c r="AL264" s="101">
        <f t="shared" si="202"/>
        <v>0</v>
      </c>
    </row>
    <row r="265" s="169" customFormat="1" ht="16.899999999999999" customHeight="1">
      <c r="A265" s="159"/>
      <c r="B265" s="160" t="s">
        <v>536</v>
      </c>
      <c r="C265" s="161">
        <f>SUM(C13:C264)</f>
        <v>70022.294000000009</v>
      </c>
      <c r="D265" s="162">
        <f>SUM(D13:D264)</f>
        <v>133503</v>
      </c>
      <c r="E265" s="317">
        <f>SUM(E13:E264)</f>
        <v>128077</v>
      </c>
      <c r="F265" s="389">
        <f t="shared" si="204"/>
        <v>1.8290888898898396</v>
      </c>
      <c r="G265" s="317">
        <f>SUM(G13:G264)</f>
        <v>6111</v>
      </c>
      <c r="H265" s="318">
        <f>G265/D265%</f>
        <v>4.5774252263994066</v>
      </c>
      <c r="I265" s="317">
        <f>SUM(I13:I264)</f>
        <v>0</v>
      </c>
      <c r="J265" s="317">
        <f>SUM(J13:J264)</f>
        <v>0</v>
      </c>
      <c r="K265" s="317">
        <f>SUM(K13:K264)</f>
        <v>0</v>
      </c>
      <c r="L265" s="317">
        <f>SUM(L13:L264)</f>
        <v>4536</v>
      </c>
      <c r="M265" s="317">
        <f>SUM(M13:M264)</f>
        <v>0</v>
      </c>
      <c r="N265" s="317">
        <f>SUM(N13:N264)</f>
        <v>0</v>
      </c>
      <c r="O265" s="162">
        <f>SUM(O13:O264)</f>
        <v>4586</v>
      </c>
      <c r="P265" s="162">
        <f>SUM(P13:P264)</f>
        <v>0</v>
      </c>
      <c r="Q265" s="162">
        <f>SUM(Q13:Q264)</f>
        <v>0</v>
      </c>
      <c r="R265" s="162">
        <f>SUM(R13:R264)</f>
        <v>3930</v>
      </c>
      <c r="S265" s="162">
        <f>SUM(S13:S264)</f>
        <v>0</v>
      </c>
      <c r="T265" s="162">
        <f>SUM(T13:T264)</f>
        <v>25</v>
      </c>
      <c r="U265" s="163">
        <f t="shared" si="206"/>
        <v>75.045000818196698</v>
      </c>
      <c r="V265" s="162"/>
      <c r="W265" s="162">
        <f>SUM(W13:W264)</f>
        <v>6323</v>
      </c>
      <c r="X265" s="162"/>
      <c r="Y265" s="162">
        <f>SUM(Y13:Y264)</f>
        <v>5950</v>
      </c>
      <c r="Z265" s="162"/>
      <c r="AA265" s="162"/>
      <c r="AB265" s="162">
        <f>SUM(AB13:AB264)</f>
        <v>0</v>
      </c>
      <c r="AC265" s="162">
        <f>SUM(AC13:AC264)</f>
        <v>0</v>
      </c>
      <c r="AD265" s="162">
        <f>SUM(AD13:AD264)</f>
        <v>0</v>
      </c>
      <c r="AE265" s="162">
        <f>SUM(AE13:AE264)</f>
        <v>0</v>
      </c>
      <c r="AF265" s="162">
        <f>SUM(AF13:AF264)</f>
        <v>4421</v>
      </c>
      <c r="AG265" s="162">
        <f>SUM(AG13:AG264)</f>
        <v>0</v>
      </c>
      <c r="AH265" s="162">
        <f>SUM(AH13:AH264)</f>
        <v>0</v>
      </c>
      <c r="AI265" s="390"/>
      <c r="AJ265" s="166">
        <f t="shared" si="203"/>
        <v>4421</v>
      </c>
      <c r="AK265" s="167"/>
      <c r="AL265" s="168"/>
    </row>
    <row r="266"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</row>
    <row r="268" ht="62.25" customHeight="1">
      <c r="B268" s="175" t="s">
        <v>537</v>
      </c>
      <c r="C268" s="175"/>
      <c r="D268" s="176" t="s">
        <v>538</v>
      </c>
      <c r="E268" s="176"/>
      <c r="F268" s="177" t="s">
        <v>539</v>
      </c>
      <c r="G268" s="178"/>
      <c r="I268" s="179" t="s">
        <v>540</v>
      </c>
      <c r="J268" s="179"/>
      <c r="K268" s="179"/>
      <c r="V268" s="391"/>
      <c r="W268" s="391"/>
      <c r="AD268" s="322"/>
    </row>
    <row r="269">
      <c r="V269" s="391"/>
      <c r="W269" s="391"/>
      <c r="X269" s="392"/>
      <c r="Y269" s="392"/>
      <c r="Z269" s="393"/>
      <c r="AA269" s="393"/>
    </row>
  </sheetData>
  <mergeCells count="41">
    <mergeCell ref="A6:A10"/>
    <mergeCell ref="B6:B10"/>
    <mergeCell ref="C6:C10"/>
    <mergeCell ref="D6:E8"/>
    <mergeCell ref="F6:F10"/>
    <mergeCell ref="G6:U6"/>
    <mergeCell ref="W6:AH6"/>
    <mergeCell ref="G7:N7"/>
    <mergeCell ref="O7:U7"/>
    <mergeCell ref="W7:X7"/>
    <mergeCell ref="Y7:AH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Y8:Y10"/>
    <mergeCell ref="Z8:Z10"/>
    <mergeCell ref="AA8:AA10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AK9:AK10"/>
    <mergeCell ref="B268:C268"/>
    <mergeCell ref="D268:E268"/>
    <mergeCell ref="F268:G268"/>
    <mergeCell ref="I268:K268"/>
    <mergeCell ref="X269:Y269"/>
    <mergeCell ref="Z269:AA269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" zoomScale="70" workbookViewId="0">
      <pane ySplit="10" topLeftCell="A11" activePane="bottomLeft" state="frozen"/>
      <selection activeCell="L255" activeCellId="0" sqref="L255"/>
    </sheetView>
  </sheetViews>
  <sheetFormatPr defaultColWidth="9" defaultRowHeight="15.75"/>
  <cols>
    <col bestFit="1" customWidth="1" min="1" max="1" style="1" width="5.125"/>
    <col bestFit="1" customWidth="1" min="2" max="2" style="1" width="35"/>
    <col bestFit="1" customWidth="1" min="3" max="3" style="2" width="9.375"/>
    <col bestFit="1" customWidth="1" min="4" max="4" style="2" width="8.25"/>
    <col bestFit="1" customWidth="1" min="5" max="5" style="2" width="8.625"/>
    <col bestFit="1" customWidth="1" min="6" max="6" style="1" width="6.75"/>
    <col bestFit="1" customWidth="1" min="7" max="20" style="3" width="6.75"/>
    <col customWidth="1" min="21" max="21" style="3" width="6.25"/>
    <col customWidth="1" hidden="1" min="22" max="22" style="3" width="6.75"/>
    <col bestFit="1" customWidth="1" min="23" max="25" style="3" width="6.75"/>
    <col bestFit="1" customWidth="1" min="26" max="26" style="3" width="8.625"/>
    <col customWidth="1" hidden="1" min="27" max="27" style="3" width="8.625"/>
    <col customWidth="1" hidden="1" min="28" max="28" style="3" width="9.125"/>
    <col bestFit="1" customWidth="1" min="29" max="31" style="3" width="6.75"/>
    <col bestFit="1" customWidth="1" min="32" max="34" style="3" width="9"/>
    <col bestFit="1" customWidth="1" min="35" max="35" style="1" width="9"/>
    <col customWidth="1" hidden="1" min="36" max="39" style="1" width="9"/>
    <col customWidth="1" hidden="1" min="40" max="42" style="1" width="0"/>
    <col bestFit="1" min="43" max="43" style="1" width="9"/>
    <col min="44" max="16384" style="1" width="9"/>
  </cols>
  <sheetData>
    <row r="1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I1" s="5"/>
      <c r="AJ1" s="5"/>
    </row>
    <row r="2" ht="19.5">
      <c r="A2" s="5"/>
      <c r="B2" s="6" t="s">
        <v>1</v>
      </c>
      <c r="C2" s="7"/>
      <c r="D2" s="7"/>
      <c r="E2" s="7"/>
      <c r="F2" s="5"/>
      <c r="G2" s="8"/>
      <c r="H2" s="8"/>
      <c r="I2" s="183"/>
      <c r="J2" s="183"/>
      <c r="K2" s="183"/>
      <c r="L2" s="183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4"/>
      <c r="AB2" s="14"/>
      <c r="AC2" s="8"/>
      <c r="AD2" s="8"/>
      <c r="AE2" s="8"/>
      <c r="AF2" s="8"/>
      <c r="AG2" s="8"/>
      <c r="AH2" s="8"/>
      <c r="AI2" s="5"/>
      <c r="AJ2" s="5"/>
    </row>
    <row r="3" ht="19.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6"/>
      <c r="AB3" s="16"/>
      <c r="AC3" s="8"/>
      <c r="AD3" s="8"/>
      <c r="AE3" s="183"/>
      <c r="AF3" s="8"/>
      <c r="AG3" s="8"/>
      <c r="AH3" s="8"/>
      <c r="AI3" s="5"/>
      <c r="AJ3" s="5"/>
    </row>
    <row r="4" ht="19.5">
      <c r="A4" s="5"/>
      <c r="B4" s="6" t="s">
        <v>547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6"/>
      <c r="AB4" s="16"/>
      <c r="AC4" s="8"/>
      <c r="AD4" s="8"/>
      <c r="AE4" s="8"/>
      <c r="AF4" s="8"/>
      <c r="AG4" s="8"/>
      <c r="AH4" s="8"/>
      <c r="AI4" s="5"/>
      <c r="AJ4" s="5"/>
    </row>
    <row r="5" hidden="1">
      <c r="A5" s="19"/>
      <c r="B5" s="20"/>
      <c r="C5" s="21"/>
      <c r="D5" s="21"/>
      <c r="E5" s="21"/>
      <c r="F5" s="22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5"/>
      <c r="AJ5" s="5"/>
    </row>
    <row r="6" ht="18.75" customHeight="1">
      <c r="A6" s="27" t="s">
        <v>5</v>
      </c>
      <c r="B6" s="56" t="s">
        <v>6</v>
      </c>
      <c r="C6" s="326" t="s">
        <v>7</v>
      </c>
      <c r="D6" s="327" t="s">
        <v>8</v>
      </c>
      <c r="E6" s="328"/>
      <c r="F6" s="29" t="s">
        <v>9</v>
      </c>
      <c r="G6" s="33" t="s">
        <v>10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5"/>
      <c r="V6" s="36"/>
      <c r="W6" s="33" t="s">
        <v>11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  <c r="AI6" s="37"/>
      <c r="AJ6" s="38"/>
      <c r="AK6" s="39"/>
      <c r="AL6" s="40"/>
    </row>
    <row r="7" ht="15" customHeight="1">
      <c r="A7" s="41"/>
      <c r="B7" s="65"/>
      <c r="C7" s="329"/>
      <c r="D7" s="330"/>
      <c r="E7" s="331"/>
      <c r="F7" s="43"/>
      <c r="G7" s="33" t="s">
        <v>12</v>
      </c>
      <c r="H7" s="34"/>
      <c r="I7" s="34"/>
      <c r="J7" s="34"/>
      <c r="K7" s="34"/>
      <c r="L7" s="34"/>
      <c r="M7" s="34"/>
      <c r="N7" s="35"/>
      <c r="O7" s="33" t="s">
        <v>13</v>
      </c>
      <c r="P7" s="34"/>
      <c r="Q7" s="34"/>
      <c r="R7" s="34"/>
      <c r="S7" s="34"/>
      <c r="T7" s="34"/>
      <c r="U7" s="35"/>
      <c r="V7" s="36"/>
      <c r="W7" s="33" t="s">
        <v>14</v>
      </c>
      <c r="X7" s="35"/>
      <c r="Y7" s="33" t="s">
        <v>15</v>
      </c>
      <c r="Z7" s="34"/>
      <c r="AA7" s="34"/>
      <c r="AB7" s="34"/>
      <c r="AC7" s="34"/>
      <c r="AD7" s="34"/>
      <c r="AE7" s="34"/>
      <c r="AF7" s="34"/>
      <c r="AG7" s="34"/>
      <c r="AH7" s="35"/>
      <c r="AI7" s="37"/>
      <c r="AJ7" s="38"/>
      <c r="AK7" s="39"/>
      <c r="AL7" s="40"/>
    </row>
    <row r="8" ht="22.5" customHeight="1">
      <c r="A8" s="41"/>
      <c r="B8" s="65"/>
      <c r="C8" s="329"/>
      <c r="D8" s="332"/>
      <c r="E8" s="333"/>
      <c r="F8" s="43"/>
      <c r="G8" s="52" t="s">
        <v>16</v>
      </c>
      <c r="H8" s="52" t="s">
        <v>17</v>
      </c>
      <c r="I8" s="52" t="s">
        <v>18</v>
      </c>
      <c r="J8" s="53" t="s">
        <v>19</v>
      </c>
      <c r="K8" s="54"/>
      <c r="L8" s="54"/>
      <c r="M8" s="54"/>
      <c r="N8" s="55"/>
      <c r="O8" s="56" t="s">
        <v>16</v>
      </c>
      <c r="P8" s="57" t="s">
        <v>19</v>
      </c>
      <c r="Q8" s="58"/>
      <c r="R8" s="58"/>
      <c r="S8" s="58"/>
      <c r="T8" s="59"/>
      <c r="U8" s="56" t="s">
        <v>20</v>
      </c>
      <c r="V8" s="187" t="s">
        <v>21</v>
      </c>
      <c r="W8" s="56" t="s">
        <v>16</v>
      </c>
      <c r="X8" s="56" t="s">
        <v>17</v>
      </c>
      <c r="Y8" s="56" t="s">
        <v>16</v>
      </c>
      <c r="Z8" s="56" t="s">
        <v>17</v>
      </c>
      <c r="AA8" s="61" t="s">
        <v>22</v>
      </c>
      <c r="AB8" s="61"/>
      <c r="AC8" s="56" t="s">
        <v>23</v>
      </c>
      <c r="AD8" s="57" t="s">
        <v>19</v>
      </c>
      <c r="AE8" s="58"/>
      <c r="AF8" s="58"/>
      <c r="AG8" s="58"/>
      <c r="AH8" s="59"/>
      <c r="AI8" s="37"/>
      <c r="AJ8" s="38"/>
      <c r="AK8" s="62"/>
      <c r="AL8" s="40"/>
    </row>
    <row r="9" ht="46.5" customHeight="1">
      <c r="A9" s="41"/>
      <c r="B9" s="65"/>
      <c r="C9" s="329"/>
      <c r="D9" s="52" t="s">
        <v>24</v>
      </c>
      <c r="E9" s="52" t="s">
        <v>25</v>
      </c>
      <c r="F9" s="43"/>
      <c r="G9" s="64"/>
      <c r="H9" s="64"/>
      <c r="I9" s="64"/>
      <c r="J9" s="53" t="s">
        <v>26</v>
      </c>
      <c r="K9" s="54"/>
      <c r="L9" s="54"/>
      <c r="M9" s="55"/>
      <c r="N9" s="27" t="s">
        <v>27</v>
      </c>
      <c r="O9" s="65"/>
      <c r="P9" s="57" t="s">
        <v>26</v>
      </c>
      <c r="Q9" s="58"/>
      <c r="R9" s="58"/>
      <c r="S9" s="59"/>
      <c r="T9" s="56" t="s">
        <v>27</v>
      </c>
      <c r="U9" s="65"/>
      <c r="V9" s="189"/>
      <c r="W9" s="65"/>
      <c r="X9" s="65"/>
      <c r="Y9" s="67"/>
      <c r="Z9" s="67"/>
      <c r="AA9" s="68"/>
      <c r="AB9" s="68"/>
      <c r="AC9" s="67"/>
      <c r="AD9" s="57" t="s">
        <v>26</v>
      </c>
      <c r="AE9" s="58"/>
      <c r="AF9" s="58"/>
      <c r="AG9" s="59"/>
      <c r="AH9" s="56" t="s">
        <v>27</v>
      </c>
      <c r="AI9" s="37"/>
      <c r="AJ9" s="38"/>
      <c r="AK9" s="69" t="s">
        <v>22</v>
      </c>
      <c r="AL9" s="40"/>
    </row>
    <row r="10" ht="12.75" customHeight="1">
      <c r="A10" s="41"/>
      <c r="B10" s="65"/>
      <c r="C10" s="334"/>
      <c r="D10" s="64"/>
      <c r="E10" s="64"/>
      <c r="F10" s="70"/>
      <c r="G10" s="64"/>
      <c r="H10" s="64"/>
      <c r="I10" s="64"/>
      <c r="J10" s="41" t="s">
        <v>28</v>
      </c>
      <c r="K10" s="41" t="s">
        <v>29</v>
      </c>
      <c r="L10" s="41" t="s">
        <v>30</v>
      </c>
      <c r="M10" s="41" t="s">
        <v>31</v>
      </c>
      <c r="N10" s="41"/>
      <c r="O10" s="65"/>
      <c r="P10" s="65" t="s">
        <v>28</v>
      </c>
      <c r="Q10" s="65" t="s">
        <v>29</v>
      </c>
      <c r="R10" s="65" t="s">
        <v>30</v>
      </c>
      <c r="S10" s="65" t="s">
        <v>31</v>
      </c>
      <c r="T10" s="65"/>
      <c r="U10" s="65"/>
      <c r="V10" s="193"/>
      <c r="W10" s="65"/>
      <c r="X10" s="65"/>
      <c r="Y10" s="74"/>
      <c r="Z10" s="74"/>
      <c r="AA10" s="75"/>
      <c r="AB10" s="75"/>
      <c r="AC10" s="74"/>
      <c r="AD10" s="65" t="s">
        <v>28</v>
      </c>
      <c r="AE10" s="65" t="s">
        <v>29</v>
      </c>
      <c r="AF10" s="65" t="s">
        <v>30</v>
      </c>
      <c r="AG10" s="65" t="s">
        <v>31</v>
      </c>
      <c r="AH10" s="74"/>
      <c r="AI10" s="37"/>
      <c r="AJ10" s="38"/>
      <c r="AK10" s="69"/>
      <c r="AL10" s="40"/>
    </row>
    <row r="11" s="76" customFormat="1" ht="9.75" customHeight="1">
      <c r="A11" s="77">
        <v>1</v>
      </c>
      <c r="B11" s="78">
        <v>2</v>
      </c>
      <c r="C11" s="79">
        <v>3</v>
      </c>
      <c r="D11" s="79">
        <v>4</v>
      </c>
      <c r="E11" s="79">
        <v>5</v>
      </c>
      <c r="F11" s="79">
        <v>6</v>
      </c>
      <c r="G11" s="77">
        <v>7</v>
      </c>
      <c r="H11" s="77">
        <v>8</v>
      </c>
      <c r="I11" s="77">
        <v>9</v>
      </c>
      <c r="J11" s="77">
        <v>10</v>
      </c>
      <c r="K11" s="77">
        <v>11</v>
      </c>
      <c r="L11" s="77">
        <v>12</v>
      </c>
      <c r="M11" s="77">
        <v>13</v>
      </c>
      <c r="N11" s="77">
        <v>14</v>
      </c>
      <c r="O11" s="77">
        <v>15</v>
      </c>
      <c r="P11" s="77">
        <v>16</v>
      </c>
      <c r="Q11" s="77">
        <v>17</v>
      </c>
      <c r="R11" s="77">
        <v>18</v>
      </c>
      <c r="S11" s="77">
        <v>19</v>
      </c>
      <c r="T11" s="77">
        <v>20</v>
      </c>
      <c r="U11" s="77">
        <v>21</v>
      </c>
      <c r="V11" s="77"/>
      <c r="W11" s="77">
        <v>22</v>
      </c>
      <c r="X11" s="77">
        <v>23</v>
      </c>
      <c r="Y11" s="77">
        <v>24</v>
      </c>
      <c r="Z11" s="77">
        <v>25</v>
      </c>
      <c r="AA11" s="77"/>
      <c r="AB11" s="77"/>
      <c r="AC11" s="77">
        <v>26</v>
      </c>
      <c r="AD11" s="77">
        <v>27</v>
      </c>
      <c r="AE11" s="77">
        <v>28</v>
      </c>
      <c r="AF11" s="77">
        <v>29</v>
      </c>
      <c r="AG11" s="77">
        <v>30</v>
      </c>
      <c r="AH11" s="77">
        <v>31</v>
      </c>
      <c r="AI11" s="82"/>
      <c r="AJ11" s="82"/>
      <c r="AK11" s="83"/>
      <c r="AL11" s="84"/>
    </row>
    <row r="12" ht="12.75" customHeight="1">
      <c r="A12" s="86">
        <v>1</v>
      </c>
      <c r="B12" s="87" t="s">
        <v>32</v>
      </c>
      <c r="C12" s="88"/>
      <c r="D12" s="88"/>
      <c r="E12" s="88"/>
      <c r="F12" s="90"/>
      <c r="G12" s="195"/>
      <c r="H12" s="195"/>
      <c r="I12" s="195"/>
      <c r="J12" s="195"/>
      <c r="K12" s="195"/>
      <c r="L12" s="195"/>
      <c r="M12" s="195"/>
      <c r="N12" s="195"/>
      <c r="O12" s="195"/>
      <c r="P12" s="90"/>
      <c r="Q12" s="90"/>
      <c r="R12" s="90"/>
      <c r="S12" s="195"/>
      <c r="T12" s="195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2"/>
      <c r="AI12" s="93"/>
      <c r="AJ12" s="93"/>
      <c r="AK12" s="94"/>
      <c r="AL12" s="95"/>
    </row>
    <row r="13" ht="30">
      <c r="A13" s="96" t="s">
        <v>33</v>
      </c>
      <c r="B13" s="97" t="s">
        <v>34</v>
      </c>
      <c r="C13" s="198">
        <v>240</v>
      </c>
      <c r="D13" s="104">
        <v>0</v>
      </c>
      <c r="E13" s="199">
        <v>0</v>
      </c>
      <c r="F13" s="200">
        <f>E13/C13</f>
        <v>0</v>
      </c>
      <c r="G13" s="102">
        <v>0</v>
      </c>
      <c r="H13" s="105">
        <v>0</v>
      </c>
      <c r="I13" s="105"/>
      <c r="J13" s="105"/>
      <c r="K13" s="105"/>
      <c r="L13" s="105"/>
      <c r="M13" s="105"/>
      <c r="N13" s="201">
        <v>0</v>
      </c>
      <c r="O13" s="71">
        <v>0</v>
      </c>
      <c r="P13" s="203"/>
      <c r="Q13" s="107"/>
      <c r="R13" s="204"/>
      <c r="S13" s="71">
        <v>0</v>
      </c>
      <c r="T13" s="49">
        <v>0</v>
      </c>
      <c r="U13" s="205">
        <v>0</v>
      </c>
      <c r="V13" s="101">
        <f>E13*X13%</f>
        <v>0</v>
      </c>
      <c r="W13" s="103">
        <f>ROUNDDOWN(V13,0)</f>
        <v>0</v>
      </c>
      <c r="X13" s="107">
        <v>0</v>
      </c>
      <c r="Y13" s="103">
        <f>'ИТОГ и проверка'!M13</f>
        <v>0</v>
      </c>
      <c r="Z13" s="103">
        <v>0</v>
      </c>
      <c r="AA13" s="101">
        <f>Z13-X13</f>
        <v>0</v>
      </c>
      <c r="AB13" s="10">
        <f t="shared" ref="AB13:AB76" si="211">IF(AA13&gt;0.01,AA13*1000000,0)</f>
        <v>0</v>
      </c>
      <c r="AC13" s="107"/>
      <c r="AD13" s="103"/>
      <c r="AE13" s="107"/>
      <c r="AF13" s="103"/>
      <c r="AG13" s="103"/>
      <c r="AH13" s="103">
        <f>'ИТОГ и проверка'!N13</f>
        <v>0</v>
      </c>
      <c r="AI13" s="110"/>
      <c r="AJ13" s="110">
        <f>SUM(AD13:AI13)</f>
        <v>0</v>
      </c>
      <c r="AK13" s="111">
        <f t="shared" ref="AK13:AK76" si="212">AJ13-Y13</f>
        <v>0</v>
      </c>
      <c r="AL13" s="101">
        <f t="shared" ref="AL13:AL76" si="213">IF(AK13&gt;1,AK13*1000,0)</f>
        <v>0</v>
      </c>
    </row>
    <row r="14">
      <c r="A14" s="86" t="s">
        <v>35</v>
      </c>
      <c r="B14" s="87" t="s">
        <v>36</v>
      </c>
      <c r="C14" s="206"/>
      <c r="D14" s="88"/>
      <c r="E14" s="207"/>
      <c r="F14" s="208"/>
      <c r="G14" s="149"/>
      <c r="H14" s="91"/>
      <c r="I14" s="91"/>
      <c r="J14" s="91"/>
      <c r="K14" s="91"/>
      <c r="L14" s="91"/>
      <c r="M14" s="91"/>
      <c r="N14" s="151"/>
      <c r="O14" s="89"/>
      <c r="P14" s="90"/>
      <c r="Q14" s="90"/>
      <c r="R14" s="90"/>
      <c r="S14" s="89"/>
      <c r="T14" s="89"/>
      <c r="U14" s="90"/>
      <c r="V14" s="90"/>
      <c r="W14" s="90"/>
      <c r="X14" s="90"/>
      <c r="Y14" s="90"/>
      <c r="Z14" s="90"/>
      <c r="AA14" s="90"/>
      <c r="AB14" s="103">
        <f t="shared" si="211"/>
        <v>0</v>
      </c>
      <c r="AC14" s="90"/>
      <c r="AD14" s="90"/>
      <c r="AE14" s="90"/>
      <c r="AF14" s="90"/>
      <c r="AG14" s="90"/>
      <c r="AH14" s="92"/>
      <c r="AI14" s="117"/>
      <c r="AJ14" s="118"/>
      <c r="AK14" s="119">
        <f t="shared" si="212"/>
        <v>0</v>
      </c>
      <c r="AL14" s="101">
        <f t="shared" si="213"/>
        <v>0</v>
      </c>
    </row>
    <row r="15" ht="45">
      <c r="A15" s="96" t="s">
        <v>37</v>
      </c>
      <c r="B15" s="97" t="s">
        <v>38</v>
      </c>
      <c r="C15" s="211">
        <v>67.034000000000006</v>
      </c>
      <c r="D15" s="104">
        <v>0</v>
      </c>
      <c r="E15" s="212">
        <v>0</v>
      </c>
      <c r="F15" s="200">
        <f t="shared" ref="F15:F78" si="214">E15/C15</f>
        <v>0</v>
      </c>
      <c r="G15" s="102">
        <v>0</v>
      </c>
      <c r="H15" s="105">
        <v>0</v>
      </c>
      <c r="I15" s="105"/>
      <c r="J15" s="105"/>
      <c r="K15" s="105"/>
      <c r="L15" s="105"/>
      <c r="M15" s="105"/>
      <c r="N15" s="201">
        <v>0</v>
      </c>
      <c r="O15" s="120">
        <v>0</v>
      </c>
      <c r="P15" s="203"/>
      <c r="Q15" s="107"/>
      <c r="R15" s="204"/>
      <c r="S15" s="120">
        <v>0</v>
      </c>
      <c r="T15" s="386">
        <v>0</v>
      </c>
      <c r="U15" s="205">
        <v>0</v>
      </c>
      <c r="V15" s="101">
        <f t="shared" ref="V15:V78" si="215">E15*X15%</f>
        <v>0</v>
      </c>
      <c r="W15" s="103">
        <f t="shared" ref="W15:W78" si="216">ROUNDDOWN(V15,0)</f>
        <v>0</v>
      </c>
      <c r="X15" s="107">
        <v>0</v>
      </c>
      <c r="Y15" s="103">
        <f>'ИТОГ и проверка'!M15</f>
        <v>0</v>
      </c>
      <c r="Z15" s="103">
        <v>0</v>
      </c>
      <c r="AA15" s="101">
        <f t="shared" ref="AA15:AA78" si="217">Z15-X15</f>
        <v>0</v>
      </c>
      <c r="AB15" s="10">
        <f t="shared" si="211"/>
        <v>0</v>
      </c>
      <c r="AC15" s="107"/>
      <c r="AD15" s="103"/>
      <c r="AE15" s="107"/>
      <c r="AF15" s="107"/>
      <c r="AG15" s="103"/>
      <c r="AH15" s="103">
        <f>'ИТОГ и проверка'!N15</f>
        <v>0</v>
      </c>
      <c r="AI15" s="121"/>
      <c r="AJ15" s="121">
        <f t="shared" ref="AJ15:AJ78" si="218">SUM(AD15:AI15)</f>
        <v>0</v>
      </c>
      <c r="AK15" s="119">
        <f t="shared" si="212"/>
        <v>0</v>
      </c>
      <c r="AL15" s="101">
        <f t="shared" si="213"/>
        <v>0</v>
      </c>
    </row>
    <row r="16" ht="30">
      <c r="A16" s="96" t="s">
        <v>39</v>
      </c>
      <c r="B16" s="97" t="s">
        <v>40</v>
      </c>
      <c r="C16" s="214">
        <v>10.308</v>
      </c>
      <c r="D16" s="337">
        <v>0</v>
      </c>
      <c r="E16" s="216">
        <v>0</v>
      </c>
      <c r="F16" s="217">
        <f t="shared" si="214"/>
        <v>0</v>
      </c>
      <c r="G16" s="102">
        <v>0</v>
      </c>
      <c r="H16" s="105">
        <v>0</v>
      </c>
      <c r="I16" s="105"/>
      <c r="J16" s="105"/>
      <c r="K16" s="105"/>
      <c r="L16" s="105"/>
      <c r="M16" s="105"/>
      <c r="N16" s="201">
        <v>0</v>
      </c>
      <c r="O16" s="71">
        <v>0</v>
      </c>
      <c r="P16" s="203"/>
      <c r="Q16" s="107"/>
      <c r="R16" s="204"/>
      <c r="S16" s="71">
        <v>0</v>
      </c>
      <c r="T16" s="49">
        <v>0</v>
      </c>
      <c r="U16" s="205">
        <v>0</v>
      </c>
      <c r="V16" s="101">
        <f t="shared" si="215"/>
        <v>0</v>
      </c>
      <c r="W16" s="103">
        <f t="shared" si="216"/>
        <v>0</v>
      </c>
      <c r="X16" s="107">
        <v>0</v>
      </c>
      <c r="Y16" s="103">
        <f>'ИТОГ и проверка'!M16</f>
        <v>0</v>
      </c>
      <c r="Z16" s="103">
        <v>0</v>
      </c>
      <c r="AA16" s="101">
        <f t="shared" si="217"/>
        <v>0</v>
      </c>
      <c r="AB16" s="103">
        <f t="shared" si="211"/>
        <v>0</v>
      </c>
      <c r="AC16" s="107"/>
      <c r="AD16" s="103"/>
      <c r="AE16" s="107"/>
      <c r="AF16" s="107"/>
      <c r="AG16" s="103"/>
      <c r="AH16" s="103">
        <f>'ИТОГ и проверка'!N16</f>
        <v>0</v>
      </c>
      <c r="AI16" s="121"/>
      <c r="AJ16" s="121">
        <f t="shared" si="218"/>
        <v>0</v>
      </c>
      <c r="AK16" s="119">
        <f t="shared" si="212"/>
        <v>0</v>
      </c>
      <c r="AL16" s="101">
        <f t="shared" si="213"/>
        <v>0</v>
      </c>
    </row>
    <row r="17">
      <c r="A17" s="123" t="s">
        <v>41</v>
      </c>
      <c r="B17" s="87" t="s">
        <v>42</v>
      </c>
      <c r="C17" s="218"/>
      <c r="D17" s="208"/>
      <c r="E17" s="219"/>
      <c r="F17" s="220"/>
      <c r="G17" s="149"/>
      <c r="H17" s="91"/>
      <c r="I17" s="91"/>
      <c r="J17" s="91"/>
      <c r="K17" s="91"/>
      <c r="L17" s="91"/>
      <c r="M17" s="91"/>
      <c r="N17" s="151"/>
      <c r="O17" s="124"/>
      <c r="P17" s="90"/>
      <c r="Q17" s="90"/>
      <c r="R17" s="90"/>
      <c r="S17" s="124"/>
      <c r="T17" s="124"/>
      <c r="U17" s="90"/>
      <c r="V17" s="90"/>
      <c r="W17" s="90"/>
      <c r="X17" s="90"/>
      <c r="Y17" s="90"/>
      <c r="Z17" s="90"/>
      <c r="AA17" s="90"/>
      <c r="AB17" s="10">
        <f t="shared" si="211"/>
        <v>0</v>
      </c>
      <c r="AC17" s="90"/>
      <c r="AD17" s="90"/>
      <c r="AE17" s="90"/>
      <c r="AF17" s="90"/>
      <c r="AG17" s="90"/>
      <c r="AH17" s="92"/>
      <c r="AI17" s="127"/>
      <c r="AJ17" s="121">
        <f t="shared" si="218"/>
        <v>0</v>
      </c>
      <c r="AK17" s="119">
        <f t="shared" si="212"/>
        <v>0</v>
      </c>
      <c r="AL17" s="101">
        <f t="shared" si="213"/>
        <v>0</v>
      </c>
    </row>
    <row r="18" ht="45">
      <c r="A18" s="96" t="s">
        <v>43</v>
      </c>
      <c r="B18" s="97" t="s">
        <v>44</v>
      </c>
      <c r="C18" s="214">
        <v>397.60000000000002</v>
      </c>
      <c r="D18" s="337">
        <v>0</v>
      </c>
      <c r="E18" s="216">
        <v>0</v>
      </c>
      <c r="F18" s="217">
        <f t="shared" si="214"/>
        <v>0</v>
      </c>
      <c r="G18" s="102">
        <v>0</v>
      </c>
      <c r="H18" s="105">
        <v>0</v>
      </c>
      <c r="I18" s="105"/>
      <c r="J18" s="105"/>
      <c r="K18" s="105"/>
      <c r="L18" s="105"/>
      <c r="M18" s="105"/>
      <c r="N18" s="201">
        <v>0</v>
      </c>
      <c r="O18" s="71">
        <v>0</v>
      </c>
      <c r="P18" s="203"/>
      <c r="Q18" s="107"/>
      <c r="R18" s="204"/>
      <c r="S18" s="71">
        <v>0</v>
      </c>
      <c r="T18" s="49">
        <v>0</v>
      </c>
      <c r="U18" s="205">
        <v>0</v>
      </c>
      <c r="V18" s="101">
        <f t="shared" si="215"/>
        <v>0</v>
      </c>
      <c r="W18" s="103">
        <f t="shared" si="216"/>
        <v>0</v>
      </c>
      <c r="X18" s="107">
        <v>0</v>
      </c>
      <c r="Y18" s="103">
        <f>'ИТОГ и проверка'!M18</f>
        <v>0</v>
      </c>
      <c r="Z18" s="103">
        <v>0</v>
      </c>
      <c r="AA18" s="101">
        <f t="shared" si="217"/>
        <v>0</v>
      </c>
      <c r="AB18" s="103">
        <f t="shared" si="211"/>
        <v>0</v>
      </c>
      <c r="AC18" s="107"/>
      <c r="AD18" s="103"/>
      <c r="AE18" s="107"/>
      <c r="AF18" s="107"/>
      <c r="AG18" s="103"/>
      <c r="AH18" s="103">
        <f>'ИТОГ и проверка'!N18</f>
        <v>0</v>
      </c>
      <c r="AI18" s="121"/>
      <c r="AJ18" s="121">
        <f t="shared" si="218"/>
        <v>0</v>
      </c>
      <c r="AK18" s="119">
        <f t="shared" si="212"/>
        <v>0</v>
      </c>
      <c r="AL18" s="101">
        <f t="shared" si="213"/>
        <v>0</v>
      </c>
    </row>
    <row r="19" ht="30">
      <c r="A19" s="96" t="s">
        <v>45</v>
      </c>
      <c r="B19" s="97" t="s">
        <v>46</v>
      </c>
      <c r="C19" s="211">
        <v>236.40000000000001</v>
      </c>
      <c r="D19" s="104">
        <v>0</v>
      </c>
      <c r="E19" s="223">
        <v>0</v>
      </c>
      <c r="F19" s="200">
        <f t="shared" si="214"/>
        <v>0</v>
      </c>
      <c r="G19" s="102">
        <v>0</v>
      </c>
      <c r="H19" s="105">
        <v>0</v>
      </c>
      <c r="I19" s="105"/>
      <c r="J19" s="105"/>
      <c r="K19" s="105"/>
      <c r="L19" s="105"/>
      <c r="M19" s="105"/>
      <c r="N19" s="105">
        <v>0</v>
      </c>
      <c r="O19" s="142">
        <v>0</v>
      </c>
      <c r="P19" s="107"/>
      <c r="Q19" s="107"/>
      <c r="R19" s="107"/>
      <c r="S19" s="142">
        <v>0</v>
      </c>
      <c r="T19" s="142">
        <v>0</v>
      </c>
      <c r="U19" s="101">
        <v>0</v>
      </c>
      <c r="V19" s="101">
        <f t="shared" si="215"/>
        <v>0</v>
      </c>
      <c r="W19" s="103">
        <f t="shared" si="216"/>
        <v>0</v>
      </c>
      <c r="X19" s="107">
        <v>0</v>
      </c>
      <c r="Y19" s="103">
        <f>'ИТОГ и проверка'!M19</f>
        <v>0</v>
      </c>
      <c r="Z19" s="103">
        <v>0</v>
      </c>
      <c r="AA19" s="101">
        <f t="shared" si="217"/>
        <v>0</v>
      </c>
      <c r="AB19" s="10">
        <f t="shared" si="211"/>
        <v>0</v>
      </c>
      <c r="AC19" s="107"/>
      <c r="AD19" s="103"/>
      <c r="AE19" s="107"/>
      <c r="AF19" s="107"/>
      <c r="AG19" s="103"/>
      <c r="AH19" s="103">
        <f>'ИТОГ и проверка'!N19</f>
        <v>0</v>
      </c>
      <c r="AI19" s="121"/>
      <c r="AJ19" s="121">
        <f t="shared" si="218"/>
        <v>0</v>
      </c>
      <c r="AK19" s="119">
        <f t="shared" si="212"/>
        <v>0</v>
      </c>
      <c r="AL19" s="101">
        <f t="shared" si="213"/>
        <v>0</v>
      </c>
    </row>
    <row r="20">
      <c r="A20" s="123" t="s">
        <v>47</v>
      </c>
      <c r="B20" s="87" t="s">
        <v>48</v>
      </c>
      <c r="C20" s="206"/>
      <c r="D20" s="88"/>
      <c r="E20" s="226"/>
      <c r="F20" s="208"/>
      <c r="G20" s="149"/>
      <c r="H20" s="91"/>
      <c r="I20" s="91"/>
      <c r="J20" s="91"/>
      <c r="K20" s="91"/>
      <c r="L20" s="91"/>
      <c r="M20" s="91"/>
      <c r="N20" s="151"/>
      <c r="O20" s="124"/>
      <c r="P20" s="90"/>
      <c r="Q20" s="90"/>
      <c r="R20" s="90"/>
      <c r="S20" s="124"/>
      <c r="T20" s="124"/>
      <c r="U20" s="90"/>
      <c r="V20" s="90"/>
      <c r="W20" s="90"/>
      <c r="X20" s="90"/>
      <c r="Y20" s="90"/>
      <c r="Z20" s="90"/>
      <c r="AA20" s="90"/>
      <c r="AB20" s="103">
        <f t="shared" si="211"/>
        <v>0</v>
      </c>
      <c r="AC20" s="90"/>
      <c r="AD20" s="90"/>
      <c r="AE20" s="90"/>
      <c r="AF20" s="90"/>
      <c r="AG20" s="90"/>
      <c r="AH20" s="92"/>
      <c r="AI20" s="127"/>
      <c r="AJ20" s="121">
        <f t="shared" si="218"/>
        <v>0</v>
      </c>
      <c r="AK20" s="119">
        <f t="shared" si="212"/>
        <v>0</v>
      </c>
      <c r="AL20" s="101">
        <f t="shared" si="213"/>
        <v>0</v>
      </c>
    </row>
    <row r="21" ht="45">
      <c r="A21" s="96" t="s">
        <v>49</v>
      </c>
      <c r="B21" s="97" t="s">
        <v>50</v>
      </c>
      <c r="C21" s="211">
        <v>29.48</v>
      </c>
      <c r="D21" s="104">
        <v>0</v>
      </c>
      <c r="E21" s="229">
        <v>0</v>
      </c>
      <c r="F21" s="200">
        <f t="shared" si="214"/>
        <v>0</v>
      </c>
      <c r="G21" s="102">
        <v>0</v>
      </c>
      <c r="H21" s="105">
        <v>0</v>
      </c>
      <c r="I21" s="105"/>
      <c r="J21" s="105"/>
      <c r="K21" s="105"/>
      <c r="L21" s="105"/>
      <c r="M21" s="105"/>
      <c r="N21" s="201">
        <v>0</v>
      </c>
      <c r="O21" s="71">
        <v>0</v>
      </c>
      <c r="P21" s="203"/>
      <c r="Q21" s="107"/>
      <c r="R21" s="204"/>
      <c r="S21" s="71">
        <v>0</v>
      </c>
      <c r="T21" s="49">
        <v>0</v>
      </c>
      <c r="U21" s="205">
        <v>0</v>
      </c>
      <c r="V21" s="101">
        <f t="shared" si="215"/>
        <v>0</v>
      </c>
      <c r="W21" s="103">
        <f t="shared" si="216"/>
        <v>0</v>
      </c>
      <c r="X21" s="107">
        <v>0</v>
      </c>
      <c r="Y21" s="103">
        <f>'ИТОГ и проверка'!M21</f>
        <v>0</v>
      </c>
      <c r="Z21" s="103">
        <v>0</v>
      </c>
      <c r="AA21" s="101">
        <f t="shared" si="217"/>
        <v>0</v>
      </c>
      <c r="AB21" s="10">
        <f t="shared" si="211"/>
        <v>0</v>
      </c>
      <c r="AC21" s="107"/>
      <c r="AD21" s="103"/>
      <c r="AE21" s="107"/>
      <c r="AF21" s="107"/>
      <c r="AG21" s="103"/>
      <c r="AH21" s="103">
        <f>'ИТОГ и проверка'!N21</f>
        <v>0</v>
      </c>
      <c r="AI21" s="121"/>
      <c r="AJ21" s="121">
        <f t="shared" si="218"/>
        <v>0</v>
      </c>
      <c r="AK21" s="119">
        <f t="shared" si="212"/>
        <v>0</v>
      </c>
      <c r="AL21" s="101">
        <f t="shared" si="213"/>
        <v>0</v>
      </c>
    </row>
    <row r="22" ht="30">
      <c r="A22" s="96" t="s">
        <v>51</v>
      </c>
      <c r="B22" s="97" t="s">
        <v>52</v>
      </c>
      <c r="C22" s="214">
        <v>21.359999999999999</v>
      </c>
      <c r="D22" s="104">
        <v>0</v>
      </c>
      <c r="E22" s="230">
        <v>0</v>
      </c>
      <c r="F22" s="200">
        <f t="shared" si="214"/>
        <v>0</v>
      </c>
      <c r="G22" s="102">
        <v>0</v>
      </c>
      <c r="H22" s="105">
        <v>0</v>
      </c>
      <c r="I22" s="105"/>
      <c r="J22" s="105"/>
      <c r="K22" s="105"/>
      <c r="L22" s="105"/>
      <c r="M22" s="105"/>
      <c r="N22" s="201">
        <v>0</v>
      </c>
      <c r="O22" s="71">
        <v>0</v>
      </c>
      <c r="P22" s="203"/>
      <c r="Q22" s="107"/>
      <c r="R22" s="204"/>
      <c r="S22" s="71">
        <v>0</v>
      </c>
      <c r="T22" s="49">
        <v>0</v>
      </c>
      <c r="U22" s="205">
        <v>0</v>
      </c>
      <c r="V22" s="101">
        <f t="shared" si="215"/>
        <v>0</v>
      </c>
      <c r="W22" s="103">
        <f t="shared" si="216"/>
        <v>0</v>
      </c>
      <c r="X22" s="107">
        <v>0</v>
      </c>
      <c r="Y22" s="103">
        <f>'ИТОГ и проверка'!M22</f>
        <v>0</v>
      </c>
      <c r="Z22" s="103">
        <v>0</v>
      </c>
      <c r="AA22" s="101">
        <f t="shared" si="217"/>
        <v>0</v>
      </c>
      <c r="AB22" s="103">
        <f t="shared" si="211"/>
        <v>0</v>
      </c>
      <c r="AC22" s="107"/>
      <c r="AD22" s="103"/>
      <c r="AE22" s="107"/>
      <c r="AF22" s="107"/>
      <c r="AG22" s="103"/>
      <c r="AH22" s="103">
        <f>'ИТОГ и проверка'!N22</f>
        <v>0</v>
      </c>
      <c r="AI22" s="121"/>
      <c r="AJ22" s="121">
        <f t="shared" si="218"/>
        <v>0</v>
      </c>
      <c r="AK22" s="119">
        <f t="shared" si="212"/>
        <v>0</v>
      </c>
      <c r="AL22" s="101">
        <f t="shared" si="213"/>
        <v>0</v>
      </c>
    </row>
    <row r="23" ht="60">
      <c r="A23" s="96" t="s">
        <v>53</v>
      </c>
      <c r="B23" s="97" t="s">
        <v>54</v>
      </c>
      <c r="C23" s="211">
        <v>33.600000000000001</v>
      </c>
      <c r="D23" s="104">
        <v>0</v>
      </c>
      <c r="E23" s="229">
        <v>0</v>
      </c>
      <c r="F23" s="200">
        <f t="shared" si="214"/>
        <v>0</v>
      </c>
      <c r="G23" s="102">
        <v>0</v>
      </c>
      <c r="H23" s="105">
        <v>0</v>
      </c>
      <c r="I23" s="105"/>
      <c r="J23" s="105"/>
      <c r="K23" s="105"/>
      <c r="L23" s="105"/>
      <c r="M23" s="105"/>
      <c r="N23" s="201">
        <v>0</v>
      </c>
      <c r="O23" s="71">
        <v>0</v>
      </c>
      <c r="P23" s="203"/>
      <c r="Q23" s="107"/>
      <c r="R23" s="204"/>
      <c r="S23" s="71">
        <v>0</v>
      </c>
      <c r="T23" s="49">
        <v>0</v>
      </c>
      <c r="U23" s="205">
        <v>0</v>
      </c>
      <c r="V23" s="101">
        <f t="shared" si="215"/>
        <v>0</v>
      </c>
      <c r="W23" s="103">
        <f t="shared" si="216"/>
        <v>0</v>
      </c>
      <c r="X23" s="107">
        <v>0</v>
      </c>
      <c r="Y23" s="103">
        <f>'ИТОГ и проверка'!M23</f>
        <v>0</v>
      </c>
      <c r="Z23" s="103">
        <v>0</v>
      </c>
      <c r="AA23" s="101">
        <f t="shared" si="217"/>
        <v>0</v>
      </c>
      <c r="AB23" s="10">
        <f t="shared" si="211"/>
        <v>0</v>
      </c>
      <c r="AC23" s="107"/>
      <c r="AD23" s="103"/>
      <c r="AE23" s="107"/>
      <c r="AF23" s="107"/>
      <c r="AG23" s="103"/>
      <c r="AH23" s="103">
        <f>'ИТОГ и проверка'!N23</f>
        <v>0</v>
      </c>
      <c r="AI23" s="121"/>
      <c r="AJ23" s="121">
        <f t="shared" si="218"/>
        <v>0</v>
      </c>
      <c r="AK23" s="119">
        <f t="shared" si="212"/>
        <v>0</v>
      </c>
      <c r="AL23" s="101">
        <f t="shared" si="213"/>
        <v>0</v>
      </c>
    </row>
    <row r="24" ht="60">
      <c r="A24" s="131" t="s">
        <v>55</v>
      </c>
      <c r="B24" s="97" t="s">
        <v>56</v>
      </c>
      <c r="C24" s="98">
        <v>31.335999999999999</v>
      </c>
      <c r="D24" s="104">
        <v>0</v>
      </c>
      <c r="E24" s="230">
        <v>0</v>
      </c>
      <c r="F24" s="200">
        <f t="shared" si="214"/>
        <v>0</v>
      </c>
      <c r="G24" s="102">
        <v>0</v>
      </c>
      <c r="H24" s="105">
        <v>0</v>
      </c>
      <c r="I24" s="105"/>
      <c r="J24" s="105"/>
      <c r="K24" s="105"/>
      <c r="L24" s="105"/>
      <c r="M24" s="105"/>
      <c r="N24" s="201">
        <v>0</v>
      </c>
      <c r="O24" s="71">
        <v>0</v>
      </c>
      <c r="P24" s="203"/>
      <c r="Q24" s="107"/>
      <c r="R24" s="204"/>
      <c r="S24" s="71">
        <v>0</v>
      </c>
      <c r="T24" s="49">
        <v>0</v>
      </c>
      <c r="U24" s="205">
        <v>0</v>
      </c>
      <c r="V24" s="101">
        <f t="shared" si="215"/>
        <v>0</v>
      </c>
      <c r="W24" s="103">
        <f t="shared" si="216"/>
        <v>0</v>
      </c>
      <c r="X24" s="107">
        <v>0</v>
      </c>
      <c r="Y24" s="103">
        <f>'ИТОГ и проверка'!M24</f>
        <v>0</v>
      </c>
      <c r="Z24" s="103">
        <v>0</v>
      </c>
      <c r="AA24" s="101">
        <f t="shared" si="217"/>
        <v>0</v>
      </c>
      <c r="AB24" s="103">
        <f t="shared" si="211"/>
        <v>0</v>
      </c>
      <c r="AC24" s="107"/>
      <c r="AD24" s="103"/>
      <c r="AE24" s="107"/>
      <c r="AF24" s="107"/>
      <c r="AG24" s="103"/>
      <c r="AH24" s="103">
        <f>'ИТОГ и проверка'!N24</f>
        <v>0</v>
      </c>
      <c r="AI24" s="121"/>
      <c r="AJ24" s="121">
        <f t="shared" si="218"/>
        <v>0</v>
      </c>
      <c r="AK24" s="119">
        <f t="shared" si="212"/>
        <v>0</v>
      </c>
      <c r="AL24" s="101">
        <f t="shared" si="213"/>
        <v>0</v>
      </c>
    </row>
    <row r="25" ht="30">
      <c r="A25" s="96" t="s">
        <v>57</v>
      </c>
      <c r="B25" s="97" t="s">
        <v>58</v>
      </c>
      <c r="C25" s="232">
        <v>255.47999999999999</v>
      </c>
      <c r="D25" s="104">
        <v>0</v>
      </c>
      <c r="E25" s="229">
        <v>0</v>
      </c>
      <c r="F25" s="200">
        <f t="shared" si="214"/>
        <v>0</v>
      </c>
      <c r="G25" s="102">
        <v>0</v>
      </c>
      <c r="H25" s="105">
        <v>0</v>
      </c>
      <c r="I25" s="105"/>
      <c r="J25" s="105"/>
      <c r="K25" s="105"/>
      <c r="L25" s="105"/>
      <c r="M25" s="105"/>
      <c r="N25" s="105">
        <v>0</v>
      </c>
      <c r="O25" s="142">
        <v>0</v>
      </c>
      <c r="P25" s="107"/>
      <c r="Q25" s="107"/>
      <c r="R25" s="107"/>
      <c r="S25" s="142">
        <v>0</v>
      </c>
      <c r="T25" s="142">
        <v>0</v>
      </c>
      <c r="U25" s="101">
        <v>0</v>
      </c>
      <c r="V25" s="101">
        <f t="shared" si="215"/>
        <v>0</v>
      </c>
      <c r="W25" s="103">
        <f t="shared" si="216"/>
        <v>0</v>
      </c>
      <c r="X25" s="107">
        <v>0</v>
      </c>
      <c r="Y25" s="103">
        <f>'ИТОГ и проверка'!M25</f>
        <v>0</v>
      </c>
      <c r="Z25" s="103">
        <v>0</v>
      </c>
      <c r="AA25" s="101">
        <f t="shared" si="217"/>
        <v>0</v>
      </c>
      <c r="AB25" s="10">
        <f t="shared" si="211"/>
        <v>0</v>
      </c>
      <c r="AC25" s="107"/>
      <c r="AD25" s="103"/>
      <c r="AE25" s="107"/>
      <c r="AF25" s="107"/>
      <c r="AG25" s="103"/>
      <c r="AH25" s="103">
        <f>'ИТОГ и проверка'!N25</f>
        <v>0</v>
      </c>
      <c r="AI25" s="121"/>
      <c r="AJ25" s="121">
        <f t="shared" si="218"/>
        <v>0</v>
      </c>
      <c r="AK25" s="119">
        <f t="shared" si="212"/>
        <v>0</v>
      </c>
      <c r="AL25" s="101">
        <f t="shared" si="213"/>
        <v>0</v>
      </c>
    </row>
    <row r="26">
      <c r="A26" s="123" t="s">
        <v>59</v>
      </c>
      <c r="B26" s="87" t="s">
        <v>60</v>
      </c>
      <c r="C26" s="206"/>
      <c r="D26" s="88"/>
      <c r="E26" s="207"/>
      <c r="F26" s="235"/>
      <c r="G26" s="149"/>
      <c r="H26" s="91"/>
      <c r="I26" s="91"/>
      <c r="J26" s="91"/>
      <c r="K26" s="91"/>
      <c r="L26" s="91"/>
      <c r="M26" s="91"/>
      <c r="N26" s="151"/>
      <c r="O26" s="89"/>
      <c r="P26" s="90"/>
      <c r="Q26" s="90"/>
      <c r="R26" s="90"/>
      <c r="S26" s="89"/>
      <c r="T26" s="89"/>
      <c r="U26" s="90"/>
      <c r="V26" s="90"/>
      <c r="W26" s="90"/>
      <c r="X26" s="90"/>
      <c r="Y26" s="90"/>
      <c r="Z26" s="90"/>
      <c r="AA26" s="90"/>
      <c r="AB26" s="103">
        <f t="shared" si="211"/>
        <v>0</v>
      </c>
      <c r="AC26" s="90"/>
      <c r="AD26" s="90"/>
      <c r="AE26" s="90"/>
      <c r="AF26" s="90"/>
      <c r="AG26" s="90"/>
      <c r="AH26" s="92"/>
      <c r="AI26" s="127"/>
      <c r="AJ26" s="121">
        <f t="shared" si="218"/>
        <v>0</v>
      </c>
      <c r="AK26" s="119">
        <f t="shared" si="212"/>
        <v>0</v>
      </c>
      <c r="AL26" s="101">
        <f t="shared" si="213"/>
        <v>0</v>
      </c>
    </row>
    <row r="27" ht="30">
      <c r="A27" s="96" t="s">
        <v>61</v>
      </c>
      <c r="B27" s="97" t="s">
        <v>62</v>
      </c>
      <c r="C27" s="211">
        <v>8592.0200000000004</v>
      </c>
      <c r="D27" s="104">
        <v>9512</v>
      </c>
      <c r="E27" s="229">
        <v>8906</v>
      </c>
      <c r="F27" s="200">
        <f t="shared" si="214"/>
        <v>1.0365432110260451</v>
      </c>
      <c r="G27" s="102">
        <v>142</v>
      </c>
      <c r="H27" s="105">
        <v>1</v>
      </c>
      <c r="I27" s="105"/>
      <c r="J27" s="105"/>
      <c r="K27" s="105"/>
      <c r="L27" s="105"/>
      <c r="M27" s="105"/>
      <c r="N27" s="201">
        <v>0</v>
      </c>
      <c r="O27" s="71">
        <v>13</v>
      </c>
      <c r="P27" s="386">
        <v>0</v>
      </c>
      <c r="Q27" s="120">
        <v>0</v>
      </c>
      <c r="R27" s="215">
        <v>0</v>
      </c>
      <c r="S27" s="71">
        <v>13</v>
      </c>
      <c r="T27" s="49">
        <v>0</v>
      </c>
      <c r="U27" s="205">
        <f>O27/G27%</f>
        <v>9.1549295774647899</v>
      </c>
      <c r="V27" s="101">
        <f t="shared" si="215"/>
        <v>1335.8999999999999</v>
      </c>
      <c r="W27" s="103">
        <f t="shared" si="216"/>
        <v>1335</v>
      </c>
      <c r="X27" s="107">
        <v>15</v>
      </c>
      <c r="Y27" s="394">
        <f>'ИТОГ и проверка'!M27+AC27</f>
        <v>114</v>
      </c>
      <c r="Z27" s="10">
        <f>Y27/E27%</f>
        <v>1.2800359308331462</v>
      </c>
      <c r="AA27" s="101">
        <f t="shared" si="217"/>
        <v>-13.719964069166855</v>
      </c>
      <c r="AB27" s="121">
        <f t="shared" si="211"/>
        <v>0</v>
      </c>
      <c r="AC27" s="395">
        <v>14</v>
      </c>
      <c r="AD27" s="103"/>
      <c r="AE27" s="107"/>
      <c r="AF27" s="107"/>
      <c r="AG27" s="103"/>
      <c r="AH27" s="103">
        <f>'ИТОГ и проверка'!N27</f>
        <v>0</v>
      </c>
      <c r="AI27" s="121"/>
      <c r="AJ27" s="121">
        <f t="shared" si="218"/>
        <v>0</v>
      </c>
      <c r="AK27" s="119">
        <f t="shared" si="212"/>
        <v>-114</v>
      </c>
      <c r="AL27" s="101">
        <f t="shared" si="213"/>
        <v>0</v>
      </c>
    </row>
    <row r="28">
      <c r="A28" s="123" t="s">
        <v>63</v>
      </c>
      <c r="B28" s="87" t="s">
        <v>64</v>
      </c>
      <c r="C28" s="206"/>
      <c r="D28" s="88"/>
      <c r="E28" s="207"/>
      <c r="F28" s="235"/>
      <c r="G28" s="149"/>
      <c r="H28" s="91"/>
      <c r="I28" s="91"/>
      <c r="J28" s="91"/>
      <c r="K28" s="91"/>
      <c r="L28" s="91"/>
      <c r="M28" s="91"/>
      <c r="N28" s="151"/>
      <c r="O28" s="89"/>
      <c r="P28" s="90"/>
      <c r="Q28" s="90"/>
      <c r="R28" s="90"/>
      <c r="S28" s="89"/>
      <c r="T28" s="89"/>
      <c r="U28" s="90"/>
      <c r="V28" s="90"/>
      <c r="W28" s="90"/>
      <c r="X28" s="90"/>
      <c r="Y28" s="90"/>
      <c r="Z28" s="90"/>
      <c r="AA28" s="90"/>
      <c r="AB28" s="103">
        <f t="shared" si="211"/>
        <v>0</v>
      </c>
      <c r="AC28" s="90"/>
      <c r="AD28" s="90"/>
      <c r="AE28" s="90"/>
      <c r="AF28" s="90"/>
      <c r="AG28" s="90"/>
      <c r="AH28" s="92"/>
      <c r="AI28" s="127"/>
      <c r="AJ28" s="121">
        <f t="shared" si="218"/>
        <v>0</v>
      </c>
      <c r="AK28" s="119">
        <f t="shared" si="212"/>
        <v>0</v>
      </c>
      <c r="AL28" s="101">
        <f t="shared" si="213"/>
        <v>0</v>
      </c>
    </row>
    <row r="29" ht="45">
      <c r="A29" s="96" t="s">
        <v>65</v>
      </c>
      <c r="B29" s="97" t="s">
        <v>66</v>
      </c>
      <c r="C29" s="238">
        <v>19.600000000000001</v>
      </c>
      <c r="D29" s="71">
        <v>0</v>
      </c>
      <c r="E29" s="48">
        <v>0</v>
      </c>
      <c r="F29" s="200">
        <f t="shared" si="214"/>
        <v>0</v>
      </c>
      <c r="G29" s="102">
        <v>0</v>
      </c>
      <c r="H29" s="105">
        <v>0</v>
      </c>
      <c r="I29" s="105"/>
      <c r="J29" s="105"/>
      <c r="K29" s="105"/>
      <c r="L29" s="105"/>
      <c r="M29" s="105"/>
      <c r="N29" s="105">
        <v>0</v>
      </c>
      <c r="O29" s="142">
        <v>0</v>
      </c>
      <c r="P29" s="107"/>
      <c r="Q29" s="107"/>
      <c r="R29" s="107"/>
      <c r="S29" s="142">
        <v>0</v>
      </c>
      <c r="T29" s="142">
        <v>0</v>
      </c>
      <c r="U29" s="101">
        <v>0</v>
      </c>
      <c r="V29" s="101">
        <f t="shared" si="215"/>
        <v>0</v>
      </c>
      <c r="W29" s="103">
        <f t="shared" si="216"/>
        <v>0</v>
      </c>
      <c r="X29" s="107">
        <v>0</v>
      </c>
      <c r="Y29" s="103">
        <f>'ИТОГ и проверка'!M29</f>
        <v>0</v>
      </c>
      <c r="Z29" s="103">
        <v>0</v>
      </c>
      <c r="AA29" s="101">
        <f t="shared" si="217"/>
        <v>0</v>
      </c>
      <c r="AB29" s="10">
        <f t="shared" si="211"/>
        <v>0</v>
      </c>
      <c r="AC29" s="107"/>
      <c r="AD29" s="103"/>
      <c r="AE29" s="107"/>
      <c r="AF29" s="107"/>
      <c r="AG29" s="103"/>
      <c r="AH29" s="103">
        <f>'ИТОГ и проверка'!N29</f>
        <v>0</v>
      </c>
      <c r="AI29" s="121"/>
      <c r="AJ29" s="121">
        <f t="shared" si="218"/>
        <v>0</v>
      </c>
      <c r="AK29" s="119">
        <f t="shared" si="212"/>
        <v>0</v>
      </c>
      <c r="AL29" s="101">
        <f t="shared" si="213"/>
        <v>0</v>
      </c>
    </row>
    <row r="30" ht="45">
      <c r="A30" s="96" t="s">
        <v>67</v>
      </c>
      <c r="B30" s="97" t="s">
        <v>68</v>
      </c>
      <c r="C30" s="239">
        <v>6.7999999999999998</v>
      </c>
      <c r="D30" s="71">
        <v>0</v>
      </c>
      <c r="E30" s="240">
        <v>0</v>
      </c>
      <c r="F30" s="200">
        <f t="shared" si="214"/>
        <v>0</v>
      </c>
      <c r="G30" s="102">
        <v>0</v>
      </c>
      <c r="H30" s="105">
        <v>0</v>
      </c>
      <c r="I30" s="105"/>
      <c r="J30" s="105"/>
      <c r="K30" s="105"/>
      <c r="L30" s="105"/>
      <c r="M30" s="105"/>
      <c r="N30" s="105">
        <v>0</v>
      </c>
      <c r="O30" s="142">
        <v>0</v>
      </c>
      <c r="P30" s="107"/>
      <c r="Q30" s="107"/>
      <c r="R30" s="107"/>
      <c r="S30" s="142">
        <v>0</v>
      </c>
      <c r="T30" s="142">
        <v>0</v>
      </c>
      <c r="U30" s="101">
        <v>0</v>
      </c>
      <c r="V30" s="101">
        <f t="shared" si="215"/>
        <v>0</v>
      </c>
      <c r="W30" s="103">
        <f t="shared" si="216"/>
        <v>0</v>
      </c>
      <c r="X30" s="107">
        <v>0</v>
      </c>
      <c r="Y30" s="103">
        <f>'ИТОГ и проверка'!M30</f>
        <v>0</v>
      </c>
      <c r="Z30" s="103">
        <v>0</v>
      </c>
      <c r="AA30" s="101">
        <f t="shared" si="217"/>
        <v>0</v>
      </c>
      <c r="AB30" s="103">
        <f t="shared" si="211"/>
        <v>0</v>
      </c>
      <c r="AC30" s="107"/>
      <c r="AD30" s="103"/>
      <c r="AE30" s="107"/>
      <c r="AF30" s="107"/>
      <c r="AG30" s="103"/>
      <c r="AH30" s="103">
        <f>'ИТОГ и проверка'!N30</f>
        <v>0</v>
      </c>
      <c r="AI30" s="121"/>
      <c r="AJ30" s="121">
        <f t="shared" si="218"/>
        <v>0</v>
      </c>
      <c r="AK30" s="119">
        <f t="shared" si="212"/>
        <v>0</v>
      </c>
      <c r="AL30" s="101">
        <f t="shared" si="213"/>
        <v>0</v>
      </c>
    </row>
    <row r="31" ht="45">
      <c r="A31" s="96" t="s">
        <v>69</v>
      </c>
      <c r="B31" s="97" t="s">
        <v>70</v>
      </c>
      <c r="C31" s="232">
        <v>5.1580000000000004</v>
      </c>
      <c r="D31" s="71">
        <v>0</v>
      </c>
      <c r="E31" s="48">
        <v>0</v>
      </c>
      <c r="F31" s="200">
        <f t="shared" si="214"/>
        <v>0</v>
      </c>
      <c r="G31" s="102">
        <v>0</v>
      </c>
      <c r="H31" s="105">
        <v>0</v>
      </c>
      <c r="I31" s="105"/>
      <c r="J31" s="105"/>
      <c r="K31" s="105"/>
      <c r="L31" s="105"/>
      <c r="M31" s="105"/>
      <c r="N31" s="105">
        <v>0</v>
      </c>
      <c r="O31" s="142">
        <v>0</v>
      </c>
      <c r="P31" s="107"/>
      <c r="Q31" s="107"/>
      <c r="R31" s="107"/>
      <c r="S31" s="142">
        <v>0</v>
      </c>
      <c r="T31" s="142">
        <v>0</v>
      </c>
      <c r="U31" s="101">
        <v>0</v>
      </c>
      <c r="V31" s="101">
        <f t="shared" si="215"/>
        <v>0</v>
      </c>
      <c r="W31" s="103">
        <f t="shared" si="216"/>
        <v>0</v>
      </c>
      <c r="X31" s="107">
        <v>0</v>
      </c>
      <c r="Y31" s="103">
        <f>'ИТОГ и проверка'!M31</f>
        <v>0</v>
      </c>
      <c r="Z31" s="103">
        <v>0</v>
      </c>
      <c r="AA31" s="101">
        <f t="shared" si="217"/>
        <v>0</v>
      </c>
      <c r="AB31" s="10">
        <f t="shared" si="211"/>
        <v>0</v>
      </c>
      <c r="AC31" s="107"/>
      <c r="AD31" s="103"/>
      <c r="AE31" s="107"/>
      <c r="AF31" s="107"/>
      <c r="AG31" s="103"/>
      <c r="AH31" s="103">
        <f>'ИТОГ и проверка'!N31</f>
        <v>0</v>
      </c>
      <c r="AI31" s="121"/>
      <c r="AJ31" s="121">
        <f t="shared" si="218"/>
        <v>0</v>
      </c>
      <c r="AK31" s="119">
        <f t="shared" si="212"/>
        <v>0</v>
      </c>
      <c r="AL31" s="101">
        <f t="shared" si="213"/>
        <v>0</v>
      </c>
    </row>
    <row r="32" ht="30">
      <c r="A32" s="96" t="s">
        <v>71</v>
      </c>
      <c r="B32" s="97" t="s">
        <v>72</v>
      </c>
      <c r="C32" s="214">
        <v>9.0289999999999999</v>
      </c>
      <c r="D32" s="71">
        <v>0</v>
      </c>
      <c r="E32" s="242">
        <v>0</v>
      </c>
      <c r="F32" s="200">
        <f t="shared" si="214"/>
        <v>0</v>
      </c>
      <c r="G32" s="102">
        <v>0</v>
      </c>
      <c r="H32" s="105">
        <v>0</v>
      </c>
      <c r="I32" s="105"/>
      <c r="J32" s="105"/>
      <c r="K32" s="105"/>
      <c r="L32" s="105"/>
      <c r="M32" s="105"/>
      <c r="N32" s="201">
        <v>0</v>
      </c>
      <c r="O32" s="120">
        <v>0</v>
      </c>
      <c r="P32" s="203"/>
      <c r="Q32" s="107"/>
      <c r="R32" s="204"/>
      <c r="S32" s="120">
        <v>0</v>
      </c>
      <c r="T32" s="386">
        <v>0</v>
      </c>
      <c r="U32" s="205">
        <v>0</v>
      </c>
      <c r="V32" s="101">
        <f t="shared" si="215"/>
        <v>0</v>
      </c>
      <c r="W32" s="103">
        <f t="shared" si="216"/>
        <v>0</v>
      </c>
      <c r="X32" s="107">
        <v>0</v>
      </c>
      <c r="Y32" s="103">
        <f>'ИТОГ и проверка'!M32</f>
        <v>0</v>
      </c>
      <c r="Z32" s="103">
        <v>0</v>
      </c>
      <c r="AA32" s="101">
        <f t="shared" si="217"/>
        <v>0</v>
      </c>
      <c r="AB32" s="103">
        <f t="shared" si="211"/>
        <v>0</v>
      </c>
      <c r="AC32" s="107"/>
      <c r="AD32" s="103"/>
      <c r="AE32" s="107"/>
      <c r="AF32" s="107"/>
      <c r="AG32" s="103"/>
      <c r="AH32" s="103">
        <f>'ИТОГ и проверка'!N32</f>
        <v>0</v>
      </c>
      <c r="AI32" s="121"/>
      <c r="AJ32" s="121">
        <f t="shared" si="218"/>
        <v>0</v>
      </c>
      <c r="AK32" s="119">
        <f t="shared" si="212"/>
        <v>0</v>
      </c>
      <c r="AL32" s="101">
        <f t="shared" si="213"/>
        <v>0</v>
      </c>
    </row>
    <row r="33" ht="30">
      <c r="A33" s="96" t="s">
        <v>73</v>
      </c>
      <c r="B33" s="97" t="s">
        <v>74</v>
      </c>
      <c r="C33" s="232">
        <v>302.69999999999999</v>
      </c>
      <c r="D33" s="71">
        <v>0</v>
      </c>
      <c r="E33" s="243">
        <v>0</v>
      </c>
      <c r="F33" s="200">
        <f t="shared" si="214"/>
        <v>0</v>
      </c>
      <c r="G33" s="102">
        <v>0</v>
      </c>
      <c r="H33" s="105">
        <v>0</v>
      </c>
      <c r="I33" s="105"/>
      <c r="J33" s="105"/>
      <c r="K33" s="105"/>
      <c r="L33" s="105"/>
      <c r="M33" s="105"/>
      <c r="N33" s="201">
        <v>0</v>
      </c>
      <c r="O33" s="71">
        <v>0</v>
      </c>
      <c r="P33" s="203"/>
      <c r="Q33" s="107"/>
      <c r="R33" s="204"/>
      <c r="S33" s="71">
        <v>0</v>
      </c>
      <c r="T33" s="49">
        <v>0</v>
      </c>
      <c r="U33" s="205">
        <v>0</v>
      </c>
      <c r="V33" s="101">
        <f t="shared" si="215"/>
        <v>0</v>
      </c>
      <c r="W33" s="103">
        <f t="shared" si="216"/>
        <v>0</v>
      </c>
      <c r="X33" s="107">
        <v>0</v>
      </c>
      <c r="Y33" s="103">
        <f>'ИТОГ и проверка'!M33</f>
        <v>0</v>
      </c>
      <c r="Z33" s="103">
        <v>0</v>
      </c>
      <c r="AA33" s="101">
        <f t="shared" si="217"/>
        <v>0</v>
      </c>
      <c r="AB33" s="10">
        <f t="shared" si="211"/>
        <v>0</v>
      </c>
      <c r="AC33" s="107"/>
      <c r="AD33" s="103"/>
      <c r="AE33" s="107"/>
      <c r="AF33" s="107"/>
      <c r="AG33" s="103"/>
      <c r="AH33" s="103">
        <f>'ИТОГ и проверка'!N33</f>
        <v>0</v>
      </c>
      <c r="AI33" s="121"/>
      <c r="AJ33" s="121">
        <f t="shared" si="218"/>
        <v>0</v>
      </c>
      <c r="AK33" s="119">
        <f t="shared" si="212"/>
        <v>0</v>
      </c>
      <c r="AL33" s="101">
        <f t="shared" si="213"/>
        <v>0</v>
      </c>
    </row>
    <row r="34" ht="30">
      <c r="A34" s="96" t="s">
        <v>75</v>
      </c>
      <c r="B34" s="97" t="s">
        <v>76</v>
      </c>
      <c r="C34" s="214">
        <v>10</v>
      </c>
      <c r="D34" s="71">
        <v>0</v>
      </c>
      <c r="E34" s="240">
        <v>0</v>
      </c>
      <c r="F34" s="200">
        <f t="shared" si="214"/>
        <v>0</v>
      </c>
      <c r="G34" s="102">
        <v>0</v>
      </c>
      <c r="H34" s="105">
        <v>0</v>
      </c>
      <c r="I34" s="105"/>
      <c r="J34" s="105"/>
      <c r="K34" s="105"/>
      <c r="L34" s="105"/>
      <c r="M34" s="105"/>
      <c r="N34" s="105">
        <v>0</v>
      </c>
      <c r="O34" s="142">
        <v>0</v>
      </c>
      <c r="P34" s="107"/>
      <c r="Q34" s="107"/>
      <c r="R34" s="107"/>
      <c r="S34" s="142">
        <v>0</v>
      </c>
      <c r="T34" s="142">
        <v>0</v>
      </c>
      <c r="U34" s="101">
        <v>0</v>
      </c>
      <c r="V34" s="101">
        <f t="shared" si="215"/>
        <v>0</v>
      </c>
      <c r="W34" s="103">
        <f t="shared" si="216"/>
        <v>0</v>
      </c>
      <c r="X34" s="107">
        <v>0</v>
      </c>
      <c r="Y34" s="103">
        <f>'ИТОГ и проверка'!M34</f>
        <v>0</v>
      </c>
      <c r="Z34" s="103">
        <v>0</v>
      </c>
      <c r="AA34" s="101">
        <f t="shared" si="217"/>
        <v>0</v>
      </c>
      <c r="AB34" s="103">
        <f t="shared" si="211"/>
        <v>0</v>
      </c>
      <c r="AC34" s="107"/>
      <c r="AD34" s="103"/>
      <c r="AE34" s="107"/>
      <c r="AF34" s="107"/>
      <c r="AG34" s="103"/>
      <c r="AH34" s="103">
        <f>'ИТОГ и проверка'!N34</f>
        <v>0</v>
      </c>
      <c r="AI34" s="121"/>
      <c r="AJ34" s="121">
        <f t="shared" si="218"/>
        <v>0</v>
      </c>
      <c r="AK34" s="119">
        <f t="shared" si="212"/>
        <v>0</v>
      </c>
      <c r="AL34" s="101">
        <f t="shared" si="213"/>
        <v>0</v>
      </c>
    </row>
    <row r="35" ht="45">
      <c r="A35" s="96" t="s">
        <v>77</v>
      </c>
      <c r="B35" s="97" t="s">
        <v>78</v>
      </c>
      <c r="C35" s="211">
        <v>9.8000000000000007</v>
      </c>
      <c r="D35" s="71">
        <v>0</v>
      </c>
      <c r="E35" s="48">
        <v>0</v>
      </c>
      <c r="F35" s="200">
        <f t="shared" si="214"/>
        <v>0</v>
      </c>
      <c r="G35" s="102">
        <v>0</v>
      </c>
      <c r="H35" s="105">
        <v>0</v>
      </c>
      <c r="I35" s="105"/>
      <c r="J35" s="105"/>
      <c r="K35" s="105"/>
      <c r="L35" s="105"/>
      <c r="M35" s="105"/>
      <c r="N35" s="201">
        <v>0</v>
      </c>
      <c r="O35" s="120">
        <v>0</v>
      </c>
      <c r="P35" s="203"/>
      <c r="Q35" s="107"/>
      <c r="R35" s="204"/>
      <c r="S35" s="120">
        <v>0</v>
      </c>
      <c r="T35" s="386">
        <v>0</v>
      </c>
      <c r="U35" s="205">
        <v>0</v>
      </c>
      <c r="V35" s="101">
        <f t="shared" si="215"/>
        <v>0</v>
      </c>
      <c r="W35" s="103">
        <f t="shared" si="216"/>
        <v>0</v>
      </c>
      <c r="X35" s="107">
        <v>0</v>
      </c>
      <c r="Y35" s="103">
        <f>'ИТОГ и проверка'!M35</f>
        <v>0</v>
      </c>
      <c r="Z35" s="103">
        <v>0</v>
      </c>
      <c r="AA35" s="101">
        <f t="shared" si="217"/>
        <v>0</v>
      </c>
      <c r="AB35" s="10">
        <f t="shared" si="211"/>
        <v>0</v>
      </c>
      <c r="AC35" s="107"/>
      <c r="AD35" s="103"/>
      <c r="AE35" s="107"/>
      <c r="AF35" s="107"/>
      <c r="AG35" s="103"/>
      <c r="AH35" s="103">
        <f>'ИТОГ и проверка'!N35</f>
        <v>0</v>
      </c>
      <c r="AI35" s="121"/>
      <c r="AJ35" s="121">
        <f t="shared" si="218"/>
        <v>0</v>
      </c>
      <c r="AK35" s="119">
        <f t="shared" si="212"/>
        <v>0</v>
      </c>
      <c r="AL35" s="101">
        <f t="shared" si="213"/>
        <v>0</v>
      </c>
    </row>
    <row r="36">
      <c r="A36" s="123" t="s">
        <v>79</v>
      </c>
      <c r="B36" s="87" t="s">
        <v>80</v>
      </c>
      <c r="C36" s="206"/>
      <c r="D36" s="88"/>
      <c r="E36" s="207"/>
      <c r="F36" s="235"/>
      <c r="G36" s="149"/>
      <c r="H36" s="91"/>
      <c r="I36" s="91"/>
      <c r="J36" s="91"/>
      <c r="K36" s="91"/>
      <c r="L36" s="91"/>
      <c r="M36" s="91"/>
      <c r="N36" s="151"/>
      <c r="O36" s="124"/>
      <c r="P36" s="90"/>
      <c r="Q36" s="90"/>
      <c r="R36" s="90"/>
      <c r="S36" s="124"/>
      <c r="T36" s="124"/>
      <c r="U36" s="90"/>
      <c r="V36" s="90"/>
      <c r="W36" s="90"/>
      <c r="X36" s="90"/>
      <c r="Y36" s="90"/>
      <c r="Z36" s="90"/>
      <c r="AA36" s="90"/>
      <c r="AB36" s="103">
        <f t="shared" si="211"/>
        <v>0</v>
      </c>
      <c r="AC36" s="90"/>
      <c r="AD36" s="90"/>
      <c r="AE36" s="90"/>
      <c r="AF36" s="90"/>
      <c r="AG36" s="90"/>
      <c r="AH36" s="92"/>
      <c r="AI36" s="127"/>
      <c r="AJ36" s="121">
        <f t="shared" si="218"/>
        <v>0</v>
      </c>
      <c r="AK36" s="119">
        <f t="shared" si="212"/>
        <v>0</v>
      </c>
      <c r="AL36" s="101">
        <f t="shared" si="213"/>
        <v>0</v>
      </c>
    </row>
    <row r="37" ht="45">
      <c r="A37" s="96" t="s">
        <v>81</v>
      </c>
      <c r="B37" s="97" t="s">
        <v>82</v>
      </c>
      <c r="C37" s="211">
        <v>164.08600000000001</v>
      </c>
      <c r="D37" s="64">
        <v>0</v>
      </c>
      <c r="E37" s="48">
        <v>0</v>
      </c>
      <c r="F37" s="200">
        <f t="shared" si="214"/>
        <v>0</v>
      </c>
      <c r="G37" s="102">
        <v>0</v>
      </c>
      <c r="H37" s="105">
        <v>0</v>
      </c>
      <c r="I37" s="105"/>
      <c r="J37" s="105"/>
      <c r="K37" s="105"/>
      <c r="L37" s="105"/>
      <c r="M37" s="105"/>
      <c r="N37" s="201">
        <v>0</v>
      </c>
      <c r="O37" s="120">
        <v>0</v>
      </c>
      <c r="P37" s="203"/>
      <c r="Q37" s="107"/>
      <c r="R37" s="204"/>
      <c r="S37" s="120">
        <v>0</v>
      </c>
      <c r="T37" s="386">
        <v>0</v>
      </c>
      <c r="U37" s="205">
        <v>0</v>
      </c>
      <c r="V37" s="101">
        <f t="shared" si="215"/>
        <v>0</v>
      </c>
      <c r="W37" s="103">
        <f t="shared" si="216"/>
        <v>0</v>
      </c>
      <c r="X37" s="107">
        <v>0</v>
      </c>
      <c r="Y37" s="103">
        <f>'ИТОГ и проверка'!M37</f>
        <v>0</v>
      </c>
      <c r="Z37" s="103">
        <v>0</v>
      </c>
      <c r="AA37" s="101">
        <f t="shared" si="217"/>
        <v>0</v>
      </c>
      <c r="AB37" s="10">
        <f t="shared" si="211"/>
        <v>0</v>
      </c>
      <c r="AC37" s="107"/>
      <c r="AD37" s="103"/>
      <c r="AE37" s="107"/>
      <c r="AF37" s="107"/>
      <c r="AG37" s="103"/>
      <c r="AH37" s="103">
        <f>'ИТОГ и проверка'!N37</f>
        <v>0</v>
      </c>
      <c r="AI37" s="121"/>
      <c r="AJ37" s="121">
        <f t="shared" si="218"/>
        <v>0</v>
      </c>
      <c r="AK37" s="119">
        <f t="shared" si="212"/>
        <v>0</v>
      </c>
      <c r="AL37" s="101">
        <f t="shared" si="213"/>
        <v>0</v>
      </c>
    </row>
    <row r="38" ht="30">
      <c r="A38" s="96" t="s">
        <v>83</v>
      </c>
      <c r="B38" s="97" t="s">
        <v>84</v>
      </c>
      <c r="C38" s="214">
        <v>358.69999999999999</v>
      </c>
      <c r="D38" s="64">
        <v>14</v>
      </c>
      <c r="E38" s="242">
        <v>9</v>
      </c>
      <c r="F38" s="200">
        <f t="shared" si="214"/>
        <v>0.025090604962364094</v>
      </c>
      <c r="G38" s="102">
        <v>0</v>
      </c>
      <c r="H38" s="105">
        <v>0</v>
      </c>
      <c r="I38" s="105"/>
      <c r="J38" s="105"/>
      <c r="K38" s="105"/>
      <c r="L38" s="105"/>
      <c r="M38" s="105"/>
      <c r="N38" s="201">
        <v>0</v>
      </c>
      <c r="O38" s="120">
        <v>0</v>
      </c>
      <c r="P38" s="203"/>
      <c r="Q38" s="107"/>
      <c r="R38" s="204"/>
      <c r="S38" s="120">
        <v>0</v>
      </c>
      <c r="T38" s="386">
        <v>0</v>
      </c>
      <c r="U38" s="205">
        <v>0</v>
      </c>
      <c r="V38" s="101">
        <f t="shared" si="215"/>
        <v>0</v>
      </c>
      <c r="W38" s="103">
        <v>0</v>
      </c>
      <c r="X38" s="107">
        <v>0</v>
      </c>
      <c r="Y38" s="103">
        <f>'ИТОГ и проверка'!M38</f>
        <v>0</v>
      </c>
      <c r="Z38" s="103">
        <f>Y38/E38%</f>
        <v>0</v>
      </c>
      <c r="AA38" s="101">
        <f t="shared" si="217"/>
        <v>0</v>
      </c>
      <c r="AB38" s="103">
        <f t="shared" si="211"/>
        <v>0</v>
      </c>
      <c r="AC38" s="107"/>
      <c r="AD38" s="103"/>
      <c r="AE38" s="107"/>
      <c r="AF38" s="107"/>
      <c r="AG38" s="103"/>
      <c r="AH38" s="103">
        <f>'ИТОГ и проверка'!N38</f>
        <v>0</v>
      </c>
      <c r="AI38" s="121"/>
      <c r="AJ38" s="121">
        <f t="shared" si="218"/>
        <v>0</v>
      </c>
      <c r="AK38" s="119">
        <f t="shared" si="212"/>
        <v>0</v>
      </c>
      <c r="AL38" s="101">
        <f t="shared" si="213"/>
        <v>0</v>
      </c>
    </row>
    <row r="39" ht="45">
      <c r="A39" s="96" t="s">
        <v>85</v>
      </c>
      <c r="B39" s="97" t="s">
        <v>86</v>
      </c>
      <c r="C39" s="211">
        <v>59.463999999999999</v>
      </c>
      <c r="D39" s="64">
        <v>0</v>
      </c>
      <c r="E39" s="243">
        <v>0</v>
      </c>
      <c r="F39" s="200">
        <f t="shared" si="214"/>
        <v>0</v>
      </c>
      <c r="G39" s="102">
        <v>0</v>
      </c>
      <c r="H39" s="105">
        <v>0</v>
      </c>
      <c r="I39" s="105"/>
      <c r="J39" s="105"/>
      <c r="K39" s="105"/>
      <c r="L39" s="105"/>
      <c r="M39" s="105"/>
      <c r="N39" s="201">
        <v>0</v>
      </c>
      <c r="O39" s="120">
        <v>0</v>
      </c>
      <c r="P39" s="203"/>
      <c r="Q39" s="107"/>
      <c r="R39" s="204"/>
      <c r="S39" s="120">
        <v>0</v>
      </c>
      <c r="T39" s="386">
        <v>0</v>
      </c>
      <c r="U39" s="205">
        <v>0</v>
      </c>
      <c r="V39" s="101">
        <f t="shared" si="215"/>
        <v>0</v>
      </c>
      <c r="W39" s="103">
        <f t="shared" si="216"/>
        <v>0</v>
      </c>
      <c r="X39" s="107">
        <v>0</v>
      </c>
      <c r="Y39" s="103">
        <f>'ИТОГ и проверка'!M39</f>
        <v>0</v>
      </c>
      <c r="Z39" s="103">
        <v>0</v>
      </c>
      <c r="AA39" s="101">
        <f t="shared" si="217"/>
        <v>0</v>
      </c>
      <c r="AB39" s="10">
        <f t="shared" si="211"/>
        <v>0</v>
      </c>
      <c r="AC39" s="107"/>
      <c r="AD39" s="103"/>
      <c r="AE39" s="107"/>
      <c r="AF39" s="107"/>
      <c r="AG39" s="103"/>
      <c r="AH39" s="103">
        <f>'ИТОГ и проверка'!N39</f>
        <v>0</v>
      </c>
      <c r="AI39" s="121"/>
      <c r="AJ39" s="121">
        <f t="shared" si="218"/>
        <v>0</v>
      </c>
      <c r="AK39" s="119">
        <f t="shared" si="212"/>
        <v>0</v>
      </c>
      <c r="AL39" s="101">
        <f t="shared" si="213"/>
        <v>0</v>
      </c>
    </row>
    <row r="40" ht="30">
      <c r="A40" s="96" t="s">
        <v>87</v>
      </c>
      <c r="B40" s="97" t="s">
        <v>88</v>
      </c>
      <c r="C40" s="214">
        <v>57.622</v>
      </c>
      <c r="D40" s="64">
        <v>0</v>
      </c>
      <c r="E40" s="240">
        <v>0</v>
      </c>
      <c r="F40" s="200">
        <f t="shared" si="214"/>
        <v>0</v>
      </c>
      <c r="G40" s="102">
        <v>0</v>
      </c>
      <c r="H40" s="105">
        <v>0</v>
      </c>
      <c r="I40" s="105"/>
      <c r="J40" s="105"/>
      <c r="K40" s="105"/>
      <c r="L40" s="105"/>
      <c r="M40" s="105"/>
      <c r="N40" s="201">
        <v>0</v>
      </c>
      <c r="O40" s="120">
        <v>0</v>
      </c>
      <c r="P40" s="203"/>
      <c r="Q40" s="107"/>
      <c r="R40" s="204"/>
      <c r="S40" s="120">
        <v>0</v>
      </c>
      <c r="T40" s="386">
        <v>0</v>
      </c>
      <c r="U40" s="205">
        <v>0</v>
      </c>
      <c r="V40" s="101">
        <f t="shared" si="215"/>
        <v>0</v>
      </c>
      <c r="W40" s="103">
        <f t="shared" si="216"/>
        <v>0</v>
      </c>
      <c r="X40" s="107">
        <v>0</v>
      </c>
      <c r="Y40" s="103">
        <f>'ИТОГ и проверка'!M40</f>
        <v>0</v>
      </c>
      <c r="Z40" s="103">
        <v>0</v>
      </c>
      <c r="AA40" s="101">
        <f t="shared" si="217"/>
        <v>0</v>
      </c>
      <c r="AB40" s="103">
        <f t="shared" si="211"/>
        <v>0</v>
      </c>
      <c r="AC40" s="107"/>
      <c r="AD40" s="103"/>
      <c r="AE40" s="107"/>
      <c r="AF40" s="107"/>
      <c r="AG40" s="103"/>
      <c r="AH40" s="103">
        <f>'ИТОГ и проверка'!N40</f>
        <v>0</v>
      </c>
      <c r="AI40" s="121"/>
      <c r="AJ40" s="121">
        <f t="shared" si="218"/>
        <v>0</v>
      </c>
      <c r="AK40" s="119">
        <f t="shared" si="212"/>
        <v>0</v>
      </c>
      <c r="AL40" s="101">
        <f t="shared" si="213"/>
        <v>0</v>
      </c>
    </row>
    <row r="41" ht="45">
      <c r="A41" s="96" t="s">
        <v>89</v>
      </c>
      <c r="B41" s="97" t="s">
        <v>90</v>
      </c>
      <c r="C41" s="211">
        <v>335.70999999999998</v>
      </c>
      <c r="D41" s="64">
        <v>0</v>
      </c>
      <c r="E41" s="48">
        <v>0</v>
      </c>
      <c r="F41" s="200">
        <f t="shared" si="214"/>
        <v>0</v>
      </c>
      <c r="G41" s="102">
        <v>0</v>
      </c>
      <c r="H41" s="105">
        <v>0</v>
      </c>
      <c r="I41" s="105"/>
      <c r="J41" s="105"/>
      <c r="K41" s="105"/>
      <c r="L41" s="105"/>
      <c r="M41" s="105"/>
      <c r="N41" s="105">
        <v>0</v>
      </c>
      <c r="O41" s="142">
        <v>0</v>
      </c>
      <c r="P41" s="107"/>
      <c r="Q41" s="107"/>
      <c r="R41" s="107"/>
      <c r="S41" s="142">
        <v>0</v>
      </c>
      <c r="T41" s="142">
        <v>0</v>
      </c>
      <c r="U41" s="101">
        <v>0</v>
      </c>
      <c r="V41" s="101">
        <f t="shared" si="215"/>
        <v>0</v>
      </c>
      <c r="W41" s="103">
        <f t="shared" si="216"/>
        <v>0</v>
      </c>
      <c r="X41" s="107">
        <v>0</v>
      </c>
      <c r="Y41" s="103">
        <f>'ИТОГ и проверка'!M41</f>
        <v>0</v>
      </c>
      <c r="Z41" s="103">
        <v>0</v>
      </c>
      <c r="AA41" s="101">
        <f t="shared" si="217"/>
        <v>0</v>
      </c>
      <c r="AB41" s="10">
        <f t="shared" si="211"/>
        <v>0</v>
      </c>
      <c r="AC41" s="107"/>
      <c r="AD41" s="103"/>
      <c r="AE41" s="107"/>
      <c r="AF41" s="107"/>
      <c r="AG41" s="103"/>
      <c r="AH41" s="103">
        <f>'ИТОГ и проверка'!N41</f>
        <v>0</v>
      </c>
      <c r="AI41" s="121"/>
      <c r="AJ41" s="121">
        <f t="shared" si="218"/>
        <v>0</v>
      </c>
      <c r="AK41" s="119">
        <f t="shared" si="212"/>
        <v>0</v>
      </c>
      <c r="AL41" s="101">
        <f t="shared" si="213"/>
        <v>0</v>
      </c>
    </row>
    <row r="42" ht="45">
      <c r="A42" s="96" t="s">
        <v>91</v>
      </c>
      <c r="B42" s="97" t="s">
        <v>92</v>
      </c>
      <c r="C42" s="214">
        <v>371.93000000000001</v>
      </c>
      <c r="D42" s="64">
        <v>5</v>
      </c>
      <c r="E42" s="240">
        <v>0</v>
      </c>
      <c r="F42" s="200">
        <f t="shared" si="214"/>
        <v>0</v>
      </c>
      <c r="G42" s="102">
        <v>0</v>
      </c>
      <c r="H42" s="105">
        <v>0</v>
      </c>
      <c r="I42" s="105"/>
      <c r="J42" s="105"/>
      <c r="K42" s="105"/>
      <c r="L42" s="105"/>
      <c r="M42" s="105"/>
      <c r="N42" s="201">
        <v>0</v>
      </c>
      <c r="O42" s="120">
        <v>0</v>
      </c>
      <c r="P42" s="203"/>
      <c r="Q42" s="107"/>
      <c r="R42" s="204"/>
      <c r="S42" s="120">
        <v>0</v>
      </c>
      <c r="T42" s="386">
        <v>0</v>
      </c>
      <c r="U42" s="205">
        <v>0</v>
      </c>
      <c r="V42" s="101">
        <f t="shared" si="215"/>
        <v>0</v>
      </c>
      <c r="W42" s="103">
        <f t="shared" si="216"/>
        <v>0</v>
      </c>
      <c r="X42" s="107">
        <v>0</v>
      </c>
      <c r="Y42" s="103">
        <f>'ИТОГ и проверка'!M42</f>
        <v>0</v>
      </c>
      <c r="Z42" s="103">
        <v>0</v>
      </c>
      <c r="AA42" s="101">
        <f t="shared" si="217"/>
        <v>0</v>
      </c>
      <c r="AB42" s="103">
        <f t="shared" si="211"/>
        <v>0</v>
      </c>
      <c r="AC42" s="107"/>
      <c r="AD42" s="103"/>
      <c r="AE42" s="107"/>
      <c r="AF42" s="107"/>
      <c r="AG42" s="103"/>
      <c r="AH42" s="103">
        <f>'ИТОГ и проверка'!N42</f>
        <v>0</v>
      </c>
      <c r="AI42" s="121"/>
      <c r="AJ42" s="121">
        <f t="shared" si="218"/>
        <v>0</v>
      </c>
      <c r="AK42" s="119">
        <f t="shared" si="212"/>
        <v>0</v>
      </c>
      <c r="AL42" s="101">
        <f t="shared" si="213"/>
        <v>0</v>
      </c>
    </row>
    <row r="43" ht="45">
      <c r="A43" s="96" t="s">
        <v>93</v>
      </c>
      <c r="B43" s="97" t="s">
        <v>94</v>
      </c>
      <c r="C43" s="211">
        <v>291.029</v>
      </c>
      <c r="D43" s="64">
        <v>0</v>
      </c>
      <c r="E43" s="48">
        <v>0</v>
      </c>
      <c r="F43" s="200">
        <f t="shared" si="214"/>
        <v>0</v>
      </c>
      <c r="G43" s="102">
        <v>0</v>
      </c>
      <c r="H43" s="105">
        <v>0</v>
      </c>
      <c r="I43" s="105"/>
      <c r="J43" s="105"/>
      <c r="K43" s="105"/>
      <c r="L43" s="105"/>
      <c r="M43" s="105"/>
      <c r="N43" s="201">
        <v>0</v>
      </c>
      <c r="O43" s="120">
        <v>0</v>
      </c>
      <c r="P43" s="203"/>
      <c r="Q43" s="107"/>
      <c r="R43" s="204"/>
      <c r="S43" s="120">
        <v>0</v>
      </c>
      <c r="T43" s="386">
        <v>0</v>
      </c>
      <c r="U43" s="205">
        <v>0</v>
      </c>
      <c r="V43" s="101">
        <f t="shared" si="215"/>
        <v>0</v>
      </c>
      <c r="W43" s="103">
        <f t="shared" si="216"/>
        <v>0</v>
      </c>
      <c r="X43" s="107">
        <v>0</v>
      </c>
      <c r="Y43" s="103">
        <f>'ИТОГ и проверка'!M43</f>
        <v>0</v>
      </c>
      <c r="Z43" s="103">
        <v>0</v>
      </c>
      <c r="AA43" s="101">
        <f t="shared" si="217"/>
        <v>0</v>
      </c>
      <c r="AB43" s="10">
        <f t="shared" si="211"/>
        <v>0</v>
      </c>
      <c r="AC43" s="107"/>
      <c r="AD43" s="103"/>
      <c r="AE43" s="107"/>
      <c r="AF43" s="107"/>
      <c r="AG43" s="103"/>
      <c r="AH43" s="103">
        <f>'ИТОГ и проверка'!N43</f>
        <v>0</v>
      </c>
      <c r="AI43" s="121"/>
      <c r="AJ43" s="121">
        <f t="shared" si="218"/>
        <v>0</v>
      </c>
      <c r="AK43" s="119">
        <f t="shared" si="212"/>
        <v>0</v>
      </c>
      <c r="AL43" s="101">
        <f t="shared" si="213"/>
        <v>0</v>
      </c>
    </row>
    <row r="44" ht="60">
      <c r="A44" s="96" t="s">
        <v>95</v>
      </c>
      <c r="B44" s="97" t="s">
        <v>96</v>
      </c>
      <c r="C44" s="214">
        <v>170.64400000000001</v>
      </c>
      <c r="D44" s="64">
        <v>0</v>
      </c>
      <c r="E44" s="240">
        <v>0</v>
      </c>
      <c r="F44" s="200">
        <f t="shared" si="214"/>
        <v>0</v>
      </c>
      <c r="G44" s="102">
        <v>0</v>
      </c>
      <c r="H44" s="105">
        <v>0</v>
      </c>
      <c r="I44" s="105"/>
      <c r="J44" s="105"/>
      <c r="K44" s="105"/>
      <c r="L44" s="105"/>
      <c r="M44" s="105"/>
      <c r="N44" s="105">
        <v>0</v>
      </c>
      <c r="O44" s="142">
        <v>0</v>
      </c>
      <c r="P44" s="107"/>
      <c r="Q44" s="107"/>
      <c r="R44" s="107"/>
      <c r="S44" s="142">
        <v>0</v>
      </c>
      <c r="T44" s="142">
        <v>0</v>
      </c>
      <c r="U44" s="101">
        <v>0</v>
      </c>
      <c r="V44" s="101">
        <f t="shared" si="215"/>
        <v>0</v>
      </c>
      <c r="W44" s="103">
        <f t="shared" si="216"/>
        <v>0</v>
      </c>
      <c r="X44" s="107">
        <v>0</v>
      </c>
      <c r="Y44" s="103">
        <f>'ИТОГ и проверка'!M44</f>
        <v>0</v>
      </c>
      <c r="Z44" s="103">
        <v>0</v>
      </c>
      <c r="AA44" s="101">
        <f t="shared" si="217"/>
        <v>0</v>
      </c>
      <c r="AB44" s="103">
        <f t="shared" si="211"/>
        <v>0</v>
      </c>
      <c r="AC44" s="107"/>
      <c r="AD44" s="103"/>
      <c r="AE44" s="107"/>
      <c r="AF44" s="107"/>
      <c r="AG44" s="103"/>
      <c r="AH44" s="103">
        <f>'ИТОГ и проверка'!N44</f>
        <v>0</v>
      </c>
      <c r="AI44" s="121"/>
      <c r="AJ44" s="121">
        <f t="shared" si="218"/>
        <v>0</v>
      </c>
      <c r="AK44" s="119">
        <f t="shared" si="212"/>
        <v>0</v>
      </c>
      <c r="AL44" s="101">
        <f t="shared" si="213"/>
        <v>0</v>
      </c>
    </row>
    <row r="45" ht="60">
      <c r="A45" s="96" t="s">
        <v>97</v>
      </c>
      <c r="B45" s="97" t="s">
        <v>98</v>
      </c>
      <c r="C45" s="211">
        <v>225.40000000000001</v>
      </c>
      <c r="D45" s="64">
        <v>0</v>
      </c>
      <c r="E45" s="48">
        <v>0</v>
      </c>
      <c r="F45" s="200">
        <f t="shared" si="214"/>
        <v>0</v>
      </c>
      <c r="G45" s="102">
        <v>0</v>
      </c>
      <c r="H45" s="105">
        <v>0</v>
      </c>
      <c r="I45" s="105"/>
      <c r="J45" s="105"/>
      <c r="K45" s="105"/>
      <c r="L45" s="105"/>
      <c r="M45" s="105"/>
      <c r="N45" s="201">
        <v>0</v>
      </c>
      <c r="O45" s="120">
        <v>0</v>
      </c>
      <c r="P45" s="203"/>
      <c r="Q45" s="107"/>
      <c r="R45" s="204"/>
      <c r="S45" s="120">
        <v>0</v>
      </c>
      <c r="T45" s="386">
        <v>0</v>
      </c>
      <c r="U45" s="205">
        <v>0</v>
      </c>
      <c r="V45" s="101">
        <f t="shared" si="215"/>
        <v>0</v>
      </c>
      <c r="W45" s="103">
        <f t="shared" si="216"/>
        <v>0</v>
      </c>
      <c r="X45" s="107">
        <v>0</v>
      </c>
      <c r="Y45" s="103">
        <f>'ИТОГ и проверка'!M45</f>
        <v>0</v>
      </c>
      <c r="Z45" s="103">
        <v>0</v>
      </c>
      <c r="AA45" s="101">
        <f t="shared" si="217"/>
        <v>0</v>
      </c>
      <c r="AB45" s="10">
        <f t="shared" si="211"/>
        <v>0</v>
      </c>
      <c r="AC45" s="107"/>
      <c r="AD45" s="103"/>
      <c r="AE45" s="107"/>
      <c r="AF45" s="107"/>
      <c r="AG45" s="103"/>
      <c r="AH45" s="103">
        <f>'ИТОГ и проверка'!N45</f>
        <v>0</v>
      </c>
      <c r="AI45" s="121"/>
      <c r="AJ45" s="121">
        <f t="shared" si="218"/>
        <v>0</v>
      </c>
      <c r="AK45" s="119">
        <f t="shared" si="212"/>
        <v>0</v>
      </c>
      <c r="AL45" s="101">
        <f t="shared" si="213"/>
        <v>0</v>
      </c>
    </row>
    <row r="46" ht="45">
      <c r="A46" s="96" t="s">
        <v>99</v>
      </c>
      <c r="B46" s="97" t="s">
        <v>100</v>
      </c>
      <c r="C46" s="214">
        <v>434.36000000000001</v>
      </c>
      <c r="D46" s="64">
        <v>0</v>
      </c>
      <c r="E46" s="242">
        <v>0</v>
      </c>
      <c r="F46" s="200">
        <f t="shared" si="214"/>
        <v>0</v>
      </c>
      <c r="G46" s="102">
        <v>0</v>
      </c>
      <c r="H46" s="105">
        <v>0</v>
      </c>
      <c r="I46" s="105"/>
      <c r="J46" s="105"/>
      <c r="K46" s="105"/>
      <c r="L46" s="105"/>
      <c r="M46" s="105"/>
      <c r="N46" s="201">
        <v>0</v>
      </c>
      <c r="O46" s="120">
        <v>0</v>
      </c>
      <c r="P46" s="203"/>
      <c r="Q46" s="107"/>
      <c r="R46" s="204"/>
      <c r="S46" s="120">
        <v>0</v>
      </c>
      <c r="T46" s="386">
        <v>0</v>
      </c>
      <c r="U46" s="205">
        <v>0</v>
      </c>
      <c r="V46" s="101">
        <f t="shared" si="215"/>
        <v>0</v>
      </c>
      <c r="W46" s="103">
        <f t="shared" si="216"/>
        <v>0</v>
      </c>
      <c r="X46" s="107">
        <v>0</v>
      </c>
      <c r="Y46" s="103">
        <f>'ИТОГ и проверка'!M46</f>
        <v>0</v>
      </c>
      <c r="Z46" s="103">
        <v>0</v>
      </c>
      <c r="AA46" s="101">
        <f t="shared" si="217"/>
        <v>0</v>
      </c>
      <c r="AB46" s="103">
        <f t="shared" si="211"/>
        <v>0</v>
      </c>
      <c r="AC46" s="107"/>
      <c r="AD46" s="103"/>
      <c r="AE46" s="107"/>
      <c r="AF46" s="107"/>
      <c r="AG46" s="103"/>
      <c r="AH46" s="103">
        <f>'ИТОГ и проверка'!N46</f>
        <v>0</v>
      </c>
      <c r="AI46" s="121"/>
      <c r="AJ46" s="121">
        <f t="shared" si="218"/>
        <v>0</v>
      </c>
      <c r="AK46" s="119">
        <f t="shared" si="212"/>
        <v>0</v>
      </c>
      <c r="AL46" s="101">
        <f t="shared" si="213"/>
        <v>0</v>
      </c>
    </row>
    <row r="47" ht="30">
      <c r="A47" s="96" t="s">
        <v>101</v>
      </c>
      <c r="B47" s="97" t="s">
        <v>102</v>
      </c>
      <c r="C47" s="211">
        <v>182.90000000000001</v>
      </c>
      <c r="D47" s="64">
        <v>0</v>
      </c>
      <c r="E47" s="243">
        <v>0</v>
      </c>
      <c r="F47" s="200">
        <f t="shared" si="214"/>
        <v>0</v>
      </c>
      <c r="G47" s="102">
        <v>0</v>
      </c>
      <c r="H47" s="105">
        <v>0</v>
      </c>
      <c r="I47" s="105"/>
      <c r="J47" s="105"/>
      <c r="K47" s="105"/>
      <c r="L47" s="105"/>
      <c r="M47" s="105"/>
      <c r="N47" s="201">
        <v>0</v>
      </c>
      <c r="O47" s="120">
        <v>0</v>
      </c>
      <c r="P47" s="203"/>
      <c r="Q47" s="107"/>
      <c r="R47" s="204"/>
      <c r="S47" s="120">
        <v>0</v>
      </c>
      <c r="T47" s="386">
        <v>0</v>
      </c>
      <c r="U47" s="205">
        <v>0</v>
      </c>
      <c r="V47" s="101">
        <f t="shared" si="215"/>
        <v>0</v>
      </c>
      <c r="W47" s="103">
        <f t="shared" si="216"/>
        <v>0</v>
      </c>
      <c r="X47" s="107">
        <v>0</v>
      </c>
      <c r="Y47" s="103">
        <f>'ИТОГ и проверка'!M47</f>
        <v>0</v>
      </c>
      <c r="Z47" s="103">
        <v>0</v>
      </c>
      <c r="AA47" s="101">
        <f t="shared" si="217"/>
        <v>0</v>
      </c>
      <c r="AB47" s="10">
        <f t="shared" si="211"/>
        <v>0</v>
      </c>
      <c r="AC47" s="107"/>
      <c r="AD47" s="103"/>
      <c r="AE47" s="107"/>
      <c r="AF47" s="107"/>
      <c r="AG47" s="103"/>
      <c r="AH47" s="103">
        <f>'ИТОГ и проверка'!N47</f>
        <v>0</v>
      </c>
      <c r="AI47" s="121"/>
      <c r="AJ47" s="121">
        <f t="shared" si="218"/>
        <v>0</v>
      </c>
      <c r="AK47" s="119">
        <f t="shared" si="212"/>
        <v>0</v>
      </c>
      <c r="AL47" s="101">
        <f t="shared" si="213"/>
        <v>0</v>
      </c>
    </row>
    <row r="48">
      <c r="A48" s="123" t="s">
        <v>103</v>
      </c>
      <c r="B48" s="87" t="s">
        <v>104</v>
      </c>
      <c r="C48" s="206"/>
      <c r="D48" s="88"/>
      <c r="E48" s="237"/>
      <c r="F48" s="235"/>
      <c r="G48" s="149"/>
      <c r="H48" s="91"/>
      <c r="I48" s="91"/>
      <c r="J48" s="91"/>
      <c r="K48" s="91"/>
      <c r="L48" s="91"/>
      <c r="M48" s="91"/>
      <c r="N48" s="151"/>
      <c r="O48" s="89"/>
      <c r="P48" s="90"/>
      <c r="Q48" s="90"/>
      <c r="R48" s="90"/>
      <c r="S48" s="89"/>
      <c r="T48" s="89"/>
      <c r="U48" s="90"/>
      <c r="V48" s="90"/>
      <c r="W48" s="90"/>
      <c r="X48" s="90"/>
      <c r="Y48" s="90"/>
      <c r="Z48" s="90"/>
      <c r="AA48" s="90"/>
      <c r="AB48" s="103">
        <f t="shared" si="211"/>
        <v>0</v>
      </c>
      <c r="AC48" s="90"/>
      <c r="AD48" s="90"/>
      <c r="AE48" s="90"/>
      <c r="AF48" s="90"/>
      <c r="AG48" s="90"/>
      <c r="AH48" s="92"/>
      <c r="AI48" s="127"/>
      <c r="AJ48" s="121">
        <f t="shared" si="218"/>
        <v>0</v>
      </c>
      <c r="AK48" s="119">
        <f t="shared" si="212"/>
        <v>0</v>
      </c>
      <c r="AL48" s="101">
        <f t="shared" si="213"/>
        <v>0</v>
      </c>
    </row>
    <row r="49" ht="45">
      <c r="A49" s="96" t="s">
        <v>105</v>
      </c>
      <c r="B49" s="97" t="s">
        <v>106</v>
      </c>
      <c r="C49" s="238">
        <v>131.72999999999999</v>
      </c>
      <c r="D49" s="337">
        <v>0</v>
      </c>
      <c r="E49" s="251">
        <v>0</v>
      </c>
      <c r="F49" s="217">
        <f t="shared" si="214"/>
        <v>0</v>
      </c>
      <c r="G49" s="102">
        <v>0</v>
      </c>
      <c r="H49" s="105">
        <v>0</v>
      </c>
      <c r="I49" s="105"/>
      <c r="J49" s="105"/>
      <c r="K49" s="105"/>
      <c r="L49" s="105"/>
      <c r="M49" s="105"/>
      <c r="N49" s="201">
        <v>0</v>
      </c>
      <c r="O49" s="71">
        <v>0</v>
      </c>
      <c r="P49" s="203"/>
      <c r="Q49" s="107"/>
      <c r="R49" s="204"/>
      <c r="S49" s="71">
        <v>0</v>
      </c>
      <c r="T49" s="49">
        <v>0</v>
      </c>
      <c r="U49" s="205">
        <v>0</v>
      </c>
      <c r="V49" s="101">
        <f t="shared" si="215"/>
        <v>0</v>
      </c>
      <c r="W49" s="103">
        <f t="shared" si="216"/>
        <v>0</v>
      </c>
      <c r="X49" s="107">
        <v>0</v>
      </c>
      <c r="Y49" s="103">
        <f>'ИТОГ и проверка'!M49</f>
        <v>0</v>
      </c>
      <c r="Z49" s="103">
        <v>0</v>
      </c>
      <c r="AA49" s="101">
        <f t="shared" si="217"/>
        <v>0</v>
      </c>
      <c r="AB49" s="10">
        <f t="shared" si="211"/>
        <v>0</v>
      </c>
      <c r="AC49" s="107"/>
      <c r="AD49" s="103"/>
      <c r="AE49" s="107"/>
      <c r="AF49" s="107"/>
      <c r="AG49" s="103"/>
      <c r="AH49" s="103">
        <f>'ИТОГ и проверка'!N49</f>
        <v>0</v>
      </c>
      <c r="AI49" s="121"/>
      <c r="AJ49" s="121">
        <f t="shared" si="218"/>
        <v>0</v>
      </c>
      <c r="AK49" s="119">
        <f t="shared" si="212"/>
        <v>0</v>
      </c>
      <c r="AL49" s="101">
        <f t="shared" si="213"/>
        <v>0</v>
      </c>
    </row>
    <row r="50" ht="30">
      <c r="A50" s="96" t="s">
        <v>107</v>
      </c>
      <c r="B50" s="97" t="s">
        <v>108</v>
      </c>
      <c r="C50" s="253">
        <v>1574.614</v>
      </c>
      <c r="D50" s="337">
        <v>418</v>
      </c>
      <c r="E50" s="213">
        <v>405</v>
      </c>
      <c r="F50" s="217">
        <f t="shared" si="214"/>
        <v>0.25720589299980823</v>
      </c>
      <c r="G50" s="102">
        <v>0</v>
      </c>
      <c r="H50" s="105">
        <v>0</v>
      </c>
      <c r="I50" s="105"/>
      <c r="J50" s="105"/>
      <c r="K50" s="105"/>
      <c r="L50" s="105"/>
      <c r="M50" s="105"/>
      <c r="N50" s="201">
        <v>0</v>
      </c>
      <c r="O50" s="120">
        <v>0</v>
      </c>
      <c r="P50" s="203"/>
      <c r="Q50" s="107"/>
      <c r="R50" s="204"/>
      <c r="S50" s="120">
        <v>0</v>
      </c>
      <c r="T50" s="386">
        <v>0</v>
      </c>
      <c r="U50" s="205">
        <v>0</v>
      </c>
      <c r="V50" s="101">
        <f t="shared" si="215"/>
        <v>60.75</v>
      </c>
      <c r="W50" s="103">
        <f t="shared" si="216"/>
        <v>60</v>
      </c>
      <c r="X50" s="107">
        <v>15</v>
      </c>
      <c r="Y50" s="10">
        <f>'ИТОГ и проверка'!M50</f>
        <v>60</v>
      </c>
      <c r="Z50" s="103">
        <f t="shared" ref="Z50:Z97" si="219">Y50/E50%</f>
        <v>14.814814814814815</v>
      </c>
      <c r="AA50" s="101">
        <f t="shared" si="217"/>
        <v>-0.18518518518518512</v>
      </c>
      <c r="AB50" s="103">
        <f t="shared" si="211"/>
        <v>0</v>
      </c>
      <c r="AC50" s="107"/>
      <c r="AD50" s="103"/>
      <c r="AE50" s="107"/>
      <c r="AF50" s="107"/>
      <c r="AG50" s="103"/>
      <c r="AH50" s="103">
        <f>'ИТОГ и проверка'!N50</f>
        <v>0</v>
      </c>
      <c r="AI50" s="121"/>
      <c r="AJ50" s="121">
        <f t="shared" si="218"/>
        <v>0</v>
      </c>
      <c r="AK50" s="119">
        <f t="shared" si="212"/>
        <v>-60</v>
      </c>
      <c r="AL50" s="101">
        <f t="shared" si="213"/>
        <v>0</v>
      </c>
    </row>
    <row r="51" ht="30">
      <c r="A51" s="96" t="s">
        <v>109</v>
      </c>
      <c r="B51" s="97" t="s">
        <v>110</v>
      </c>
      <c r="C51" s="238">
        <v>110.759</v>
      </c>
      <c r="D51" s="337">
        <v>31</v>
      </c>
      <c r="E51" s="213">
        <v>0</v>
      </c>
      <c r="F51" s="217">
        <f t="shared" si="214"/>
        <v>0</v>
      </c>
      <c r="G51" s="102">
        <v>0</v>
      </c>
      <c r="H51" s="105">
        <v>0</v>
      </c>
      <c r="I51" s="105"/>
      <c r="J51" s="105"/>
      <c r="K51" s="105"/>
      <c r="L51" s="105"/>
      <c r="M51" s="105"/>
      <c r="N51" s="201">
        <v>0</v>
      </c>
      <c r="O51" s="120">
        <v>0</v>
      </c>
      <c r="P51" s="203"/>
      <c r="Q51" s="107"/>
      <c r="R51" s="204"/>
      <c r="S51" s="120">
        <v>0</v>
      </c>
      <c r="T51" s="386">
        <v>0</v>
      </c>
      <c r="U51" s="205">
        <v>0</v>
      </c>
      <c r="V51" s="101">
        <f t="shared" si="215"/>
        <v>0</v>
      </c>
      <c r="W51" s="103">
        <f t="shared" si="216"/>
        <v>0</v>
      </c>
      <c r="X51" s="107">
        <v>0</v>
      </c>
      <c r="Y51" s="103">
        <f>'ИТОГ и проверка'!M51</f>
        <v>0</v>
      </c>
      <c r="Z51" s="103">
        <v>0</v>
      </c>
      <c r="AA51" s="101">
        <f t="shared" si="217"/>
        <v>0</v>
      </c>
      <c r="AB51" s="10">
        <f t="shared" si="211"/>
        <v>0</v>
      </c>
      <c r="AC51" s="107"/>
      <c r="AD51" s="103"/>
      <c r="AE51" s="107"/>
      <c r="AF51" s="107"/>
      <c r="AG51" s="103"/>
      <c r="AH51" s="103">
        <f>'ИТОГ и проверка'!N51</f>
        <v>0</v>
      </c>
      <c r="AI51" s="121"/>
      <c r="AJ51" s="121">
        <f t="shared" si="218"/>
        <v>0</v>
      </c>
      <c r="AK51" s="119">
        <f t="shared" si="212"/>
        <v>0</v>
      </c>
      <c r="AL51" s="101">
        <f t="shared" si="213"/>
        <v>0</v>
      </c>
    </row>
    <row r="52" ht="30">
      <c r="A52" s="96" t="s">
        <v>111</v>
      </c>
      <c r="B52" s="97" t="s">
        <v>112</v>
      </c>
      <c r="C52" s="239">
        <v>395.19999999999999</v>
      </c>
      <c r="D52" s="104">
        <v>146</v>
      </c>
      <c r="E52" s="182">
        <v>158</v>
      </c>
      <c r="F52" s="200">
        <f t="shared" si="214"/>
        <v>0.39979757085020245</v>
      </c>
      <c r="G52" s="102">
        <v>0</v>
      </c>
      <c r="H52" s="105">
        <v>0</v>
      </c>
      <c r="I52" s="105"/>
      <c r="J52" s="105"/>
      <c r="K52" s="105"/>
      <c r="L52" s="105"/>
      <c r="M52" s="105"/>
      <c r="N52" s="201">
        <v>0</v>
      </c>
      <c r="O52" s="120">
        <v>0</v>
      </c>
      <c r="P52" s="203"/>
      <c r="Q52" s="107"/>
      <c r="R52" s="204"/>
      <c r="S52" s="120">
        <v>0</v>
      </c>
      <c r="T52" s="386">
        <v>0</v>
      </c>
      <c r="U52" s="101">
        <v>0</v>
      </c>
      <c r="V52" s="101">
        <f t="shared" si="215"/>
        <v>23.699999999999999</v>
      </c>
      <c r="W52" s="103">
        <f t="shared" si="216"/>
        <v>23</v>
      </c>
      <c r="X52" s="107">
        <v>15</v>
      </c>
      <c r="Y52" s="10">
        <f>'ИТОГ и проверка'!M52</f>
        <v>23</v>
      </c>
      <c r="Z52" s="103">
        <f t="shared" si="219"/>
        <v>14.556962025316455</v>
      </c>
      <c r="AA52" s="101">
        <f t="shared" si="217"/>
        <v>-0.44303797468354489</v>
      </c>
      <c r="AB52" s="103">
        <f t="shared" si="211"/>
        <v>0</v>
      </c>
      <c r="AC52" s="107"/>
      <c r="AD52" s="103"/>
      <c r="AE52" s="107"/>
      <c r="AF52" s="107"/>
      <c r="AG52" s="103"/>
      <c r="AH52" s="103">
        <f>'ИТОГ и проверка'!N52</f>
        <v>6</v>
      </c>
      <c r="AI52" s="121"/>
      <c r="AJ52" s="121">
        <f t="shared" si="218"/>
        <v>6</v>
      </c>
      <c r="AK52" s="119">
        <f t="shared" si="212"/>
        <v>-17</v>
      </c>
      <c r="AL52" s="101">
        <f t="shared" si="213"/>
        <v>0</v>
      </c>
    </row>
    <row r="53">
      <c r="A53" s="123" t="s">
        <v>113</v>
      </c>
      <c r="B53" s="87" t="s">
        <v>114</v>
      </c>
      <c r="C53" s="218"/>
      <c r="D53" s="208"/>
      <c r="E53" s="255"/>
      <c r="F53" s="256"/>
      <c r="G53" s="149"/>
      <c r="H53" s="91"/>
      <c r="I53" s="91"/>
      <c r="J53" s="91"/>
      <c r="K53" s="91"/>
      <c r="L53" s="91"/>
      <c r="M53" s="91"/>
      <c r="N53" s="396"/>
      <c r="O53" s="89"/>
      <c r="P53" s="397"/>
      <c r="Q53" s="90"/>
      <c r="R53" s="235"/>
      <c r="S53" s="89"/>
      <c r="T53" s="398"/>
      <c r="U53" s="397"/>
      <c r="V53" s="90"/>
      <c r="W53" s="90"/>
      <c r="X53" s="90"/>
      <c r="Y53" s="90"/>
      <c r="Z53" s="90"/>
      <c r="AA53" s="90"/>
      <c r="AB53" s="10">
        <f t="shared" si="211"/>
        <v>0</v>
      </c>
      <c r="AC53" s="90"/>
      <c r="AD53" s="90"/>
      <c r="AE53" s="90"/>
      <c r="AF53" s="90"/>
      <c r="AG53" s="90"/>
      <c r="AH53" s="92"/>
      <c r="AI53" s="127"/>
      <c r="AJ53" s="121">
        <f t="shared" si="218"/>
        <v>0</v>
      </c>
      <c r="AK53" s="119">
        <f t="shared" si="212"/>
        <v>0</v>
      </c>
      <c r="AL53" s="101">
        <f t="shared" si="213"/>
        <v>0</v>
      </c>
    </row>
    <row r="54" ht="45">
      <c r="A54" s="96" t="s">
        <v>115</v>
      </c>
      <c r="B54" s="97" t="s">
        <v>116</v>
      </c>
      <c r="C54" s="214">
        <v>242.89099999999999</v>
      </c>
      <c r="D54" s="337">
        <v>0</v>
      </c>
      <c r="E54" s="259">
        <v>0</v>
      </c>
      <c r="F54" s="217">
        <f t="shared" si="214"/>
        <v>0</v>
      </c>
      <c r="G54" s="102">
        <v>0</v>
      </c>
      <c r="H54" s="105">
        <v>0</v>
      </c>
      <c r="I54" s="105"/>
      <c r="J54" s="105"/>
      <c r="K54" s="105"/>
      <c r="L54" s="105"/>
      <c r="M54" s="105"/>
      <c r="N54" s="201">
        <v>0</v>
      </c>
      <c r="O54" s="71">
        <v>0</v>
      </c>
      <c r="P54" s="203"/>
      <c r="Q54" s="107"/>
      <c r="R54" s="204"/>
      <c r="S54" s="71">
        <v>0</v>
      </c>
      <c r="T54" s="49">
        <v>0</v>
      </c>
      <c r="U54" s="205">
        <v>0</v>
      </c>
      <c r="V54" s="101">
        <f t="shared" si="215"/>
        <v>0</v>
      </c>
      <c r="W54" s="103">
        <f t="shared" si="216"/>
        <v>0</v>
      </c>
      <c r="X54" s="107">
        <v>0</v>
      </c>
      <c r="Y54" s="103">
        <f>'ИТОГ и проверка'!M54</f>
        <v>0</v>
      </c>
      <c r="Z54" s="103">
        <v>0</v>
      </c>
      <c r="AA54" s="101">
        <f t="shared" si="217"/>
        <v>0</v>
      </c>
      <c r="AB54" s="103">
        <f t="shared" si="211"/>
        <v>0</v>
      </c>
      <c r="AC54" s="107"/>
      <c r="AD54" s="103"/>
      <c r="AE54" s="107"/>
      <c r="AF54" s="107"/>
      <c r="AG54" s="103"/>
      <c r="AH54" s="103">
        <f>'ИТОГ и проверка'!N54</f>
        <v>0</v>
      </c>
      <c r="AI54" s="121"/>
      <c r="AJ54" s="121">
        <f t="shared" si="218"/>
        <v>0</v>
      </c>
      <c r="AK54" s="119">
        <f t="shared" si="212"/>
        <v>0</v>
      </c>
      <c r="AL54" s="101">
        <f t="shared" si="213"/>
        <v>0</v>
      </c>
    </row>
    <row r="55" ht="30">
      <c r="A55" s="96" t="s">
        <v>117</v>
      </c>
      <c r="B55" s="97" t="s">
        <v>118</v>
      </c>
      <c r="C55" s="238">
        <v>373.82499999999999</v>
      </c>
      <c r="D55" s="104">
        <v>0</v>
      </c>
      <c r="E55" s="182">
        <v>0</v>
      </c>
      <c r="F55" s="200">
        <f t="shared" si="214"/>
        <v>0</v>
      </c>
      <c r="G55" s="102">
        <v>0</v>
      </c>
      <c r="H55" s="105">
        <v>0</v>
      </c>
      <c r="I55" s="105"/>
      <c r="J55" s="105"/>
      <c r="K55" s="105"/>
      <c r="L55" s="105"/>
      <c r="M55" s="105"/>
      <c r="N55" s="201">
        <v>0</v>
      </c>
      <c r="O55" s="71">
        <v>0</v>
      </c>
      <c r="P55" s="203"/>
      <c r="Q55" s="107"/>
      <c r="R55" s="204"/>
      <c r="S55" s="71">
        <v>0</v>
      </c>
      <c r="T55" s="49">
        <v>0</v>
      </c>
      <c r="U55" s="205">
        <v>0</v>
      </c>
      <c r="V55" s="101">
        <f t="shared" si="215"/>
        <v>0</v>
      </c>
      <c r="W55" s="103">
        <f t="shared" si="216"/>
        <v>0</v>
      </c>
      <c r="X55" s="107">
        <v>0</v>
      </c>
      <c r="Y55" s="103">
        <f>'ИТОГ и проверка'!M55</f>
        <v>0</v>
      </c>
      <c r="Z55" s="103">
        <v>0</v>
      </c>
      <c r="AA55" s="101">
        <f t="shared" si="217"/>
        <v>0</v>
      </c>
      <c r="AB55" s="10">
        <f t="shared" si="211"/>
        <v>0</v>
      </c>
      <c r="AC55" s="107"/>
      <c r="AD55" s="103"/>
      <c r="AE55" s="107"/>
      <c r="AF55" s="107"/>
      <c r="AG55" s="103"/>
      <c r="AH55" s="103">
        <f>'ИТОГ и проверка'!N55</f>
        <v>0</v>
      </c>
      <c r="AI55" s="121"/>
      <c r="AJ55" s="121">
        <f t="shared" si="218"/>
        <v>0</v>
      </c>
      <c r="AK55" s="119">
        <f t="shared" si="212"/>
        <v>0</v>
      </c>
      <c r="AL55" s="101">
        <f t="shared" si="213"/>
        <v>0</v>
      </c>
    </row>
    <row r="56" ht="30">
      <c r="A56" s="96" t="s">
        <v>119</v>
      </c>
      <c r="B56" s="97" t="s">
        <v>120</v>
      </c>
      <c r="C56" s="239">
        <v>46.606000000000002</v>
      </c>
      <c r="D56" s="104">
        <v>0</v>
      </c>
      <c r="E56" s="120">
        <v>0</v>
      </c>
      <c r="F56" s="200">
        <f t="shared" si="214"/>
        <v>0</v>
      </c>
      <c r="G56" s="102">
        <v>0</v>
      </c>
      <c r="H56" s="105">
        <v>0</v>
      </c>
      <c r="I56" s="105"/>
      <c r="J56" s="105"/>
      <c r="K56" s="105"/>
      <c r="L56" s="105"/>
      <c r="M56" s="105"/>
      <c r="N56" s="201">
        <v>0</v>
      </c>
      <c r="O56" s="71">
        <v>0</v>
      </c>
      <c r="P56" s="203"/>
      <c r="Q56" s="107"/>
      <c r="R56" s="204"/>
      <c r="S56" s="71">
        <v>0</v>
      </c>
      <c r="T56" s="49">
        <v>0</v>
      </c>
      <c r="U56" s="205">
        <v>0</v>
      </c>
      <c r="V56" s="101">
        <f t="shared" si="215"/>
        <v>0</v>
      </c>
      <c r="W56" s="103">
        <f t="shared" si="216"/>
        <v>0</v>
      </c>
      <c r="X56" s="107">
        <v>0</v>
      </c>
      <c r="Y56" s="103">
        <f>'ИТОГ и проверка'!M56</f>
        <v>0</v>
      </c>
      <c r="Z56" s="103">
        <v>0</v>
      </c>
      <c r="AA56" s="101">
        <f t="shared" si="217"/>
        <v>0</v>
      </c>
      <c r="AB56" s="103">
        <f t="shared" si="211"/>
        <v>0</v>
      </c>
      <c r="AC56" s="107"/>
      <c r="AD56" s="103"/>
      <c r="AE56" s="107"/>
      <c r="AF56" s="107"/>
      <c r="AG56" s="103"/>
      <c r="AH56" s="103">
        <f>'ИТОГ и проверка'!N56</f>
        <v>0</v>
      </c>
      <c r="AI56" s="121"/>
      <c r="AJ56" s="121">
        <f t="shared" si="218"/>
        <v>0</v>
      </c>
      <c r="AK56" s="119">
        <f t="shared" si="212"/>
        <v>0</v>
      </c>
      <c r="AL56" s="101">
        <f t="shared" si="213"/>
        <v>0</v>
      </c>
    </row>
    <row r="57">
      <c r="A57" s="123" t="s">
        <v>121</v>
      </c>
      <c r="B57" s="87" t="s">
        <v>122</v>
      </c>
      <c r="C57" s="218"/>
      <c r="D57" s="208"/>
      <c r="E57" s="255"/>
      <c r="F57" s="256"/>
      <c r="G57" s="149"/>
      <c r="H57" s="91"/>
      <c r="I57" s="91"/>
      <c r="J57" s="91"/>
      <c r="K57" s="91"/>
      <c r="L57" s="91"/>
      <c r="M57" s="91"/>
      <c r="N57" s="396"/>
      <c r="O57" s="89"/>
      <c r="P57" s="397"/>
      <c r="Q57" s="90"/>
      <c r="R57" s="235"/>
      <c r="S57" s="89"/>
      <c r="T57" s="398"/>
      <c r="U57" s="397"/>
      <c r="V57" s="90"/>
      <c r="W57" s="90"/>
      <c r="X57" s="90"/>
      <c r="Y57" s="90"/>
      <c r="Z57" s="90"/>
      <c r="AA57" s="90"/>
      <c r="AB57" s="10">
        <f t="shared" si="211"/>
        <v>0</v>
      </c>
      <c r="AC57" s="90"/>
      <c r="AD57" s="90"/>
      <c r="AE57" s="90"/>
      <c r="AF57" s="90"/>
      <c r="AG57" s="90"/>
      <c r="AH57" s="92"/>
      <c r="AI57" s="127"/>
      <c r="AJ57" s="121">
        <f t="shared" si="218"/>
        <v>0</v>
      </c>
      <c r="AK57" s="119">
        <f t="shared" si="212"/>
        <v>0</v>
      </c>
      <c r="AL57" s="101">
        <f t="shared" si="213"/>
        <v>0</v>
      </c>
    </row>
    <row r="58" ht="45">
      <c r="A58" s="96" t="s">
        <v>123</v>
      </c>
      <c r="B58" s="97" t="s">
        <v>124</v>
      </c>
      <c r="C58" s="214">
        <v>399.13</v>
      </c>
      <c r="D58" s="337">
        <v>0</v>
      </c>
      <c r="E58" s="213">
        <v>0</v>
      </c>
      <c r="F58" s="217">
        <f t="shared" si="214"/>
        <v>0</v>
      </c>
      <c r="G58" s="102">
        <v>0</v>
      </c>
      <c r="H58" s="105">
        <v>0</v>
      </c>
      <c r="I58" s="105"/>
      <c r="J58" s="105"/>
      <c r="K58" s="105"/>
      <c r="L58" s="105"/>
      <c r="M58" s="105"/>
      <c r="N58" s="201">
        <v>0</v>
      </c>
      <c r="O58" s="122">
        <v>0</v>
      </c>
      <c r="P58" s="203"/>
      <c r="Q58" s="107"/>
      <c r="R58" s="204"/>
      <c r="S58" s="122">
        <v>0</v>
      </c>
      <c r="T58" s="399">
        <v>0</v>
      </c>
      <c r="U58" s="205">
        <v>0</v>
      </c>
      <c r="V58" s="101">
        <f t="shared" si="215"/>
        <v>0</v>
      </c>
      <c r="W58" s="103">
        <f t="shared" si="216"/>
        <v>0</v>
      </c>
      <c r="X58" s="107">
        <v>0</v>
      </c>
      <c r="Y58" s="103">
        <f>'ИТОГ и проверка'!M58</f>
        <v>0</v>
      </c>
      <c r="Z58" s="103">
        <v>0</v>
      </c>
      <c r="AA58" s="101">
        <f t="shared" si="217"/>
        <v>0</v>
      </c>
      <c r="AB58" s="103">
        <f t="shared" si="211"/>
        <v>0</v>
      </c>
      <c r="AC58" s="107"/>
      <c r="AD58" s="103"/>
      <c r="AE58" s="107"/>
      <c r="AF58" s="107"/>
      <c r="AG58" s="103"/>
      <c r="AH58" s="103">
        <f>'ИТОГ и проверка'!N58</f>
        <v>0</v>
      </c>
      <c r="AI58" s="121"/>
      <c r="AJ58" s="121">
        <f t="shared" si="218"/>
        <v>0</v>
      </c>
      <c r="AK58" s="119">
        <f t="shared" si="212"/>
        <v>0</v>
      </c>
      <c r="AL58" s="101">
        <f t="shared" si="213"/>
        <v>0</v>
      </c>
    </row>
    <row r="59" ht="30">
      <c r="A59" s="96" t="s">
        <v>125</v>
      </c>
      <c r="B59" s="97" t="s">
        <v>126</v>
      </c>
      <c r="C59" s="211">
        <v>162.821</v>
      </c>
      <c r="D59" s="104">
        <v>0</v>
      </c>
      <c r="E59" s="262">
        <v>0</v>
      </c>
      <c r="F59" s="200">
        <f t="shared" si="214"/>
        <v>0</v>
      </c>
      <c r="G59" s="102">
        <v>0</v>
      </c>
      <c r="H59" s="105">
        <v>0</v>
      </c>
      <c r="I59" s="105"/>
      <c r="J59" s="105"/>
      <c r="K59" s="105"/>
      <c r="L59" s="105"/>
      <c r="M59" s="105"/>
      <c r="N59" s="201">
        <v>0</v>
      </c>
      <c r="O59" s="120">
        <v>0</v>
      </c>
      <c r="P59" s="203"/>
      <c r="Q59" s="107"/>
      <c r="R59" s="204"/>
      <c r="S59" s="120">
        <v>0</v>
      </c>
      <c r="T59" s="386">
        <v>0</v>
      </c>
      <c r="U59" s="205">
        <v>0</v>
      </c>
      <c r="V59" s="101">
        <f t="shared" si="215"/>
        <v>0</v>
      </c>
      <c r="W59" s="103">
        <f t="shared" si="216"/>
        <v>0</v>
      </c>
      <c r="X59" s="107">
        <v>0</v>
      </c>
      <c r="Y59" s="103">
        <f>'ИТОГ и проверка'!M59</f>
        <v>0</v>
      </c>
      <c r="Z59" s="103">
        <v>0</v>
      </c>
      <c r="AA59" s="101">
        <f t="shared" si="217"/>
        <v>0</v>
      </c>
      <c r="AB59" s="10">
        <f t="shared" si="211"/>
        <v>0</v>
      </c>
      <c r="AC59" s="107"/>
      <c r="AD59" s="103"/>
      <c r="AE59" s="107"/>
      <c r="AF59" s="107"/>
      <c r="AG59" s="103"/>
      <c r="AH59" s="103">
        <f>'ИТОГ и проверка'!N59</f>
        <v>0</v>
      </c>
      <c r="AI59" s="121"/>
      <c r="AJ59" s="121">
        <f t="shared" si="218"/>
        <v>0</v>
      </c>
      <c r="AK59" s="119">
        <f t="shared" si="212"/>
        <v>0</v>
      </c>
      <c r="AL59" s="101">
        <f t="shared" si="213"/>
        <v>0</v>
      </c>
    </row>
    <row r="60">
      <c r="A60" s="123" t="s">
        <v>127</v>
      </c>
      <c r="B60" s="87" t="s">
        <v>128</v>
      </c>
      <c r="C60" s="206"/>
      <c r="D60" s="88"/>
      <c r="E60" s="207"/>
      <c r="F60" s="235"/>
      <c r="G60" s="149"/>
      <c r="H60" s="91"/>
      <c r="I60" s="91"/>
      <c r="J60" s="91"/>
      <c r="K60" s="91"/>
      <c r="L60" s="91"/>
      <c r="M60" s="91"/>
      <c r="N60" s="151"/>
      <c r="O60" s="89"/>
      <c r="P60" s="90"/>
      <c r="Q60" s="90"/>
      <c r="R60" s="90"/>
      <c r="S60" s="89"/>
      <c r="T60" s="89"/>
      <c r="U60" s="90"/>
      <c r="V60" s="90"/>
      <c r="W60" s="90"/>
      <c r="X60" s="90"/>
      <c r="Y60" s="90"/>
      <c r="Z60" s="90"/>
      <c r="AA60" s="90"/>
      <c r="AB60" s="103">
        <f t="shared" si="211"/>
        <v>0</v>
      </c>
      <c r="AC60" s="90"/>
      <c r="AD60" s="90"/>
      <c r="AE60" s="90"/>
      <c r="AF60" s="90"/>
      <c r="AG60" s="90"/>
      <c r="AH60" s="92"/>
      <c r="AI60" s="127"/>
      <c r="AJ60" s="121">
        <f t="shared" si="218"/>
        <v>0</v>
      </c>
      <c r="AK60" s="119">
        <f t="shared" si="212"/>
        <v>0</v>
      </c>
      <c r="AL60" s="101">
        <f t="shared" si="213"/>
        <v>0</v>
      </c>
    </row>
    <row r="61" ht="75">
      <c r="A61" s="96" t="s">
        <v>129</v>
      </c>
      <c r="B61" s="97" t="s">
        <v>130</v>
      </c>
      <c r="C61" s="211">
        <v>51.076999999999998</v>
      </c>
      <c r="D61" s="104">
        <v>0</v>
      </c>
      <c r="E61" s="229">
        <v>0</v>
      </c>
      <c r="F61" s="200">
        <f t="shared" si="214"/>
        <v>0</v>
      </c>
      <c r="G61" s="102">
        <v>0</v>
      </c>
      <c r="H61" s="105">
        <v>0</v>
      </c>
      <c r="I61" s="105"/>
      <c r="J61" s="105"/>
      <c r="K61" s="105"/>
      <c r="L61" s="105"/>
      <c r="M61" s="105"/>
      <c r="N61" s="201">
        <v>0</v>
      </c>
      <c r="O61" s="120">
        <v>0</v>
      </c>
      <c r="P61" s="203"/>
      <c r="Q61" s="107"/>
      <c r="R61" s="204"/>
      <c r="S61" s="120">
        <v>0</v>
      </c>
      <c r="T61" s="386">
        <v>0</v>
      </c>
      <c r="U61" s="205">
        <v>0</v>
      </c>
      <c r="V61" s="101">
        <f t="shared" si="215"/>
        <v>0</v>
      </c>
      <c r="W61" s="103">
        <f t="shared" si="216"/>
        <v>0</v>
      </c>
      <c r="X61" s="107">
        <v>0</v>
      </c>
      <c r="Y61" s="103">
        <f>'ИТОГ и проверка'!M61</f>
        <v>0</v>
      </c>
      <c r="Z61" s="103">
        <v>0</v>
      </c>
      <c r="AA61" s="101">
        <f t="shared" si="217"/>
        <v>0</v>
      </c>
      <c r="AB61" s="10">
        <f t="shared" si="211"/>
        <v>0</v>
      </c>
      <c r="AC61" s="107"/>
      <c r="AD61" s="103"/>
      <c r="AE61" s="107"/>
      <c r="AF61" s="107"/>
      <c r="AG61" s="103"/>
      <c r="AH61" s="103">
        <f>'ИТОГ и проверка'!N61</f>
        <v>0</v>
      </c>
      <c r="AI61" s="121"/>
      <c r="AJ61" s="121">
        <f t="shared" si="218"/>
        <v>0</v>
      </c>
      <c r="AK61" s="119">
        <f t="shared" si="212"/>
        <v>0</v>
      </c>
      <c r="AL61" s="101">
        <f t="shared" si="213"/>
        <v>0</v>
      </c>
    </row>
    <row r="62" ht="45">
      <c r="A62" s="96" t="s">
        <v>131</v>
      </c>
      <c r="B62" s="97" t="s">
        <v>132</v>
      </c>
      <c r="C62" s="265">
        <v>135.06299999999999</v>
      </c>
      <c r="D62" s="104">
        <v>0</v>
      </c>
      <c r="E62" s="230">
        <v>0</v>
      </c>
      <c r="F62" s="200">
        <f t="shared" si="214"/>
        <v>0</v>
      </c>
      <c r="G62" s="102">
        <v>0</v>
      </c>
      <c r="H62" s="105">
        <v>0</v>
      </c>
      <c r="I62" s="105"/>
      <c r="J62" s="105"/>
      <c r="K62" s="105"/>
      <c r="L62" s="105"/>
      <c r="M62" s="105"/>
      <c r="N62" s="201">
        <v>0</v>
      </c>
      <c r="O62" s="122">
        <v>0</v>
      </c>
      <c r="P62" s="203"/>
      <c r="Q62" s="107"/>
      <c r="R62" s="204"/>
      <c r="S62" s="122">
        <v>0</v>
      </c>
      <c r="T62" s="399">
        <v>0</v>
      </c>
      <c r="U62" s="205">
        <v>0</v>
      </c>
      <c r="V62" s="101">
        <f t="shared" si="215"/>
        <v>0</v>
      </c>
      <c r="W62" s="103">
        <f t="shared" si="216"/>
        <v>0</v>
      </c>
      <c r="X62" s="107">
        <v>0</v>
      </c>
      <c r="Y62" s="103">
        <f>'ИТОГ и проверка'!M62</f>
        <v>0</v>
      </c>
      <c r="Z62" s="103">
        <v>0</v>
      </c>
      <c r="AA62" s="101">
        <f t="shared" si="217"/>
        <v>0</v>
      </c>
      <c r="AB62" s="103">
        <f t="shared" si="211"/>
        <v>0</v>
      </c>
      <c r="AC62" s="107"/>
      <c r="AD62" s="103"/>
      <c r="AE62" s="107"/>
      <c r="AF62" s="107"/>
      <c r="AG62" s="103"/>
      <c r="AH62" s="103">
        <f>'ИТОГ и проверка'!N62</f>
        <v>0</v>
      </c>
      <c r="AI62" s="121"/>
      <c r="AJ62" s="121">
        <f t="shared" si="218"/>
        <v>0</v>
      </c>
      <c r="AK62" s="119">
        <f t="shared" si="212"/>
        <v>0</v>
      </c>
      <c r="AL62" s="101">
        <f t="shared" si="213"/>
        <v>0</v>
      </c>
    </row>
    <row r="63" ht="45">
      <c r="A63" s="96" t="s">
        <v>133</v>
      </c>
      <c r="B63" s="97" t="s">
        <v>134</v>
      </c>
      <c r="C63" s="238">
        <v>220.90799999999999</v>
      </c>
      <c r="D63" s="104">
        <v>0</v>
      </c>
      <c r="E63" s="229">
        <v>0</v>
      </c>
      <c r="F63" s="200">
        <f t="shared" si="214"/>
        <v>0</v>
      </c>
      <c r="G63" s="102">
        <v>0</v>
      </c>
      <c r="H63" s="105">
        <v>0</v>
      </c>
      <c r="I63" s="105"/>
      <c r="J63" s="105"/>
      <c r="K63" s="105"/>
      <c r="L63" s="105"/>
      <c r="M63" s="105"/>
      <c r="N63" s="201">
        <v>0</v>
      </c>
      <c r="O63" s="122">
        <v>0</v>
      </c>
      <c r="P63" s="203"/>
      <c r="Q63" s="107"/>
      <c r="R63" s="204"/>
      <c r="S63" s="122">
        <v>0</v>
      </c>
      <c r="T63" s="399">
        <v>0</v>
      </c>
      <c r="U63" s="205">
        <v>0</v>
      </c>
      <c r="V63" s="101">
        <f t="shared" si="215"/>
        <v>0</v>
      </c>
      <c r="W63" s="103">
        <f t="shared" si="216"/>
        <v>0</v>
      </c>
      <c r="X63" s="107">
        <v>0</v>
      </c>
      <c r="Y63" s="103">
        <f>'ИТОГ и проверка'!M63</f>
        <v>0</v>
      </c>
      <c r="Z63" s="103">
        <v>0</v>
      </c>
      <c r="AA63" s="101">
        <f t="shared" si="217"/>
        <v>0</v>
      </c>
      <c r="AB63" s="10">
        <f t="shared" si="211"/>
        <v>0</v>
      </c>
      <c r="AC63" s="107"/>
      <c r="AD63" s="103"/>
      <c r="AE63" s="107"/>
      <c r="AF63" s="107"/>
      <c r="AG63" s="103"/>
      <c r="AH63" s="103">
        <f>'ИТОГ и проверка'!N63</f>
        <v>0</v>
      </c>
      <c r="AI63" s="121"/>
      <c r="AJ63" s="121">
        <f t="shared" si="218"/>
        <v>0</v>
      </c>
      <c r="AK63" s="119">
        <f t="shared" si="212"/>
        <v>0</v>
      </c>
      <c r="AL63" s="101">
        <f t="shared" si="213"/>
        <v>0</v>
      </c>
    </row>
    <row r="64" ht="30">
      <c r="A64" s="96" t="s">
        <v>135</v>
      </c>
      <c r="B64" s="97" t="s">
        <v>136</v>
      </c>
      <c r="C64" s="214">
        <v>9.9800000000000004</v>
      </c>
      <c r="D64" s="104">
        <v>0</v>
      </c>
      <c r="E64" s="230">
        <v>0</v>
      </c>
      <c r="F64" s="200">
        <f t="shared" si="214"/>
        <v>0</v>
      </c>
      <c r="G64" s="102">
        <v>0</v>
      </c>
      <c r="H64" s="105">
        <v>0</v>
      </c>
      <c r="I64" s="105"/>
      <c r="J64" s="105"/>
      <c r="K64" s="105"/>
      <c r="L64" s="105"/>
      <c r="M64" s="105"/>
      <c r="N64" s="201">
        <v>0</v>
      </c>
      <c r="O64" s="122">
        <v>0</v>
      </c>
      <c r="P64" s="203"/>
      <c r="Q64" s="107"/>
      <c r="R64" s="204"/>
      <c r="S64" s="122">
        <v>0</v>
      </c>
      <c r="T64" s="399">
        <v>0</v>
      </c>
      <c r="U64" s="205">
        <v>0</v>
      </c>
      <c r="V64" s="101">
        <f t="shared" si="215"/>
        <v>0</v>
      </c>
      <c r="W64" s="103">
        <f t="shared" si="216"/>
        <v>0</v>
      </c>
      <c r="X64" s="107">
        <v>0</v>
      </c>
      <c r="Y64" s="103">
        <f>'ИТОГ и проверка'!M64</f>
        <v>0</v>
      </c>
      <c r="Z64" s="103">
        <v>0</v>
      </c>
      <c r="AA64" s="101">
        <f t="shared" si="217"/>
        <v>0</v>
      </c>
      <c r="AB64" s="103">
        <f t="shared" si="211"/>
        <v>0</v>
      </c>
      <c r="AC64" s="107"/>
      <c r="AD64" s="103"/>
      <c r="AE64" s="107"/>
      <c r="AF64" s="107"/>
      <c r="AG64" s="103"/>
      <c r="AH64" s="103">
        <f>'ИТОГ и проверка'!N64</f>
        <v>0</v>
      </c>
      <c r="AI64" s="121"/>
      <c r="AJ64" s="121">
        <f t="shared" si="218"/>
        <v>0</v>
      </c>
      <c r="AK64" s="119">
        <f t="shared" si="212"/>
        <v>0</v>
      </c>
      <c r="AL64" s="101">
        <f t="shared" si="213"/>
        <v>0</v>
      </c>
    </row>
    <row r="65" ht="31.5">
      <c r="A65" s="96" t="s">
        <v>137</v>
      </c>
      <c r="B65" s="97" t="s">
        <v>138</v>
      </c>
      <c r="C65" s="211">
        <v>16.030000000000001</v>
      </c>
      <c r="D65" s="104">
        <v>0</v>
      </c>
      <c r="E65" s="246">
        <v>0</v>
      </c>
      <c r="F65" s="200">
        <f t="shared" si="214"/>
        <v>0</v>
      </c>
      <c r="G65" s="102">
        <v>0</v>
      </c>
      <c r="H65" s="105">
        <v>0</v>
      </c>
      <c r="I65" s="105"/>
      <c r="J65" s="105"/>
      <c r="K65" s="105"/>
      <c r="L65" s="105"/>
      <c r="M65" s="105"/>
      <c r="N65" s="201">
        <v>0</v>
      </c>
      <c r="O65" s="122">
        <v>0</v>
      </c>
      <c r="P65" s="203"/>
      <c r="Q65" s="107"/>
      <c r="R65" s="204"/>
      <c r="S65" s="122">
        <v>0</v>
      </c>
      <c r="T65" s="399">
        <v>0</v>
      </c>
      <c r="U65" s="205">
        <v>0</v>
      </c>
      <c r="V65" s="101">
        <f t="shared" si="215"/>
        <v>0</v>
      </c>
      <c r="W65" s="103">
        <f t="shared" si="216"/>
        <v>0</v>
      </c>
      <c r="X65" s="107">
        <v>0</v>
      </c>
      <c r="Y65" s="103">
        <f>'ИТОГ и проверка'!M65</f>
        <v>0</v>
      </c>
      <c r="Z65" s="103">
        <v>0</v>
      </c>
      <c r="AA65" s="101">
        <f t="shared" si="217"/>
        <v>0</v>
      </c>
      <c r="AB65" s="10">
        <f t="shared" si="211"/>
        <v>0</v>
      </c>
      <c r="AC65" s="107"/>
      <c r="AD65" s="103"/>
      <c r="AE65" s="107"/>
      <c r="AF65" s="107"/>
      <c r="AG65" s="103"/>
      <c r="AH65" s="103">
        <f>'ИТОГ и проверка'!N65</f>
        <v>0</v>
      </c>
      <c r="AI65" s="121"/>
      <c r="AJ65" s="121">
        <f t="shared" si="218"/>
        <v>0</v>
      </c>
      <c r="AK65" s="119">
        <f t="shared" si="212"/>
        <v>0</v>
      </c>
      <c r="AL65" s="101">
        <f t="shared" si="213"/>
        <v>0</v>
      </c>
    </row>
    <row r="66" ht="31.5">
      <c r="A66" s="96" t="s">
        <v>139</v>
      </c>
      <c r="B66" s="97" t="s">
        <v>140</v>
      </c>
      <c r="C66" s="214">
        <v>11.130000000000001</v>
      </c>
      <c r="D66" s="104">
        <v>0</v>
      </c>
      <c r="E66" s="182">
        <v>0</v>
      </c>
      <c r="F66" s="200">
        <f t="shared" si="214"/>
        <v>0</v>
      </c>
      <c r="G66" s="102">
        <v>0</v>
      </c>
      <c r="H66" s="105">
        <v>0</v>
      </c>
      <c r="I66" s="105"/>
      <c r="J66" s="105"/>
      <c r="K66" s="105"/>
      <c r="L66" s="105"/>
      <c r="M66" s="105"/>
      <c r="N66" s="201">
        <v>0</v>
      </c>
      <c r="O66" s="120">
        <v>0</v>
      </c>
      <c r="P66" s="203"/>
      <c r="Q66" s="107"/>
      <c r="R66" s="204"/>
      <c r="S66" s="120">
        <v>0</v>
      </c>
      <c r="T66" s="386">
        <v>0</v>
      </c>
      <c r="U66" s="205">
        <v>0</v>
      </c>
      <c r="V66" s="101">
        <f t="shared" si="215"/>
        <v>0</v>
      </c>
      <c r="W66" s="103">
        <f t="shared" si="216"/>
        <v>0</v>
      </c>
      <c r="X66" s="107">
        <v>0</v>
      </c>
      <c r="Y66" s="103">
        <f>'ИТОГ и проверка'!M66</f>
        <v>0</v>
      </c>
      <c r="Z66" s="103">
        <v>0</v>
      </c>
      <c r="AA66" s="101">
        <f t="shared" si="217"/>
        <v>0</v>
      </c>
      <c r="AB66" s="103">
        <f t="shared" si="211"/>
        <v>0</v>
      </c>
      <c r="AC66" s="107"/>
      <c r="AD66" s="103"/>
      <c r="AE66" s="107"/>
      <c r="AF66" s="107"/>
      <c r="AG66" s="103"/>
      <c r="AH66" s="103">
        <f>'ИТОГ и проверка'!N66</f>
        <v>0</v>
      </c>
      <c r="AI66" s="121"/>
      <c r="AJ66" s="121">
        <f t="shared" si="218"/>
        <v>0</v>
      </c>
      <c r="AK66" s="119">
        <f t="shared" si="212"/>
        <v>0</v>
      </c>
      <c r="AL66" s="101">
        <f t="shared" si="213"/>
        <v>0</v>
      </c>
    </row>
    <row r="67" ht="31.5">
      <c r="A67" s="96" t="s">
        <v>141</v>
      </c>
      <c r="B67" s="97" t="s">
        <v>142</v>
      </c>
      <c r="C67" s="232">
        <v>7.4029999999999996</v>
      </c>
      <c r="D67" s="104">
        <v>0</v>
      </c>
      <c r="E67" s="246">
        <v>0</v>
      </c>
      <c r="F67" s="200">
        <f t="shared" si="214"/>
        <v>0</v>
      </c>
      <c r="G67" s="102">
        <v>0</v>
      </c>
      <c r="H67" s="105">
        <v>0</v>
      </c>
      <c r="I67" s="105"/>
      <c r="J67" s="105"/>
      <c r="K67" s="105"/>
      <c r="L67" s="105"/>
      <c r="M67" s="105"/>
      <c r="N67" s="201">
        <v>0</v>
      </c>
      <c r="O67" s="120">
        <v>0</v>
      </c>
      <c r="P67" s="203"/>
      <c r="Q67" s="107"/>
      <c r="R67" s="204"/>
      <c r="S67" s="120">
        <v>0</v>
      </c>
      <c r="T67" s="386">
        <v>0</v>
      </c>
      <c r="U67" s="205">
        <v>0</v>
      </c>
      <c r="V67" s="101">
        <f t="shared" si="215"/>
        <v>0</v>
      </c>
      <c r="W67" s="103">
        <f t="shared" si="216"/>
        <v>0</v>
      </c>
      <c r="X67" s="107">
        <v>0</v>
      </c>
      <c r="Y67" s="103">
        <f>'ИТОГ и проверка'!M67</f>
        <v>0</v>
      </c>
      <c r="Z67" s="103">
        <v>0</v>
      </c>
      <c r="AA67" s="101">
        <f t="shared" si="217"/>
        <v>0</v>
      </c>
      <c r="AB67" s="10">
        <f t="shared" si="211"/>
        <v>0</v>
      </c>
      <c r="AC67" s="107"/>
      <c r="AD67" s="103"/>
      <c r="AE67" s="107"/>
      <c r="AF67" s="107"/>
      <c r="AG67" s="103"/>
      <c r="AH67" s="103">
        <f>'ИТОГ и проверка'!N67</f>
        <v>0</v>
      </c>
      <c r="AI67" s="121"/>
      <c r="AJ67" s="121">
        <f t="shared" si="218"/>
        <v>0</v>
      </c>
      <c r="AK67" s="119">
        <f t="shared" si="212"/>
        <v>0</v>
      </c>
      <c r="AL67" s="101">
        <f t="shared" si="213"/>
        <v>0</v>
      </c>
    </row>
    <row r="68" ht="31.5">
      <c r="A68" s="96" t="s">
        <v>143</v>
      </c>
      <c r="B68" s="97" t="s">
        <v>144</v>
      </c>
      <c r="C68" s="239">
        <v>8</v>
      </c>
      <c r="D68" s="104">
        <v>0</v>
      </c>
      <c r="E68" s="269">
        <v>0</v>
      </c>
      <c r="F68" s="200">
        <f t="shared" si="214"/>
        <v>0</v>
      </c>
      <c r="G68" s="102">
        <v>0</v>
      </c>
      <c r="H68" s="105">
        <v>0</v>
      </c>
      <c r="I68" s="105"/>
      <c r="J68" s="105"/>
      <c r="K68" s="105"/>
      <c r="L68" s="105"/>
      <c r="M68" s="105"/>
      <c r="N68" s="201">
        <v>0</v>
      </c>
      <c r="O68" s="100">
        <v>0</v>
      </c>
      <c r="P68" s="203"/>
      <c r="Q68" s="107"/>
      <c r="R68" s="204"/>
      <c r="S68" s="100">
        <v>0</v>
      </c>
      <c r="T68" s="400">
        <v>0</v>
      </c>
      <c r="U68" s="205">
        <v>0</v>
      </c>
      <c r="V68" s="101">
        <f t="shared" si="215"/>
        <v>0</v>
      </c>
      <c r="W68" s="103">
        <f t="shared" si="216"/>
        <v>0</v>
      </c>
      <c r="X68" s="107">
        <v>0</v>
      </c>
      <c r="Y68" s="103">
        <f>'ИТОГ и проверка'!M68</f>
        <v>0</v>
      </c>
      <c r="Z68" s="103">
        <v>0</v>
      </c>
      <c r="AA68" s="101">
        <f t="shared" si="217"/>
        <v>0</v>
      </c>
      <c r="AB68" s="103">
        <f t="shared" si="211"/>
        <v>0</v>
      </c>
      <c r="AC68" s="107"/>
      <c r="AD68" s="103"/>
      <c r="AE68" s="107"/>
      <c r="AF68" s="107"/>
      <c r="AG68" s="103"/>
      <c r="AH68" s="103">
        <f>'ИТОГ и проверка'!N68</f>
        <v>0</v>
      </c>
      <c r="AI68" s="121"/>
      <c r="AJ68" s="121">
        <f t="shared" si="218"/>
        <v>0</v>
      </c>
      <c r="AK68" s="119">
        <f t="shared" si="212"/>
        <v>0</v>
      </c>
      <c r="AL68" s="101">
        <f t="shared" si="213"/>
        <v>0</v>
      </c>
    </row>
    <row r="69" ht="31.5">
      <c r="A69" s="96" t="s">
        <v>145</v>
      </c>
      <c r="B69" s="97" t="s">
        <v>146</v>
      </c>
      <c r="C69" s="211">
        <v>28.376999999999999</v>
      </c>
      <c r="D69" s="104">
        <v>0</v>
      </c>
      <c r="E69" s="271">
        <v>0</v>
      </c>
      <c r="F69" s="200">
        <f t="shared" si="214"/>
        <v>0</v>
      </c>
      <c r="G69" s="102">
        <v>0</v>
      </c>
      <c r="H69" s="105">
        <v>0</v>
      </c>
      <c r="I69" s="105"/>
      <c r="J69" s="105"/>
      <c r="K69" s="105"/>
      <c r="L69" s="105"/>
      <c r="M69" s="105"/>
      <c r="N69" s="201">
        <v>0</v>
      </c>
      <c r="O69" s="100">
        <v>0</v>
      </c>
      <c r="P69" s="203"/>
      <c r="Q69" s="107"/>
      <c r="R69" s="204"/>
      <c r="S69" s="100">
        <v>0</v>
      </c>
      <c r="T69" s="400">
        <v>0</v>
      </c>
      <c r="U69" s="205">
        <v>0</v>
      </c>
      <c r="V69" s="101">
        <f t="shared" si="215"/>
        <v>0</v>
      </c>
      <c r="W69" s="103">
        <f t="shared" si="216"/>
        <v>0</v>
      </c>
      <c r="X69" s="107">
        <v>0</v>
      </c>
      <c r="Y69" s="103">
        <f>'ИТОГ и проверка'!M69</f>
        <v>0</v>
      </c>
      <c r="Z69" s="103">
        <v>0</v>
      </c>
      <c r="AA69" s="101">
        <f t="shared" si="217"/>
        <v>0</v>
      </c>
      <c r="AB69" s="10">
        <f t="shared" si="211"/>
        <v>0</v>
      </c>
      <c r="AC69" s="107"/>
      <c r="AD69" s="103"/>
      <c r="AE69" s="107"/>
      <c r="AF69" s="107"/>
      <c r="AG69" s="103"/>
      <c r="AH69" s="103">
        <f>'ИТОГ и проверка'!N69</f>
        <v>0</v>
      </c>
      <c r="AI69" s="121"/>
      <c r="AJ69" s="121">
        <f t="shared" si="218"/>
        <v>0</v>
      </c>
      <c r="AK69" s="119">
        <f t="shared" si="212"/>
        <v>0</v>
      </c>
      <c r="AL69" s="101">
        <f t="shared" si="213"/>
        <v>0</v>
      </c>
    </row>
    <row r="70" ht="31.5">
      <c r="A70" s="96" t="s">
        <v>147</v>
      </c>
      <c r="B70" s="97" t="s">
        <v>148</v>
      </c>
      <c r="C70" s="214">
        <v>36.741999999999997</v>
      </c>
      <c r="D70" s="337">
        <v>0</v>
      </c>
      <c r="E70" s="251">
        <v>0</v>
      </c>
      <c r="F70" s="217">
        <f t="shared" si="214"/>
        <v>0</v>
      </c>
      <c r="G70" s="102">
        <v>0</v>
      </c>
      <c r="H70" s="105">
        <v>0</v>
      </c>
      <c r="I70" s="105"/>
      <c r="J70" s="105"/>
      <c r="K70" s="105"/>
      <c r="L70" s="105"/>
      <c r="M70" s="105"/>
      <c r="N70" s="201">
        <v>0</v>
      </c>
      <c r="O70" s="100">
        <v>0</v>
      </c>
      <c r="P70" s="203"/>
      <c r="Q70" s="107"/>
      <c r="R70" s="204"/>
      <c r="S70" s="100">
        <v>0</v>
      </c>
      <c r="T70" s="400">
        <v>0</v>
      </c>
      <c r="U70" s="205">
        <v>0</v>
      </c>
      <c r="V70" s="101">
        <f t="shared" si="215"/>
        <v>0</v>
      </c>
      <c r="W70" s="103">
        <f t="shared" si="216"/>
        <v>0</v>
      </c>
      <c r="X70" s="107">
        <v>0</v>
      </c>
      <c r="Y70" s="103">
        <f>'ИТОГ и проверка'!M70</f>
        <v>0</v>
      </c>
      <c r="Z70" s="103">
        <v>0</v>
      </c>
      <c r="AA70" s="101">
        <f t="shared" si="217"/>
        <v>0</v>
      </c>
      <c r="AB70" s="103">
        <f t="shared" si="211"/>
        <v>0</v>
      </c>
      <c r="AC70" s="107"/>
      <c r="AD70" s="103"/>
      <c r="AE70" s="107"/>
      <c r="AF70" s="107"/>
      <c r="AG70" s="103"/>
      <c r="AH70" s="103">
        <f>'ИТОГ и проверка'!N70</f>
        <v>0</v>
      </c>
      <c r="AI70" s="121"/>
      <c r="AJ70" s="121">
        <f t="shared" si="218"/>
        <v>0</v>
      </c>
      <c r="AK70" s="119">
        <f t="shared" si="212"/>
        <v>0</v>
      </c>
      <c r="AL70" s="101">
        <f t="shared" si="213"/>
        <v>0</v>
      </c>
    </row>
    <row r="71" ht="110.25">
      <c r="A71" s="96" t="s">
        <v>149</v>
      </c>
      <c r="B71" s="97" t="s">
        <v>150</v>
      </c>
      <c r="C71" s="238">
        <v>120.44</v>
      </c>
      <c r="D71" s="337">
        <v>0</v>
      </c>
      <c r="E71" s="213">
        <v>0</v>
      </c>
      <c r="F71" s="217">
        <f t="shared" si="214"/>
        <v>0</v>
      </c>
      <c r="G71" s="102">
        <v>0</v>
      </c>
      <c r="H71" s="105">
        <v>0</v>
      </c>
      <c r="I71" s="105"/>
      <c r="J71" s="105"/>
      <c r="K71" s="105"/>
      <c r="L71" s="105"/>
      <c r="M71" s="105"/>
      <c r="N71" s="201">
        <v>0</v>
      </c>
      <c r="O71" s="120">
        <v>0</v>
      </c>
      <c r="P71" s="203"/>
      <c r="Q71" s="107"/>
      <c r="R71" s="204"/>
      <c r="S71" s="120">
        <v>0</v>
      </c>
      <c r="T71" s="386">
        <v>0</v>
      </c>
      <c r="U71" s="205">
        <v>0</v>
      </c>
      <c r="V71" s="101">
        <f t="shared" si="215"/>
        <v>0</v>
      </c>
      <c r="W71" s="103">
        <f t="shared" si="216"/>
        <v>0</v>
      </c>
      <c r="X71" s="107">
        <v>0</v>
      </c>
      <c r="Y71" s="103">
        <f>'ИТОГ и проверка'!M71</f>
        <v>0</v>
      </c>
      <c r="Z71" s="103">
        <v>0</v>
      </c>
      <c r="AA71" s="101">
        <f t="shared" si="217"/>
        <v>0</v>
      </c>
      <c r="AB71" s="10">
        <f t="shared" si="211"/>
        <v>0</v>
      </c>
      <c r="AC71" s="107"/>
      <c r="AD71" s="103"/>
      <c r="AE71" s="107"/>
      <c r="AF71" s="107"/>
      <c r="AG71" s="103"/>
      <c r="AH71" s="103">
        <f>'ИТОГ и проверка'!N71</f>
        <v>0</v>
      </c>
      <c r="AI71" s="121"/>
      <c r="AJ71" s="121">
        <f t="shared" si="218"/>
        <v>0</v>
      </c>
      <c r="AK71" s="119">
        <f t="shared" si="212"/>
        <v>0</v>
      </c>
      <c r="AL71" s="101">
        <f t="shared" si="213"/>
        <v>0</v>
      </c>
    </row>
    <row r="72" ht="31.5">
      <c r="A72" s="96" t="s">
        <v>151</v>
      </c>
      <c r="B72" s="97" t="s">
        <v>152</v>
      </c>
      <c r="C72" s="214">
        <v>10.984999999999999</v>
      </c>
      <c r="D72" s="337">
        <v>0</v>
      </c>
      <c r="E72" s="251">
        <v>0</v>
      </c>
      <c r="F72" s="217">
        <f t="shared" si="214"/>
        <v>0</v>
      </c>
      <c r="G72" s="102">
        <v>0</v>
      </c>
      <c r="H72" s="105">
        <v>0</v>
      </c>
      <c r="I72" s="105"/>
      <c r="J72" s="105"/>
      <c r="K72" s="105"/>
      <c r="L72" s="105"/>
      <c r="M72" s="105"/>
      <c r="N72" s="201">
        <v>0</v>
      </c>
      <c r="O72" s="120">
        <v>0</v>
      </c>
      <c r="P72" s="203"/>
      <c r="Q72" s="107"/>
      <c r="R72" s="204"/>
      <c r="S72" s="120">
        <v>0</v>
      </c>
      <c r="T72" s="386">
        <v>0</v>
      </c>
      <c r="U72" s="205">
        <v>0</v>
      </c>
      <c r="V72" s="101">
        <f t="shared" si="215"/>
        <v>0</v>
      </c>
      <c r="W72" s="103">
        <f t="shared" si="216"/>
        <v>0</v>
      </c>
      <c r="X72" s="107">
        <v>0</v>
      </c>
      <c r="Y72" s="103">
        <f>'ИТОГ и проверка'!M72</f>
        <v>0</v>
      </c>
      <c r="Z72" s="103">
        <v>0</v>
      </c>
      <c r="AA72" s="101">
        <f t="shared" si="217"/>
        <v>0</v>
      </c>
      <c r="AB72" s="103">
        <f t="shared" si="211"/>
        <v>0</v>
      </c>
      <c r="AC72" s="107"/>
      <c r="AD72" s="103"/>
      <c r="AE72" s="107"/>
      <c r="AF72" s="107"/>
      <c r="AG72" s="103"/>
      <c r="AH72" s="103">
        <f>'ИТОГ и проверка'!N72</f>
        <v>0</v>
      </c>
      <c r="AI72" s="121"/>
      <c r="AJ72" s="121">
        <f t="shared" si="218"/>
        <v>0</v>
      </c>
      <c r="AK72" s="119">
        <f t="shared" si="212"/>
        <v>0</v>
      </c>
      <c r="AL72" s="101">
        <f t="shared" si="213"/>
        <v>0</v>
      </c>
    </row>
    <row r="73">
      <c r="A73" s="123" t="s">
        <v>153</v>
      </c>
      <c r="B73" s="87" t="s">
        <v>154</v>
      </c>
      <c r="C73" s="218"/>
      <c r="D73" s="208"/>
      <c r="E73" s="272"/>
      <c r="F73" s="256"/>
      <c r="G73" s="149"/>
      <c r="H73" s="91"/>
      <c r="I73" s="91"/>
      <c r="J73" s="91"/>
      <c r="K73" s="91"/>
      <c r="L73" s="91"/>
      <c r="M73" s="91"/>
      <c r="N73" s="151"/>
      <c r="O73" s="89"/>
      <c r="P73" s="90"/>
      <c r="Q73" s="90"/>
      <c r="R73" s="90"/>
      <c r="S73" s="89"/>
      <c r="T73" s="89"/>
      <c r="U73" s="90"/>
      <c r="V73" s="90"/>
      <c r="W73" s="90"/>
      <c r="X73" s="90"/>
      <c r="Y73" s="90"/>
      <c r="Z73" s="90"/>
      <c r="AA73" s="90"/>
      <c r="AB73" s="10">
        <f t="shared" si="211"/>
        <v>0</v>
      </c>
      <c r="AC73" s="90"/>
      <c r="AD73" s="90"/>
      <c r="AE73" s="90"/>
      <c r="AF73" s="90"/>
      <c r="AG73" s="90"/>
      <c r="AH73" s="92"/>
      <c r="AI73" s="127"/>
      <c r="AJ73" s="121">
        <f t="shared" si="218"/>
        <v>0</v>
      </c>
      <c r="AK73" s="119">
        <f t="shared" si="212"/>
        <v>0</v>
      </c>
      <c r="AL73" s="101">
        <f t="shared" si="213"/>
        <v>0</v>
      </c>
    </row>
    <row r="74" ht="63">
      <c r="A74" s="96" t="s">
        <v>155</v>
      </c>
      <c r="B74" s="97" t="s">
        <v>156</v>
      </c>
      <c r="C74" s="214">
        <v>589.99000000000001</v>
      </c>
      <c r="D74" s="104">
        <v>52</v>
      </c>
      <c r="E74" s="182">
        <v>33</v>
      </c>
      <c r="F74" s="200">
        <f t="shared" si="214"/>
        <v>0.055933151409345919</v>
      </c>
      <c r="G74" s="102">
        <v>7</v>
      </c>
      <c r="H74" s="105">
        <v>13</v>
      </c>
      <c r="I74" s="278"/>
      <c r="J74" s="105"/>
      <c r="K74" s="105"/>
      <c r="L74" s="105"/>
      <c r="M74" s="105"/>
      <c r="N74" s="201">
        <v>0</v>
      </c>
      <c r="O74" s="120">
        <v>6</v>
      </c>
      <c r="P74" s="203"/>
      <c r="Q74" s="107"/>
      <c r="R74" s="204"/>
      <c r="S74" s="120">
        <v>5</v>
      </c>
      <c r="T74" s="386">
        <v>1</v>
      </c>
      <c r="U74" s="205">
        <f t="shared" ref="U74:U97" si="220">O74/G74%</f>
        <v>85.714285714285708</v>
      </c>
      <c r="V74" s="101">
        <f t="shared" si="215"/>
        <v>4.9500000000000002</v>
      </c>
      <c r="W74" s="103">
        <f t="shared" si="216"/>
        <v>4</v>
      </c>
      <c r="X74" s="107">
        <v>15</v>
      </c>
      <c r="Y74" s="103">
        <f>'ИТОГ и проверка'!M74</f>
        <v>4</v>
      </c>
      <c r="Z74" s="103">
        <f t="shared" si="219"/>
        <v>12.121212121212121</v>
      </c>
      <c r="AA74" s="101">
        <f t="shared" si="217"/>
        <v>-2.8787878787878789</v>
      </c>
      <c r="AB74" s="103">
        <f t="shared" si="211"/>
        <v>0</v>
      </c>
      <c r="AC74" s="279"/>
      <c r="AD74" s="103"/>
      <c r="AE74" s="107"/>
      <c r="AF74" s="107"/>
      <c r="AG74" s="103"/>
      <c r="AH74" s="103">
        <f>'ИТОГ и проверка'!N74</f>
        <v>0</v>
      </c>
      <c r="AI74" s="121"/>
      <c r="AJ74" s="121">
        <f t="shared" si="218"/>
        <v>0</v>
      </c>
      <c r="AK74" s="119">
        <f t="shared" si="212"/>
        <v>-4</v>
      </c>
      <c r="AL74" s="101">
        <f t="shared" si="213"/>
        <v>0</v>
      </c>
    </row>
    <row r="75" ht="47.25" customHeight="1">
      <c r="A75" s="96" t="s">
        <v>157</v>
      </c>
      <c r="B75" s="97" t="s">
        <v>158</v>
      </c>
      <c r="C75" s="211">
        <v>299.06700000000001</v>
      </c>
      <c r="D75" s="104">
        <v>172</v>
      </c>
      <c r="E75" s="246">
        <v>186</v>
      </c>
      <c r="F75" s="200">
        <f t="shared" si="214"/>
        <v>0.62193421540992488</v>
      </c>
      <c r="G75" s="102">
        <v>22</v>
      </c>
      <c r="H75" s="105">
        <v>13</v>
      </c>
      <c r="I75" s="278"/>
      <c r="J75" s="105"/>
      <c r="K75" s="105"/>
      <c r="L75" s="105"/>
      <c r="M75" s="105"/>
      <c r="N75" s="105">
        <v>0</v>
      </c>
      <c r="O75" s="145"/>
      <c r="P75" s="107"/>
      <c r="Q75" s="107"/>
      <c r="R75" s="107"/>
      <c r="S75" s="145"/>
      <c r="T75" s="145"/>
      <c r="U75" s="101">
        <f t="shared" si="220"/>
        <v>0</v>
      </c>
      <c r="V75" s="101">
        <f t="shared" si="215"/>
        <v>27.899999999999999</v>
      </c>
      <c r="W75" s="103">
        <f t="shared" si="216"/>
        <v>27</v>
      </c>
      <c r="X75" s="107">
        <v>15</v>
      </c>
      <c r="Y75" s="103">
        <f>'ИТОГ и проверка'!M75</f>
        <v>18</v>
      </c>
      <c r="Z75" s="103">
        <f t="shared" si="219"/>
        <v>9.67741935483871</v>
      </c>
      <c r="AA75" s="101">
        <f t="shared" si="217"/>
        <v>-5.32258064516129</v>
      </c>
      <c r="AB75" s="10">
        <f t="shared" si="211"/>
        <v>0</v>
      </c>
      <c r="AC75" s="279"/>
      <c r="AD75" s="103"/>
      <c r="AE75" s="107"/>
      <c r="AF75" s="107"/>
      <c r="AG75" s="103"/>
      <c r="AH75" s="103">
        <f>'ИТОГ и проверка'!N75</f>
        <v>0</v>
      </c>
      <c r="AI75" s="121"/>
      <c r="AJ75" s="121">
        <f t="shared" si="218"/>
        <v>0</v>
      </c>
      <c r="AK75" s="119">
        <f t="shared" si="212"/>
        <v>-18</v>
      </c>
      <c r="AL75" s="101">
        <f t="shared" si="213"/>
        <v>0</v>
      </c>
    </row>
    <row r="76" ht="31.5">
      <c r="A76" s="96" t="s">
        <v>159</v>
      </c>
      <c r="B76" s="97" t="s">
        <v>160</v>
      </c>
      <c r="C76" s="214">
        <v>398.97000000000003</v>
      </c>
      <c r="D76" s="104">
        <v>260</v>
      </c>
      <c r="E76" s="182">
        <v>234</v>
      </c>
      <c r="F76" s="200">
        <f t="shared" si="214"/>
        <v>0.58651026392961869</v>
      </c>
      <c r="G76" s="102">
        <v>20</v>
      </c>
      <c r="H76" s="105">
        <v>8</v>
      </c>
      <c r="I76" s="278"/>
      <c r="J76" s="105"/>
      <c r="K76" s="105"/>
      <c r="L76" s="105"/>
      <c r="M76" s="105"/>
      <c r="N76" s="201">
        <v>0</v>
      </c>
      <c r="O76" s="351">
        <v>14</v>
      </c>
      <c r="P76" s="203"/>
      <c r="Q76" s="107"/>
      <c r="R76" s="204"/>
      <c r="S76" s="351">
        <v>11</v>
      </c>
      <c r="T76" s="401">
        <v>3</v>
      </c>
      <c r="U76" s="205">
        <f t="shared" si="220"/>
        <v>70</v>
      </c>
      <c r="V76" s="101">
        <f t="shared" si="215"/>
        <v>35.100000000000001</v>
      </c>
      <c r="W76" s="103">
        <f t="shared" si="216"/>
        <v>35</v>
      </c>
      <c r="X76" s="107">
        <v>15</v>
      </c>
      <c r="Y76" s="103">
        <f>'ИТОГ и проверка'!M76</f>
        <v>16</v>
      </c>
      <c r="Z76" s="103">
        <f t="shared" si="219"/>
        <v>6.8376068376068382</v>
      </c>
      <c r="AA76" s="101">
        <f t="shared" si="217"/>
        <v>-8.1623931623931618</v>
      </c>
      <c r="AB76" s="103">
        <f t="shared" si="211"/>
        <v>0</v>
      </c>
      <c r="AC76" s="279"/>
      <c r="AD76" s="103"/>
      <c r="AE76" s="107"/>
      <c r="AF76" s="107"/>
      <c r="AG76" s="103"/>
      <c r="AH76" s="103">
        <f>'ИТОГ и проверка'!N76</f>
        <v>0</v>
      </c>
      <c r="AI76" s="121"/>
      <c r="AJ76" s="121">
        <f t="shared" si="218"/>
        <v>0</v>
      </c>
      <c r="AK76" s="119">
        <f t="shared" si="212"/>
        <v>-16</v>
      </c>
      <c r="AL76" s="101">
        <f t="shared" si="213"/>
        <v>0</v>
      </c>
    </row>
    <row r="77" ht="31.5">
      <c r="A77" s="96" t="s">
        <v>161</v>
      </c>
      <c r="B77" s="97" t="s">
        <v>162</v>
      </c>
      <c r="C77" s="232">
        <v>1577</v>
      </c>
      <c r="D77" s="104">
        <v>43</v>
      </c>
      <c r="E77" s="246">
        <v>72</v>
      </c>
      <c r="F77" s="200">
        <f t="shared" si="214"/>
        <v>0.045656309448319596</v>
      </c>
      <c r="G77" s="102">
        <v>3</v>
      </c>
      <c r="H77" s="105">
        <v>14</v>
      </c>
      <c r="I77" s="105">
        <v>3</v>
      </c>
      <c r="J77" s="105"/>
      <c r="K77" s="105"/>
      <c r="L77" s="105"/>
      <c r="M77" s="105">
        <v>1</v>
      </c>
      <c r="N77" s="201">
        <v>2</v>
      </c>
      <c r="O77" s="120">
        <v>2</v>
      </c>
      <c r="P77" s="203"/>
      <c r="Q77" s="107"/>
      <c r="R77" s="204"/>
      <c r="S77" s="120">
        <v>2</v>
      </c>
      <c r="T77" s="386">
        <v>0</v>
      </c>
      <c r="U77" s="205">
        <f t="shared" si="220"/>
        <v>66.666666666666671</v>
      </c>
      <c r="V77" s="101">
        <f t="shared" si="215"/>
        <v>10.799999999999999</v>
      </c>
      <c r="W77" s="103">
        <f t="shared" si="216"/>
        <v>10</v>
      </c>
      <c r="X77" s="107">
        <v>15</v>
      </c>
      <c r="Y77" s="103">
        <f>'ИТОГ и проверка'!M77+AC77</f>
        <v>10</v>
      </c>
      <c r="Z77" s="103">
        <f t="shared" si="219"/>
        <v>13.888888888888889</v>
      </c>
      <c r="AA77" s="101">
        <f t="shared" si="217"/>
        <v>-1.1111111111111107</v>
      </c>
      <c r="AB77" s="10">
        <f t="shared" ref="AB77:AB99" si="221">IF(AA77&gt;0.01,AA77*1000000,0)</f>
        <v>0</v>
      </c>
      <c r="AC77" s="133">
        <v>3</v>
      </c>
      <c r="AD77" s="103"/>
      <c r="AE77" s="107"/>
      <c r="AF77" s="107"/>
      <c r="AG77" s="103">
        <f>Y77-AD77-AH77</f>
        <v>7</v>
      </c>
      <c r="AH77" s="103">
        <f>'ИТОГ и проверка'!N77</f>
        <v>3</v>
      </c>
      <c r="AI77" s="121"/>
      <c r="AJ77" s="121">
        <f t="shared" si="218"/>
        <v>10</v>
      </c>
      <c r="AK77" s="119">
        <f t="shared" ref="AK77:AK99" si="222">AJ77-Y77</f>
        <v>0</v>
      </c>
      <c r="AL77" s="101">
        <f t="shared" ref="AL77:AL99" si="223">IF(AK77&gt;1,AK77*1000,0)</f>
        <v>0</v>
      </c>
    </row>
    <row r="78">
      <c r="A78" s="123" t="s">
        <v>163</v>
      </c>
      <c r="B78" s="87" t="s">
        <v>164</v>
      </c>
      <c r="C78" s="206"/>
      <c r="D78" s="88"/>
      <c r="E78" s="207"/>
      <c r="F78" s="235"/>
      <c r="G78" s="149"/>
      <c r="H78" s="91"/>
      <c r="I78" s="91"/>
      <c r="J78" s="91"/>
      <c r="K78" s="91"/>
      <c r="L78" s="91"/>
      <c r="M78" s="91"/>
      <c r="N78" s="151"/>
      <c r="O78" s="89"/>
      <c r="P78" s="90"/>
      <c r="Q78" s="90"/>
      <c r="R78" s="90"/>
      <c r="S78" s="89"/>
      <c r="T78" s="89"/>
      <c r="U78" s="90"/>
      <c r="V78" s="90"/>
      <c r="W78" s="90"/>
      <c r="X78" s="90"/>
      <c r="Y78" s="90"/>
      <c r="Z78" s="90"/>
      <c r="AA78" s="90"/>
      <c r="AB78" s="103">
        <f t="shared" si="221"/>
        <v>0</v>
      </c>
      <c r="AC78" s="90"/>
      <c r="AD78" s="90"/>
      <c r="AE78" s="90"/>
      <c r="AF78" s="90"/>
      <c r="AG78" s="90"/>
      <c r="AH78" s="92"/>
      <c r="AI78" s="127"/>
      <c r="AJ78" s="121">
        <f t="shared" si="218"/>
        <v>0</v>
      </c>
      <c r="AK78" s="119">
        <f t="shared" si="222"/>
        <v>0</v>
      </c>
      <c r="AL78" s="101">
        <f t="shared" si="223"/>
        <v>0</v>
      </c>
    </row>
    <row r="79" ht="47.25">
      <c r="A79" s="96" t="s">
        <v>165</v>
      </c>
      <c r="B79" s="97" t="s">
        <v>166</v>
      </c>
      <c r="C79" s="211">
        <v>644</v>
      </c>
      <c r="D79" s="104">
        <v>625</v>
      </c>
      <c r="E79" s="277">
        <v>507</v>
      </c>
      <c r="F79" s="200">
        <f t="shared" ref="F79:F99" si="224">E79/C79</f>
        <v>0.78726708074534157</v>
      </c>
      <c r="G79" s="102">
        <v>12</v>
      </c>
      <c r="H79" s="105">
        <v>2</v>
      </c>
      <c r="I79" s="278"/>
      <c r="J79" s="105"/>
      <c r="K79" s="105"/>
      <c r="L79" s="105"/>
      <c r="M79" s="105"/>
      <c r="N79" s="105">
        <v>0</v>
      </c>
      <c r="O79" s="100">
        <v>12</v>
      </c>
      <c r="P79" s="107"/>
      <c r="Q79" s="107"/>
      <c r="R79" s="107"/>
      <c r="S79" s="100">
        <v>9</v>
      </c>
      <c r="T79" s="100">
        <v>3</v>
      </c>
      <c r="U79" s="101">
        <f t="shared" si="220"/>
        <v>100</v>
      </c>
      <c r="V79" s="101">
        <f t="shared" ref="V79:V99" si="225">E79*X79%</f>
        <v>76.049999999999997</v>
      </c>
      <c r="W79" s="103">
        <f t="shared" ref="W79:W99" si="226">ROUNDDOWN(V79,0)</f>
        <v>76</v>
      </c>
      <c r="X79" s="107">
        <v>15</v>
      </c>
      <c r="Y79" s="103">
        <f>'ИТОГ и проверка'!M79</f>
        <v>10</v>
      </c>
      <c r="Z79" s="103">
        <f t="shared" si="219"/>
        <v>1.972386587771203</v>
      </c>
      <c r="AA79" s="101">
        <f t="shared" ref="AA79:AA99" si="227">Z79-X79</f>
        <v>-13.027613412228797</v>
      </c>
      <c r="AB79" s="10">
        <f t="shared" si="221"/>
        <v>0</v>
      </c>
      <c r="AC79" s="279"/>
      <c r="AD79" s="103"/>
      <c r="AE79" s="107"/>
      <c r="AF79" s="107"/>
      <c r="AG79" s="103"/>
      <c r="AH79" s="103">
        <f>'ИТОГ и проверка'!N79</f>
        <v>0</v>
      </c>
      <c r="AI79" s="121"/>
      <c r="AJ79" s="121">
        <f t="shared" ref="AJ79:AJ99" si="228">SUM(AD79:AI79)</f>
        <v>0</v>
      </c>
      <c r="AK79" s="119">
        <f t="shared" si="222"/>
        <v>-10</v>
      </c>
      <c r="AL79" s="101">
        <f t="shared" si="223"/>
        <v>0</v>
      </c>
    </row>
    <row r="80" ht="63">
      <c r="A80" s="96" t="s">
        <v>167</v>
      </c>
      <c r="B80" s="97" t="s">
        <v>168</v>
      </c>
      <c r="C80" s="239">
        <v>1406</v>
      </c>
      <c r="D80" s="104">
        <v>540</v>
      </c>
      <c r="E80" s="269">
        <v>708</v>
      </c>
      <c r="F80" s="200">
        <f t="shared" si="224"/>
        <v>0.50355618776671407</v>
      </c>
      <c r="G80" s="102">
        <v>81</v>
      </c>
      <c r="H80" s="105">
        <v>15</v>
      </c>
      <c r="I80" s="278"/>
      <c r="J80" s="105"/>
      <c r="K80" s="105"/>
      <c r="L80" s="105"/>
      <c r="M80" s="105"/>
      <c r="N80" s="105">
        <v>0</v>
      </c>
      <c r="O80" s="100">
        <v>0</v>
      </c>
      <c r="P80" s="107"/>
      <c r="Q80" s="107"/>
      <c r="R80" s="107"/>
      <c r="S80" s="100">
        <v>0</v>
      </c>
      <c r="T80" s="100">
        <v>0</v>
      </c>
      <c r="U80" s="101">
        <f t="shared" si="220"/>
        <v>0</v>
      </c>
      <c r="V80" s="101">
        <f t="shared" si="225"/>
        <v>106.2</v>
      </c>
      <c r="W80" s="103">
        <f t="shared" si="226"/>
        <v>106</v>
      </c>
      <c r="X80" s="107">
        <v>15</v>
      </c>
      <c r="Y80" s="103">
        <f>'ИТОГ и проверка'!M80</f>
        <v>106</v>
      </c>
      <c r="Z80" s="103">
        <f t="shared" si="219"/>
        <v>14.971751412429379</v>
      </c>
      <c r="AA80" s="101">
        <f t="shared" si="227"/>
        <v>-0.028248587570621098</v>
      </c>
      <c r="AB80" s="103">
        <f t="shared" si="221"/>
        <v>0</v>
      </c>
      <c r="AC80" s="279"/>
      <c r="AD80" s="103"/>
      <c r="AE80" s="107"/>
      <c r="AF80" s="107"/>
      <c r="AG80" s="103"/>
      <c r="AH80" s="103">
        <f>'ИТОГ и проверка'!N80</f>
        <v>0</v>
      </c>
      <c r="AI80" s="121"/>
      <c r="AJ80" s="121">
        <f t="shared" si="228"/>
        <v>0</v>
      </c>
      <c r="AK80" s="119">
        <f t="shared" si="222"/>
        <v>-106</v>
      </c>
      <c r="AL80" s="101">
        <f t="shared" si="223"/>
        <v>0</v>
      </c>
    </row>
    <row r="81" ht="47.25">
      <c r="A81" s="96" t="s">
        <v>169</v>
      </c>
      <c r="B81" s="97" t="s">
        <v>170</v>
      </c>
      <c r="C81" s="238">
        <v>31</v>
      </c>
      <c r="D81" s="104">
        <v>14</v>
      </c>
      <c r="E81" s="246">
        <v>21</v>
      </c>
      <c r="F81" s="200">
        <f t="shared" si="224"/>
        <v>0.67741935483870963</v>
      </c>
      <c r="G81" s="102">
        <v>2</v>
      </c>
      <c r="H81" s="105">
        <v>14</v>
      </c>
      <c r="I81" s="278"/>
      <c r="J81" s="105"/>
      <c r="K81" s="105"/>
      <c r="L81" s="105"/>
      <c r="M81" s="105"/>
      <c r="N81" s="201">
        <v>0</v>
      </c>
      <c r="O81" s="120">
        <v>1</v>
      </c>
      <c r="P81" s="203"/>
      <c r="Q81" s="107"/>
      <c r="R81" s="204"/>
      <c r="S81" s="120">
        <v>1</v>
      </c>
      <c r="T81" s="386">
        <v>0</v>
      </c>
      <c r="U81" s="205">
        <v>0</v>
      </c>
      <c r="V81" s="101">
        <f t="shared" si="225"/>
        <v>3.1499999999999999</v>
      </c>
      <c r="W81" s="103">
        <f t="shared" si="226"/>
        <v>3</v>
      </c>
      <c r="X81" s="107">
        <v>15</v>
      </c>
      <c r="Y81" s="103">
        <f>'ИТОГ и проверка'!M81</f>
        <v>3</v>
      </c>
      <c r="Z81" s="103">
        <f t="shared" si="219"/>
        <v>14.285714285714286</v>
      </c>
      <c r="AA81" s="101">
        <f t="shared" si="227"/>
        <v>-0.71428571428571352</v>
      </c>
      <c r="AB81" s="10">
        <f t="shared" si="221"/>
        <v>0</v>
      </c>
      <c r="AC81" s="279"/>
      <c r="AD81" s="103"/>
      <c r="AE81" s="107"/>
      <c r="AF81" s="107"/>
      <c r="AG81" s="103"/>
      <c r="AH81" s="103">
        <f>'ИТОГ и проверка'!N81</f>
        <v>0</v>
      </c>
      <c r="AI81" s="121"/>
      <c r="AJ81" s="121">
        <f t="shared" si="228"/>
        <v>0</v>
      </c>
      <c r="AK81" s="119">
        <f t="shared" si="222"/>
        <v>-3</v>
      </c>
      <c r="AL81" s="101">
        <f t="shared" si="223"/>
        <v>0</v>
      </c>
    </row>
    <row r="82" ht="47.25">
      <c r="A82" s="96" t="s">
        <v>171</v>
      </c>
      <c r="B82" s="97" t="s">
        <v>172</v>
      </c>
      <c r="C82" s="265">
        <v>58</v>
      </c>
      <c r="D82" s="104">
        <v>34</v>
      </c>
      <c r="E82" s="182">
        <v>26</v>
      </c>
      <c r="F82" s="200">
        <f t="shared" si="224"/>
        <v>0.44827586206896552</v>
      </c>
      <c r="G82" s="102">
        <v>3</v>
      </c>
      <c r="H82" s="105">
        <v>9</v>
      </c>
      <c r="I82" s="278"/>
      <c r="J82" s="105"/>
      <c r="K82" s="105"/>
      <c r="L82" s="105"/>
      <c r="M82" s="105"/>
      <c r="N82" s="201">
        <v>0</v>
      </c>
      <c r="O82" s="120">
        <v>1</v>
      </c>
      <c r="P82" s="203"/>
      <c r="Q82" s="107"/>
      <c r="R82" s="204"/>
      <c r="S82" s="120">
        <v>1</v>
      </c>
      <c r="T82" s="386">
        <v>0</v>
      </c>
      <c r="U82" s="205">
        <f t="shared" si="220"/>
        <v>33.333333333333336</v>
      </c>
      <c r="V82" s="101">
        <f t="shared" si="225"/>
        <v>3.8999999999999999</v>
      </c>
      <c r="W82" s="103">
        <f t="shared" si="226"/>
        <v>3</v>
      </c>
      <c r="X82" s="107">
        <v>15</v>
      </c>
      <c r="Y82" s="103">
        <f>'ИТОГ и проверка'!M82</f>
        <v>3</v>
      </c>
      <c r="Z82" s="103">
        <f t="shared" si="219"/>
        <v>11.538461538461538</v>
      </c>
      <c r="AA82" s="101">
        <f t="shared" si="227"/>
        <v>-3.4615384615384617</v>
      </c>
      <c r="AB82" s="103">
        <f t="shared" si="221"/>
        <v>0</v>
      </c>
      <c r="AC82" s="279"/>
      <c r="AD82" s="103"/>
      <c r="AE82" s="107"/>
      <c r="AF82" s="107"/>
      <c r="AG82" s="103"/>
      <c r="AH82" s="103">
        <f>'ИТОГ и проверка'!N82</f>
        <v>0</v>
      </c>
      <c r="AI82" s="121"/>
      <c r="AJ82" s="121">
        <f t="shared" si="228"/>
        <v>0</v>
      </c>
      <c r="AK82" s="119">
        <f t="shared" si="222"/>
        <v>-3</v>
      </c>
      <c r="AL82" s="101">
        <f t="shared" si="223"/>
        <v>0</v>
      </c>
    </row>
    <row r="83" ht="47.25">
      <c r="A83" s="96" t="s">
        <v>173</v>
      </c>
      <c r="B83" s="97" t="s">
        <v>174</v>
      </c>
      <c r="C83" s="238">
        <v>166.59999999999999</v>
      </c>
      <c r="D83" s="104">
        <v>123</v>
      </c>
      <c r="E83" s="280">
        <v>123</v>
      </c>
      <c r="F83" s="200">
        <f t="shared" si="224"/>
        <v>0.73829531812725091</v>
      </c>
      <c r="G83" s="102">
        <v>18</v>
      </c>
      <c r="H83" s="105">
        <v>15</v>
      </c>
      <c r="I83" s="278"/>
      <c r="J83" s="105"/>
      <c r="K83" s="105"/>
      <c r="L83" s="105"/>
      <c r="M83" s="105"/>
      <c r="N83" s="201">
        <v>0</v>
      </c>
      <c r="O83" s="71">
        <v>6</v>
      </c>
      <c r="P83" s="203"/>
      <c r="Q83" s="107"/>
      <c r="R83" s="204"/>
      <c r="S83" s="71">
        <v>6</v>
      </c>
      <c r="T83" s="49">
        <v>0</v>
      </c>
      <c r="U83" s="205">
        <f t="shared" si="220"/>
        <v>33.333333333333336</v>
      </c>
      <c r="V83" s="101">
        <f t="shared" si="225"/>
        <v>18.449999999999999</v>
      </c>
      <c r="W83" s="103">
        <f t="shared" si="226"/>
        <v>18</v>
      </c>
      <c r="X83" s="107">
        <v>15</v>
      </c>
      <c r="Y83" s="103">
        <f>'ИТОГ и проверка'!M83</f>
        <v>18</v>
      </c>
      <c r="Z83" s="103">
        <f t="shared" si="219"/>
        <v>14.634146341463415</v>
      </c>
      <c r="AA83" s="101">
        <f t="shared" si="227"/>
        <v>-0.3658536585365848</v>
      </c>
      <c r="AB83" s="10">
        <f t="shared" si="221"/>
        <v>0</v>
      </c>
      <c r="AC83" s="279"/>
      <c r="AD83" s="103"/>
      <c r="AE83" s="107"/>
      <c r="AF83" s="107"/>
      <c r="AG83" s="103"/>
      <c r="AH83" s="103">
        <f>'ИТОГ и проверка'!N83</f>
        <v>0</v>
      </c>
      <c r="AI83" s="121"/>
      <c r="AJ83" s="121">
        <f t="shared" si="228"/>
        <v>0</v>
      </c>
      <c r="AK83" s="119">
        <f t="shared" si="222"/>
        <v>-18</v>
      </c>
      <c r="AL83" s="101">
        <f t="shared" si="223"/>
        <v>0</v>
      </c>
    </row>
    <row r="84" ht="47.25">
      <c r="A84" s="96" t="s">
        <v>175</v>
      </c>
      <c r="B84" s="97" t="s">
        <v>176</v>
      </c>
      <c r="C84" s="265">
        <v>21.199999999999999</v>
      </c>
      <c r="D84" s="104">
        <v>16</v>
      </c>
      <c r="E84" s="182">
        <v>14</v>
      </c>
      <c r="F84" s="200">
        <f t="shared" si="224"/>
        <v>0.66037735849056611</v>
      </c>
      <c r="G84" s="102">
        <v>0</v>
      </c>
      <c r="H84" s="105">
        <v>0</v>
      </c>
      <c r="I84" s="278"/>
      <c r="J84" s="105"/>
      <c r="K84" s="105"/>
      <c r="L84" s="105"/>
      <c r="M84" s="105"/>
      <c r="N84" s="201">
        <v>0</v>
      </c>
      <c r="O84" s="120">
        <v>0</v>
      </c>
      <c r="P84" s="203"/>
      <c r="Q84" s="107"/>
      <c r="R84" s="204"/>
      <c r="S84" s="120">
        <v>0</v>
      </c>
      <c r="T84" s="386">
        <v>0</v>
      </c>
      <c r="U84" s="205">
        <v>0</v>
      </c>
      <c r="V84" s="101">
        <f t="shared" si="225"/>
        <v>2.1000000000000001</v>
      </c>
      <c r="W84" s="103">
        <f t="shared" si="226"/>
        <v>2</v>
      </c>
      <c r="X84" s="107">
        <v>15</v>
      </c>
      <c r="Y84" s="103">
        <f>'ИТОГ и проверка'!M84</f>
        <v>2</v>
      </c>
      <c r="Z84" s="103">
        <f t="shared" si="219"/>
        <v>14.285714285714285</v>
      </c>
      <c r="AA84" s="101">
        <f t="shared" si="227"/>
        <v>-0.7142857142857153</v>
      </c>
      <c r="AB84" s="103">
        <f t="shared" si="221"/>
        <v>0</v>
      </c>
      <c r="AC84" s="279"/>
      <c r="AD84" s="103"/>
      <c r="AE84" s="107"/>
      <c r="AF84" s="107"/>
      <c r="AG84" s="103"/>
      <c r="AH84" s="103">
        <f>'ИТОГ и проверка'!N84</f>
        <v>0</v>
      </c>
      <c r="AI84" s="121"/>
      <c r="AJ84" s="121">
        <f t="shared" si="228"/>
        <v>0</v>
      </c>
      <c r="AK84" s="119">
        <f t="shared" si="222"/>
        <v>-2</v>
      </c>
      <c r="AL84" s="101">
        <f t="shared" si="223"/>
        <v>0</v>
      </c>
    </row>
    <row r="85" ht="47.25">
      <c r="A85" s="96" t="s">
        <v>177</v>
      </c>
      <c r="B85" s="97" t="s">
        <v>178</v>
      </c>
      <c r="C85" s="238">
        <v>70.200000000000003</v>
      </c>
      <c r="D85" s="104">
        <v>63</v>
      </c>
      <c r="E85" s="246">
        <v>37</v>
      </c>
      <c r="F85" s="200">
        <f t="shared" si="224"/>
        <v>0.52706552706552701</v>
      </c>
      <c r="G85" s="102">
        <v>9</v>
      </c>
      <c r="H85" s="105">
        <v>14</v>
      </c>
      <c r="I85" s="278"/>
      <c r="J85" s="105"/>
      <c r="K85" s="105"/>
      <c r="L85" s="105"/>
      <c r="M85" s="105"/>
      <c r="N85" s="201">
        <v>0</v>
      </c>
      <c r="O85" s="120">
        <v>4</v>
      </c>
      <c r="P85" s="203"/>
      <c r="Q85" s="107"/>
      <c r="R85" s="204"/>
      <c r="S85" s="120">
        <v>4</v>
      </c>
      <c r="T85" s="386">
        <v>0</v>
      </c>
      <c r="U85" s="205">
        <v>0</v>
      </c>
      <c r="V85" s="101">
        <f t="shared" si="225"/>
        <v>5.5499999999999998</v>
      </c>
      <c r="W85" s="103">
        <f t="shared" si="226"/>
        <v>5</v>
      </c>
      <c r="X85" s="107">
        <v>15</v>
      </c>
      <c r="Y85" s="103">
        <f>'ИТОГ и проверка'!M85</f>
        <v>5</v>
      </c>
      <c r="Z85" s="103">
        <f t="shared" si="219"/>
        <v>13.513513513513514</v>
      </c>
      <c r="AA85" s="101">
        <f t="shared" si="227"/>
        <v>-1.486486486486486</v>
      </c>
      <c r="AB85" s="10">
        <f t="shared" si="221"/>
        <v>0</v>
      </c>
      <c r="AC85" s="279"/>
      <c r="AD85" s="103"/>
      <c r="AE85" s="107"/>
      <c r="AF85" s="107"/>
      <c r="AG85" s="103"/>
      <c r="AH85" s="103">
        <f>'ИТОГ и проверка'!N85</f>
        <v>0</v>
      </c>
      <c r="AI85" s="121"/>
      <c r="AJ85" s="121">
        <f t="shared" si="228"/>
        <v>0</v>
      </c>
      <c r="AK85" s="119">
        <f t="shared" si="222"/>
        <v>-5</v>
      </c>
      <c r="AL85" s="101">
        <f t="shared" si="223"/>
        <v>0</v>
      </c>
    </row>
    <row r="86" ht="47.25">
      <c r="A86" s="96" t="s">
        <v>179</v>
      </c>
      <c r="B86" s="97" t="s">
        <v>180</v>
      </c>
      <c r="C86" s="265">
        <v>31</v>
      </c>
      <c r="D86" s="104">
        <v>28</v>
      </c>
      <c r="E86" s="7">
        <v>25</v>
      </c>
      <c r="F86" s="200">
        <f t="shared" si="224"/>
        <v>0.80645161290322576</v>
      </c>
      <c r="G86" s="102">
        <v>4</v>
      </c>
      <c r="H86" s="105">
        <v>14</v>
      </c>
      <c r="I86" s="278"/>
      <c r="J86" s="105"/>
      <c r="K86" s="105"/>
      <c r="L86" s="105"/>
      <c r="M86" s="105"/>
      <c r="N86" s="201">
        <v>0</v>
      </c>
      <c r="O86" s="120">
        <v>2</v>
      </c>
      <c r="P86" s="203"/>
      <c r="Q86" s="107"/>
      <c r="R86" s="204"/>
      <c r="S86" s="120">
        <v>2</v>
      </c>
      <c r="T86" s="386">
        <v>0</v>
      </c>
      <c r="U86" s="205">
        <v>0</v>
      </c>
      <c r="V86" s="101">
        <f t="shared" si="225"/>
        <v>3.75</v>
      </c>
      <c r="W86" s="103">
        <f t="shared" si="226"/>
        <v>3</v>
      </c>
      <c r="X86" s="107">
        <v>15</v>
      </c>
      <c r="Y86" s="103">
        <f>'ИТОГ и проверка'!M86</f>
        <v>3</v>
      </c>
      <c r="Z86" s="103">
        <f t="shared" si="219"/>
        <v>12</v>
      </c>
      <c r="AA86" s="101">
        <f t="shared" si="227"/>
        <v>-3</v>
      </c>
      <c r="AB86" s="103">
        <f t="shared" si="221"/>
        <v>0</v>
      </c>
      <c r="AC86" s="279"/>
      <c r="AD86" s="103"/>
      <c r="AE86" s="107"/>
      <c r="AF86" s="107"/>
      <c r="AG86" s="103"/>
      <c r="AH86" s="103">
        <f>'ИТОГ и проверка'!N86</f>
        <v>0</v>
      </c>
      <c r="AI86" s="121"/>
      <c r="AJ86" s="121">
        <f t="shared" si="228"/>
        <v>0</v>
      </c>
      <c r="AK86" s="119">
        <f t="shared" si="222"/>
        <v>-3</v>
      </c>
      <c r="AL86" s="101">
        <f t="shared" si="223"/>
        <v>0</v>
      </c>
    </row>
    <row r="87" ht="47.25">
      <c r="A87" s="96" t="s">
        <v>181</v>
      </c>
      <c r="B87" s="97" t="s">
        <v>182</v>
      </c>
      <c r="C87" s="238">
        <v>72</v>
      </c>
      <c r="D87" s="104">
        <v>61</v>
      </c>
      <c r="E87" s="246">
        <v>48</v>
      </c>
      <c r="F87" s="200">
        <f t="shared" si="224"/>
        <v>0.66666666666666663</v>
      </c>
      <c r="G87" s="102">
        <v>9</v>
      </c>
      <c r="H87" s="105">
        <v>15</v>
      </c>
      <c r="I87" s="278"/>
      <c r="J87" s="105"/>
      <c r="K87" s="105"/>
      <c r="L87" s="105"/>
      <c r="M87" s="105"/>
      <c r="N87" s="201">
        <v>0</v>
      </c>
      <c r="O87" s="120">
        <v>4</v>
      </c>
      <c r="P87" s="203"/>
      <c r="Q87" s="107"/>
      <c r="R87" s="204"/>
      <c r="S87" s="120">
        <v>4</v>
      </c>
      <c r="T87" s="386">
        <v>0</v>
      </c>
      <c r="U87" s="205">
        <f t="shared" si="220"/>
        <v>44.444444444444443</v>
      </c>
      <c r="V87" s="101">
        <f t="shared" si="225"/>
        <v>7.1999999999999993</v>
      </c>
      <c r="W87" s="103">
        <f t="shared" si="226"/>
        <v>7</v>
      </c>
      <c r="X87" s="107">
        <v>15</v>
      </c>
      <c r="Y87" s="103">
        <f>'ИТОГ и проверка'!M87</f>
        <v>7</v>
      </c>
      <c r="Z87" s="103">
        <f t="shared" si="219"/>
        <v>14.583333333333334</v>
      </c>
      <c r="AA87" s="101">
        <f t="shared" si="227"/>
        <v>-0.41666666666666607</v>
      </c>
      <c r="AB87" s="10">
        <f t="shared" si="221"/>
        <v>0</v>
      </c>
      <c r="AC87" s="279"/>
      <c r="AD87" s="103"/>
      <c r="AE87" s="107"/>
      <c r="AF87" s="107"/>
      <c r="AG87" s="103"/>
      <c r="AH87" s="103">
        <f>'ИТОГ и проверка'!N87</f>
        <v>0</v>
      </c>
      <c r="AI87" s="121"/>
      <c r="AJ87" s="121">
        <f t="shared" si="228"/>
        <v>0</v>
      </c>
      <c r="AK87" s="119">
        <f t="shared" si="222"/>
        <v>-7</v>
      </c>
      <c r="AL87" s="101">
        <f t="shared" si="223"/>
        <v>0</v>
      </c>
    </row>
    <row r="88" ht="47.25">
      <c r="A88" s="96" t="s">
        <v>183</v>
      </c>
      <c r="B88" s="97" t="s">
        <v>184</v>
      </c>
      <c r="C88" s="265">
        <v>117.59999999999999</v>
      </c>
      <c r="D88" s="104">
        <v>73</v>
      </c>
      <c r="E88" s="182">
        <v>57</v>
      </c>
      <c r="F88" s="200">
        <f t="shared" si="224"/>
        <v>0.48469387755102045</v>
      </c>
      <c r="G88" s="102">
        <v>10</v>
      </c>
      <c r="H88" s="105">
        <v>14</v>
      </c>
      <c r="I88" s="278"/>
      <c r="J88" s="105"/>
      <c r="K88" s="105"/>
      <c r="L88" s="105"/>
      <c r="M88" s="105"/>
      <c r="N88" s="201">
        <v>0</v>
      </c>
      <c r="O88" s="120">
        <v>4</v>
      </c>
      <c r="P88" s="203"/>
      <c r="Q88" s="107"/>
      <c r="R88" s="204"/>
      <c r="S88" s="120">
        <v>4</v>
      </c>
      <c r="T88" s="386">
        <v>0</v>
      </c>
      <c r="U88" s="205">
        <f t="shared" si="220"/>
        <v>40</v>
      </c>
      <c r="V88" s="101">
        <f t="shared" si="225"/>
        <v>8.5499999999999989</v>
      </c>
      <c r="W88" s="103">
        <f t="shared" si="226"/>
        <v>8</v>
      </c>
      <c r="X88" s="107">
        <v>15</v>
      </c>
      <c r="Y88" s="103">
        <f>'ИТОГ и проверка'!M88</f>
        <v>8</v>
      </c>
      <c r="Z88" s="103">
        <f t="shared" si="219"/>
        <v>14.035087719298247</v>
      </c>
      <c r="AA88" s="101">
        <f t="shared" si="227"/>
        <v>-0.96491228070175339</v>
      </c>
      <c r="AB88" s="103">
        <f t="shared" si="221"/>
        <v>0</v>
      </c>
      <c r="AC88" s="279"/>
      <c r="AD88" s="103"/>
      <c r="AE88" s="107"/>
      <c r="AF88" s="107"/>
      <c r="AG88" s="103"/>
      <c r="AH88" s="103">
        <f>'ИТОГ и проверка'!N88</f>
        <v>0</v>
      </c>
      <c r="AI88" s="121"/>
      <c r="AJ88" s="121">
        <f t="shared" si="228"/>
        <v>0</v>
      </c>
      <c r="AK88" s="119">
        <f t="shared" si="222"/>
        <v>-8</v>
      </c>
      <c r="AL88" s="101">
        <f t="shared" si="223"/>
        <v>0</v>
      </c>
    </row>
    <row r="89" ht="47.25">
      <c r="A89" s="96" t="s">
        <v>185</v>
      </c>
      <c r="B89" s="97" t="s">
        <v>186</v>
      </c>
      <c r="C89" s="238">
        <v>161.69999999999999</v>
      </c>
      <c r="D89" s="104">
        <v>136</v>
      </c>
      <c r="E89" s="280">
        <v>89</v>
      </c>
      <c r="F89" s="200">
        <f t="shared" si="224"/>
        <v>0.55040197897340759</v>
      </c>
      <c r="G89" s="102">
        <v>20</v>
      </c>
      <c r="H89" s="105">
        <v>15</v>
      </c>
      <c r="I89" s="278"/>
      <c r="J89" s="105"/>
      <c r="K89" s="105"/>
      <c r="L89" s="105"/>
      <c r="M89" s="105"/>
      <c r="N89" s="201">
        <v>0</v>
      </c>
      <c r="O89" s="120">
        <v>6</v>
      </c>
      <c r="P89" s="203"/>
      <c r="Q89" s="107"/>
      <c r="R89" s="204"/>
      <c r="S89" s="120">
        <v>6</v>
      </c>
      <c r="T89" s="386">
        <v>0</v>
      </c>
      <c r="U89" s="205">
        <f t="shared" si="220"/>
        <v>30</v>
      </c>
      <c r="V89" s="101">
        <f t="shared" si="225"/>
        <v>13.35</v>
      </c>
      <c r="W89" s="103">
        <f t="shared" si="226"/>
        <v>13</v>
      </c>
      <c r="X89" s="107">
        <v>15</v>
      </c>
      <c r="Y89" s="103">
        <f>'ИТОГ и проверка'!M89</f>
        <v>13</v>
      </c>
      <c r="Z89" s="103">
        <f t="shared" si="219"/>
        <v>14.606741573033707</v>
      </c>
      <c r="AA89" s="101">
        <f t="shared" si="227"/>
        <v>-0.39325842696629287</v>
      </c>
      <c r="AB89" s="10">
        <f t="shared" si="221"/>
        <v>0</v>
      </c>
      <c r="AC89" s="279"/>
      <c r="AD89" s="103"/>
      <c r="AE89" s="107"/>
      <c r="AF89" s="107"/>
      <c r="AG89" s="103"/>
      <c r="AH89" s="103">
        <f>'ИТОГ и проверка'!N89</f>
        <v>0</v>
      </c>
      <c r="AI89" s="121"/>
      <c r="AJ89" s="121">
        <f t="shared" si="228"/>
        <v>0</v>
      </c>
      <c r="AK89" s="119">
        <f t="shared" si="222"/>
        <v>-13</v>
      </c>
      <c r="AL89" s="101">
        <f t="shared" si="223"/>
        <v>0</v>
      </c>
    </row>
    <row r="90" ht="47.25">
      <c r="A90" s="96" t="s">
        <v>187</v>
      </c>
      <c r="B90" s="97" t="s">
        <v>188</v>
      </c>
      <c r="C90" s="265">
        <v>155.09999999999999</v>
      </c>
      <c r="D90" s="104">
        <v>79</v>
      </c>
      <c r="E90" s="182">
        <v>104</v>
      </c>
      <c r="F90" s="200">
        <f t="shared" si="224"/>
        <v>0.67053513862024505</v>
      </c>
      <c r="G90" s="102">
        <v>11</v>
      </c>
      <c r="H90" s="105">
        <v>14</v>
      </c>
      <c r="I90" s="278"/>
      <c r="J90" s="105"/>
      <c r="K90" s="105"/>
      <c r="L90" s="105"/>
      <c r="M90" s="105"/>
      <c r="N90" s="201">
        <v>0</v>
      </c>
      <c r="O90" s="120">
        <v>3</v>
      </c>
      <c r="P90" s="203"/>
      <c r="Q90" s="107"/>
      <c r="R90" s="204"/>
      <c r="S90" s="120">
        <v>3</v>
      </c>
      <c r="T90" s="386">
        <v>0</v>
      </c>
      <c r="U90" s="205">
        <f t="shared" si="220"/>
        <v>27.272727272727273</v>
      </c>
      <c r="V90" s="101">
        <f t="shared" si="225"/>
        <v>15.6</v>
      </c>
      <c r="W90" s="103">
        <f t="shared" si="226"/>
        <v>15</v>
      </c>
      <c r="X90" s="107">
        <v>15</v>
      </c>
      <c r="Y90" s="103">
        <f>'ИТОГ и проверка'!M90</f>
        <v>15</v>
      </c>
      <c r="Z90" s="103">
        <f t="shared" si="219"/>
        <v>14.423076923076923</v>
      </c>
      <c r="AA90" s="101">
        <f t="shared" si="227"/>
        <v>-0.57692307692307665</v>
      </c>
      <c r="AB90" s="103">
        <f t="shared" si="221"/>
        <v>0</v>
      </c>
      <c r="AC90" s="279"/>
      <c r="AD90" s="103"/>
      <c r="AE90" s="107"/>
      <c r="AF90" s="107"/>
      <c r="AG90" s="103"/>
      <c r="AH90" s="103">
        <f>'ИТОГ и проверка'!N90</f>
        <v>0</v>
      </c>
      <c r="AI90" s="121"/>
      <c r="AJ90" s="121">
        <f t="shared" si="228"/>
        <v>0</v>
      </c>
      <c r="AK90" s="119">
        <f t="shared" si="222"/>
        <v>-15</v>
      </c>
      <c r="AL90" s="101">
        <f t="shared" si="223"/>
        <v>0</v>
      </c>
    </row>
    <row r="91" ht="47.25">
      <c r="A91" s="96" t="s">
        <v>189</v>
      </c>
      <c r="B91" s="97" t="s">
        <v>190</v>
      </c>
      <c r="C91" s="238">
        <v>57.299999999999997</v>
      </c>
      <c r="D91" s="104">
        <v>46</v>
      </c>
      <c r="E91" s="246">
        <v>29</v>
      </c>
      <c r="F91" s="200">
        <f t="shared" si="224"/>
        <v>0.50610820244328103</v>
      </c>
      <c r="G91" s="102">
        <v>6</v>
      </c>
      <c r="H91" s="105">
        <v>13</v>
      </c>
      <c r="I91" s="278"/>
      <c r="J91" s="105"/>
      <c r="K91" s="105"/>
      <c r="L91" s="105"/>
      <c r="M91" s="105"/>
      <c r="N91" s="201">
        <v>0</v>
      </c>
      <c r="O91" s="120">
        <v>2</v>
      </c>
      <c r="P91" s="203"/>
      <c r="Q91" s="107"/>
      <c r="R91" s="204"/>
      <c r="S91" s="120">
        <v>2</v>
      </c>
      <c r="T91" s="386">
        <v>0</v>
      </c>
      <c r="U91" s="205">
        <f t="shared" si="220"/>
        <v>33.333333333333336</v>
      </c>
      <c r="V91" s="101">
        <f t="shared" si="225"/>
        <v>4.3499999999999996</v>
      </c>
      <c r="W91" s="103">
        <f t="shared" si="226"/>
        <v>4</v>
      </c>
      <c r="X91" s="107">
        <v>15</v>
      </c>
      <c r="Y91" s="103">
        <f>'ИТОГ и проверка'!M91</f>
        <v>4</v>
      </c>
      <c r="Z91" s="103">
        <f t="shared" si="219"/>
        <v>13.793103448275863</v>
      </c>
      <c r="AA91" s="101">
        <f t="shared" si="227"/>
        <v>-1.206896551724137</v>
      </c>
      <c r="AB91" s="10">
        <f t="shared" si="221"/>
        <v>0</v>
      </c>
      <c r="AC91" s="279"/>
      <c r="AD91" s="103"/>
      <c r="AE91" s="107"/>
      <c r="AF91" s="107"/>
      <c r="AG91" s="103"/>
      <c r="AH91" s="103">
        <f>'ИТОГ и проверка'!N91</f>
        <v>0</v>
      </c>
      <c r="AI91" s="121"/>
      <c r="AJ91" s="121">
        <f t="shared" si="228"/>
        <v>0</v>
      </c>
      <c r="AK91" s="119">
        <f t="shared" si="222"/>
        <v>-4</v>
      </c>
      <c r="AL91" s="101">
        <f t="shared" si="223"/>
        <v>0</v>
      </c>
    </row>
    <row r="92" ht="47.25">
      <c r="A92" s="96" t="s">
        <v>191</v>
      </c>
      <c r="B92" s="97" t="s">
        <v>192</v>
      </c>
      <c r="C92" s="265">
        <v>31</v>
      </c>
      <c r="D92" s="104">
        <v>19</v>
      </c>
      <c r="E92" s="7">
        <v>15</v>
      </c>
      <c r="F92" s="200">
        <f t="shared" si="224"/>
        <v>0.4838709677419355</v>
      </c>
      <c r="G92" s="102">
        <v>2</v>
      </c>
      <c r="H92" s="105">
        <v>11</v>
      </c>
      <c r="I92" s="278"/>
      <c r="J92" s="105"/>
      <c r="K92" s="105"/>
      <c r="L92" s="105"/>
      <c r="M92" s="105"/>
      <c r="N92" s="201">
        <v>0</v>
      </c>
      <c r="O92" s="120">
        <v>1</v>
      </c>
      <c r="P92" s="203"/>
      <c r="Q92" s="107"/>
      <c r="R92" s="204"/>
      <c r="S92" s="120">
        <v>1</v>
      </c>
      <c r="T92" s="386">
        <v>0</v>
      </c>
      <c r="U92" s="205">
        <v>0</v>
      </c>
      <c r="V92" s="101">
        <f t="shared" si="225"/>
        <v>2.25</v>
      </c>
      <c r="W92" s="103">
        <f t="shared" si="226"/>
        <v>2</v>
      </c>
      <c r="X92" s="107">
        <v>15</v>
      </c>
      <c r="Y92" s="103">
        <f>'ИТОГ и проверка'!M92</f>
        <v>2</v>
      </c>
      <c r="Z92" s="103">
        <f t="shared" si="219"/>
        <v>13.333333333333334</v>
      </c>
      <c r="AA92" s="101">
        <f t="shared" si="227"/>
        <v>-1.6666666666666661</v>
      </c>
      <c r="AB92" s="103">
        <f t="shared" si="221"/>
        <v>0</v>
      </c>
      <c r="AC92" s="279"/>
      <c r="AD92" s="103"/>
      <c r="AE92" s="107"/>
      <c r="AF92" s="107"/>
      <c r="AG92" s="103"/>
      <c r="AH92" s="103">
        <f>'ИТОГ и проверка'!N92</f>
        <v>0</v>
      </c>
      <c r="AI92" s="121"/>
      <c r="AJ92" s="121">
        <f t="shared" si="228"/>
        <v>0</v>
      </c>
      <c r="AK92" s="119">
        <f t="shared" si="222"/>
        <v>-2</v>
      </c>
      <c r="AL92" s="101">
        <f t="shared" si="223"/>
        <v>0</v>
      </c>
    </row>
    <row r="93" ht="47.25">
      <c r="A93" s="96" t="s">
        <v>193</v>
      </c>
      <c r="B93" s="97" t="s">
        <v>194</v>
      </c>
      <c r="C93" s="238">
        <v>55.5</v>
      </c>
      <c r="D93" s="104">
        <v>40</v>
      </c>
      <c r="E93" s="280">
        <v>25</v>
      </c>
      <c r="F93" s="200">
        <f t="shared" si="224"/>
        <v>0.45045045045045046</v>
      </c>
      <c r="G93" s="102">
        <v>6</v>
      </c>
      <c r="H93" s="105">
        <v>15</v>
      </c>
      <c r="I93" s="278"/>
      <c r="J93" s="105"/>
      <c r="K93" s="105"/>
      <c r="L93" s="105"/>
      <c r="M93" s="105"/>
      <c r="N93" s="201">
        <v>0</v>
      </c>
      <c r="O93" s="120">
        <v>2</v>
      </c>
      <c r="P93" s="203"/>
      <c r="Q93" s="107"/>
      <c r="R93" s="204"/>
      <c r="S93" s="120">
        <v>2</v>
      </c>
      <c r="T93" s="386">
        <v>0</v>
      </c>
      <c r="U93" s="205">
        <v>0</v>
      </c>
      <c r="V93" s="101">
        <f t="shared" si="225"/>
        <v>3.75</v>
      </c>
      <c r="W93" s="103">
        <f t="shared" si="226"/>
        <v>3</v>
      </c>
      <c r="X93" s="107">
        <v>15</v>
      </c>
      <c r="Y93" s="103">
        <f>'ИТОГ и проверка'!M93</f>
        <v>3</v>
      </c>
      <c r="Z93" s="103">
        <f t="shared" si="219"/>
        <v>12</v>
      </c>
      <c r="AA93" s="101">
        <f t="shared" si="227"/>
        <v>-3</v>
      </c>
      <c r="AB93" s="10">
        <f t="shared" si="221"/>
        <v>0</v>
      </c>
      <c r="AC93" s="279"/>
      <c r="AD93" s="103"/>
      <c r="AE93" s="107"/>
      <c r="AF93" s="107"/>
      <c r="AG93" s="103"/>
      <c r="AH93" s="103">
        <f>'ИТОГ и проверка'!N93</f>
        <v>0</v>
      </c>
      <c r="AI93" s="121"/>
      <c r="AJ93" s="121">
        <f t="shared" si="228"/>
        <v>0</v>
      </c>
      <c r="AK93" s="119">
        <f t="shared" si="222"/>
        <v>-3</v>
      </c>
      <c r="AL93" s="101">
        <f t="shared" si="223"/>
        <v>0</v>
      </c>
    </row>
    <row r="94" ht="47.25">
      <c r="A94" s="96" t="s">
        <v>195</v>
      </c>
      <c r="B94" s="97" t="s">
        <v>196</v>
      </c>
      <c r="C94" s="265">
        <v>450.80000000000001</v>
      </c>
      <c r="D94" s="104">
        <v>374</v>
      </c>
      <c r="E94" s="7">
        <v>306</v>
      </c>
      <c r="F94" s="200">
        <f t="shared" si="224"/>
        <v>0.67879325643300792</v>
      </c>
      <c r="G94" s="102">
        <v>56</v>
      </c>
      <c r="H94" s="105">
        <v>15</v>
      </c>
      <c r="I94" s="278"/>
      <c r="J94" s="105"/>
      <c r="K94" s="105"/>
      <c r="L94" s="105"/>
      <c r="M94" s="105"/>
      <c r="N94" s="201">
        <v>0</v>
      </c>
      <c r="O94" s="120">
        <v>14</v>
      </c>
      <c r="P94" s="203"/>
      <c r="Q94" s="107"/>
      <c r="R94" s="204"/>
      <c r="S94" s="120">
        <v>14</v>
      </c>
      <c r="T94" s="386">
        <v>0</v>
      </c>
      <c r="U94" s="205">
        <f t="shared" si="220"/>
        <v>24.999999999999996</v>
      </c>
      <c r="V94" s="101">
        <f t="shared" si="225"/>
        <v>45.899999999999999</v>
      </c>
      <c r="W94" s="103">
        <f t="shared" si="226"/>
        <v>45</v>
      </c>
      <c r="X94" s="107">
        <v>15</v>
      </c>
      <c r="Y94" s="103">
        <f>'ИТОГ и проверка'!M94</f>
        <v>45</v>
      </c>
      <c r="Z94" s="103">
        <f t="shared" si="219"/>
        <v>14.705882352941176</v>
      </c>
      <c r="AA94" s="101">
        <f t="shared" si="227"/>
        <v>-0.29411764705882426</v>
      </c>
      <c r="AB94" s="103">
        <f t="shared" si="221"/>
        <v>0</v>
      </c>
      <c r="AC94" s="279"/>
      <c r="AD94" s="103"/>
      <c r="AE94" s="107"/>
      <c r="AF94" s="107"/>
      <c r="AG94" s="103"/>
      <c r="AH94" s="103">
        <f>'ИТОГ и проверка'!N94</f>
        <v>0</v>
      </c>
      <c r="AI94" s="121"/>
      <c r="AJ94" s="121">
        <f t="shared" si="228"/>
        <v>0</v>
      </c>
      <c r="AK94" s="119">
        <f t="shared" si="222"/>
        <v>-45</v>
      </c>
      <c r="AL94" s="101">
        <f t="shared" si="223"/>
        <v>0</v>
      </c>
    </row>
    <row r="95" ht="31.5">
      <c r="A95" s="96" t="s">
        <v>197</v>
      </c>
      <c r="B95" s="97" t="s">
        <v>198</v>
      </c>
      <c r="C95" s="232">
        <v>1064.22</v>
      </c>
      <c r="D95" s="104">
        <v>750</v>
      </c>
      <c r="E95" s="246">
        <v>558</v>
      </c>
      <c r="F95" s="200">
        <f t="shared" si="224"/>
        <v>0.52432767660822011</v>
      </c>
      <c r="G95" s="102">
        <v>47</v>
      </c>
      <c r="H95" s="105">
        <v>15</v>
      </c>
      <c r="I95" s="105">
        <v>65</v>
      </c>
      <c r="J95" s="105"/>
      <c r="K95" s="105"/>
      <c r="L95" s="105"/>
      <c r="M95" s="105">
        <v>23</v>
      </c>
      <c r="N95" s="201">
        <v>24</v>
      </c>
      <c r="O95" s="120"/>
      <c r="P95" s="203"/>
      <c r="Q95" s="107"/>
      <c r="R95" s="204"/>
      <c r="S95" s="120"/>
      <c r="T95" s="386"/>
      <c r="U95" s="205">
        <f t="shared" si="220"/>
        <v>0</v>
      </c>
      <c r="V95" s="101">
        <f t="shared" si="225"/>
        <v>83.700000000000003</v>
      </c>
      <c r="W95" s="103">
        <f t="shared" si="226"/>
        <v>83</v>
      </c>
      <c r="X95" s="107">
        <v>15</v>
      </c>
      <c r="Y95" s="103">
        <f>'ИТОГ и проверка'!M95+AC95</f>
        <v>47</v>
      </c>
      <c r="Z95" s="103">
        <f t="shared" si="219"/>
        <v>8.4229390681003586</v>
      </c>
      <c r="AA95" s="101">
        <f t="shared" si="227"/>
        <v>-6.5770609318996414</v>
      </c>
      <c r="AB95" s="10">
        <f t="shared" si="221"/>
        <v>0</v>
      </c>
      <c r="AC95" s="133">
        <v>20</v>
      </c>
      <c r="AD95" s="103"/>
      <c r="AE95" s="107"/>
      <c r="AF95" s="107"/>
      <c r="AG95" s="10">
        <f t="shared" ref="AG95:AG97" si="229">Y95-AD95-AH95</f>
        <v>37</v>
      </c>
      <c r="AH95" s="103">
        <f>'ИТОГ и проверка'!N95</f>
        <v>10</v>
      </c>
      <c r="AI95" s="121"/>
      <c r="AJ95" s="121">
        <f t="shared" si="228"/>
        <v>47</v>
      </c>
      <c r="AK95" s="119">
        <f t="shared" si="222"/>
        <v>0</v>
      </c>
      <c r="AL95" s="101">
        <f t="shared" si="223"/>
        <v>0</v>
      </c>
    </row>
    <row r="96" ht="31.5">
      <c r="A96" s="96" t="s">
        <v>199</v>
      </c>
      <c r="B96" s="97" t="s">
        <v>200</v>
      </c>
      <c r="C96" s="214">
        <v>2277.5900000000001</v>
      </c>
      <c r="D96" s="104">
        <v>1832</v>
      </c>
      <c r="E96" s="182">
        <v>1334</v>
      </c>
      <c r="F96" s="200">
        <f t="shared" si="224"/>
        <v>0.5857068216843242</v>
      </c>
      <c r="G96" s="102">
        <v>124</v>
      </c>
      <c r="H96" s="105">
        <v>15</v>
      </c>
      <c r="I96" s="105">
        <v>150</v>
      </c>
      <c r="J96" s="105"/>
      <c r="K96" s="105"/>
      <c r="L96" s="105"/>
      <c r="M96" s="105">
        <v>66</v>
      </c>
      <c r="N96" s="201">
        <v>58</v>
      </c>
      <c r="O96" s="120">
        <v>25</v>
      </c>
      <c r="P96" s="203"/>
      <c r="Q96" s="107"/>
      <c r="R96" s="204"/>
      <c r="S96" s="120">
        <v>22</v>
      </c>
      <c r="T96" s="386">
        <v>3</v>
      </c>
      <c r="U96" s="205">
        <f t="shared" si="220"/>
        <v>20.161290322580644</v>
      </c>
      <c r="V96" s="101">
        <f t="shared" si="225"/>
        <v>200.09999999999999</v>
      </c>
      <c r="W96" s="103">
        <f t="shared" si="226"/>
        <v>200</v>
      </c>
      <c r="X96" s="107">
        <v>15</v>
      </c>
      <c r="Y96" s="103">
        <f>'ИТОГ и проверка'!M96+AC96</f>
        <v>183</v>
      </c>
      <c r="Z96" s="103">
        <f t="shared" si="219"/>
        <v>13.718140929535233</v>
      </c>
      <c r="AA96" s="101">
        <f t="shared" si="227"/>
        <v>-1.2818590704647672</v>
      </c>
      <c r="AB96" s="103">
        <f t="shared" si="221"/>
        <v>0</v>
      </c>
      <c r="AC96" s="395">
        <v>50</v>
      </c>
      <c r="AD96" s="103"/>
      <c r="AE96" s="107"/>
      <c r="AF96" s="107"/>
      <c r="AG96" s="103">
        <f t="shared" si="229"/>
        <v>144</v>
      </c>
      <c r="AH96" s="103">
        <f>'ИТОГ и проверка'!N96</f>
        <v>39</v>
      </c>
      <c r="AI96" s="121"/>
      <c r="AJ96" s="121">
        <f t="shared" si="228"/>
        <v>183</v>
      </c>
      <c r="AK96" s="119">
        <f t="shared" si="222"/>
        <v>0</v>
      </c>
      <c r="AL96" s="101">
        <f t="shared" si="223"/>
        <v>0</v>
      </c>
    </row>
    <row r="97" ht="31.5">
      <c r="A97" s="96" t="s">
        <v>201</v>
      </c>
      <c r="B97" s="97" t="s">
        <v>202</v>
      </c>
      <c r="C97" s="211">
        <v>6270.6800000000003</v>
      </c>
      <c r="D97" s="104">
        <v>5682</v>
      </c>
      <c r="E97" s="280">
        <v>4399</v>
      </c>
      <c r="F97" s="200">
        <f t="shared" si="224"/>
        <v>0.70151881454642873</v>
      </c>
      <c r="G97" s="102">
        <v>217</v>
      </c>
      <c r="H97" s="105">
        <v>15</v>
      </c>
      <c r="I97" s="105">
        <v>635</v>
      </c>
      <c r="J97" s="105"/>
      <c r="K97" s="105"/>
      <c r="L97" s="105"/>
      <c r="M97" s="105">
        <v>38</v>
      </c>
      <c r="N97" s="201">
        <v>179</v>
      </c>
      <c r="O97" s="120">
        <v>16</v>
      </c>
      <c r="P97" s="203"/>
      <c r="Q97" s="107"/>
      <c r="R97" s="204"/>
      <c r="S97" s="120">
        <v>16</v>
      </c>
      <c r="T97" s="386"/>
      <c r="U97" s="205">
        <f t="shared" si="220"/>
        <v>7.3732718894009217</v>
      </c>
      <c r="V97" s="101">
        <f t="shared" si="225"/>
        <v>659.85000000000002</v>
      </c>
      <c r="W97" s="103">
        <f t="shared" si="226"/>
        <v>659</v>
      </c>
      <c r="X97" s="107">
        <v>15</v>
      </c>
      <c r="Y97" s="103">
        <f>'ИТОГ и проверка'!M97+AC97</f>
        <v>388</v>
      </c>
      <c r="Z97" s="103">
        <f t="shared" si="219"/>
        <v>8.8201864060013637</v>
      </c>
      <c r="AA97" s="101">
        <f t="shared" si="227"/>
        <v>-6.1798135939986363</v>
      </c>
      <c r="AB97" s="10">
        <f t="shared" si="221"/>
        <v>0</v>
      </c>
      <c r="AC97" s="133">
        <v>169</v>
      </c>
      <c r="AD97" s="103"/>
      <c r="AE97" s="107"/>
      <c r="AF97" s="107"/>
      <c r="AG97" s="10">
        <f t="shared" si="229"/>
        <v>306</v>
      </c>
      <c r="AH97" s="103">
        <f>'ИТОГ и проверка'!N97</f>
        <v>82</v>
      </c>
      <c r="AI97" s="121"/>
      <c r="AJ97" s="121">
        <f t="shared" si="228"/>
        <v>388</v>
      </c>
      <c r="AK97" s="119">
        <f t="shared" si="222"/>
        <v>0</v>
      </c>
      <c r="AL97" s="101">
        <f t="shared" si="223"/>
        <v>0</v>
      </c>
    </row>
    <row r="98">
      <c r="A98" s="123" t="s">
        <v>203</v>
      </c>
      <c r="B98" s="87" t="s">
        <v>204</v>
      </c>
      <c r="C98" s="206"/>
      <c r="D98" s="88"/>
      <c r="E98" s="207"/>
      <c r="F98" s="235"/>
      <c r="G98" s="149"/>
      <c r="H98" s="91"/>
      <c r="I98" s="91"/>
      <c r="J98" s="91"/>
      <c r="K98" s="91"/>
      <c r="L98" s="91"/>
      <c r="M98" s="91"/>
      <c r="N98" s="151"/>
      <c r="O98" s="89"/>
      <c r="P98" s="90"/>
      <c r="Q98" s="90"/>
      <c r="R98" s="90"/>
      <c r="S98" s="89"/>
      <c r="T98" s="89"/>
      <c r="U98" s="90"/>
      <c r="V98" s="90"/>
      <c r="W98" s="90"/>
      <c r="X98" s="90"/>
      <c r="Y98" s="90"/>
      <c r="Z98" s="90"/>
      <c r="AA98" s="90"/>
      <c r="AB98" s="103">
        <f t="shared" si="221"/>
        <v>0</v>
      </c>
      <c r="AC98" s="90"/>
      <c r="AD98" s="90"/>
      <c r="AE98" s="90"/>
      <c r="AF98" s="90"/>
      <c r="AG98" s="90"/>
      <c r="AH98" s="92"/>
      <c r="AI98" s="127"/>
      <c r="AJ98" s="121">
        <f t="shared" si="228"/>
        <v>0</v>
      </c>
      <c r="AK98" s="119">
        <f t="shared" si="222"/>
        <v>0</v>
      </c>
      <c r="AL98" s="101">
        <f t="shared" si="223"/>
        <v>0</v>
      </c>
    </row>
    <row r="99" ht="47.25">
      <c r="A99" s="96" t="s">
        <v>205</v>
      </c>
      <c r="B99" s="97" t="s">
        <v>206</v>
      </c>
      <c r="C99" s="232">
        <v>559.529</v>
      </c>
      <c r="D99" s="104">
        <v>0</v>
      </c>
      <c r="E99" s="246">
        <v>0</v>
      </c>
      <c r="F99" s="200">
        <f t="shared" si="224"/>
        <v>0</v>
      </c>
      <c r="G99" s="102">
        <v>0</v>
      </c>
      <c r="H99" s="105">
        <v>0</v>
      </c>
      <c r="I99" s="278"/>
      <c r="J99" s="105"/>
      <c r="K99" s="105"/>
      <c r="L99" s="105"/>
      <c r="M99" s="105"/>
      <c r="N99" s="201">
        <v>0</v>
      </c>
      <c r="O99" s="100">
        <v>0</v>
      </c>
      <c r="P99" s="386"/>
      <c r="Q99" s="120"/>
      <c r="R99" s="215"/>
      <c r="S99" s="100">
        <v>0</v>
      </c>
      <c r="T99" s="400">
        <v>0</v>
      </c>
      <c r="U99" s="205">
        <v>0</v>
      </c>
      <c r="V99" s="101">
        <f t="shared" si="225"/>
        <v>0</v>
      </c>
      <c r="W99" s="103">
        <f t="shared" si="226"/>
        <v>0</v>
      </c>
      <c r="X99" s="107">
        <v>0</v>
      </c>
      <c r="Y99" s="103">
        <f>'ИТОГ и проверка'!M99</f>
        <v>0</v>
      </c>
      <c r="Z99" s="103">
        <v>0</v>
      </c>
      <c r="AA99" s="101">
        <f t="shared" si="227"/>
        <v>0</v>
      </c>
      <c r="AB99" s="10">
        <f t="shared" si="221"/>
        <v>0</v>
      </c>
      <c r="AC99" s="279"/>
      <c r="AD99" s="103"/>
      <c r="AE99" s="107"/>
      <c r="AF99" s="107"/>
      <c r="AG99" s="103"/>
      <c r="AH99" s="103">
        <f>'ИТОГ и проверка'!N99</f>
        <v>0</v>
      </c>
      <c r="AI99" s="121"/>
      <c r="AJ99" s="121">
        <f t="shared" si="228"/>
        <v>0</v>
      </c>
      <c r="AK99" s="119">
        <f t="shared" si="222"/>
        <v>0</v>
      </c>
      <c r="AL99" s="101">
        <f t="shared" si="223"/>
        <v>0</v>
      </c>
    </row>
    <row r="100" ht="31.5">
      <c r="A100" s="96" t="s">
        <v>207</v>
      </c>
      <c r="B100" s="97" t="s">
        <v>208</v>
      </c>
      <c r="C100" s="239">
        <v>84.480000000000004</v>
      </c>
      <c r="D100" s="104">
        <v>0</v>
      </c>
      <c r="E100" s="182">
        <v>0</v>
      </c>
      <c r="F100" s="200">
        <f t="shared" ref="F100:F163" si="230">E100/C100</f>
        <v>0</v>
      </c>
      <c r="G100" s="102">
        <v>0</v>
      </c>
      <c r="H100" s="105">
        <v>0</v>
      </c>
      <c r="I100" s="278"/>
      <c r="J100" s="105"/>
      <c r="K100" s="105"/>
      <c r="L100" s="105"/>
      <c r="M100" s="105"/>
      <c r="N100" s="201">
        <v>0</v>
      </c>
      <c r="O100" s="100">
        <v>0</v>
      </c>
      <c r="P100" s="386"/>
      <c r="Q100" s="120"/>
      <c r="R100" s="215"/>
      <c r="S100" s="100">
        <v>0</v>
      </c>
      <c r="T100" s="400">
        <v>0</v>
      </c>
      <c r="U100" s="205">
        <v>0</v>
      </c>
      <c r="V100" s="101">
        <f t="shared" ref="V100:V163" si="231">E100*X100%</f>
        <v>0</v>
      </c>
      <c r="W100" s="103">
        <f t="shared" ref="W100:W163" si="232">ROUNDDOWN(V100,0)</f>
        <v>0</v>
      </c>
      <c r="X100" s="107">
        <v>0</v>
      </c>
      <c r="Y100" s="103">
        <f>'ИТОГ и проверка'!M100</f>
        <v>0</v>
      </c>
      <c r="Z100" s="103">
        <v>0</v>
      </c>
      <c r="AA100" s="101">
        <f t="shared" ref="AA100:AA163" si="233">Z100-X100</f>
        <v>0</v>
      </c>
      <c r="AB100" s="103">
        <f t="shared" ref="AB100:AB163" si="234">IF(AA100&gt;0.01,AA100*1000000,0)</f>
        <v>0</v>
      </c>
      <c r="AC100" s="279"/>
      <c r="AD100" s="103"/>
      <c r="AE100" s="107"/>
      <c r="AF100" s="107"/>
      <c r="AG100" s="103"/>
      <c r="AH100" s="103">
        <f>'ИТОГ и проверка'!N100</f>
        <v>0</v>
      </c>
      <c r="AI100" s="121"/>
      <c r="AJ100" s="121">
        <f t="shared" ref="AJ100:AJ163" si="235">SUM(AD100:AI100)</f>
        <v>0</v>
      </c>
      <c r="AK100" s="119">
        <f t="shared" ref="AK100:AK163" si="236">AJ100-Y100</f>
        <v>0</v>
      </c>
      <c r="AL100" s="101">
        <f t="shared" ref="AL100:AL163" si="237">IF(AK100&gt;1,AK100*1000,0)</f>
        <v>0</v>
      </c>
    </row>
    <row r="101" ht="63">
      <c r="A101" s="96" t="s">
        <v>209</v>
      </c>
      <c r="B101" s="97" t="s">
        <v>210</v>
      </c>
      <c r="C101" s="232">
        <v>118.67100000000001</v>
      </c>
      <c r="D101" s="104">
        <v>60</v>
      </c>
      <c r="E101" s="246">
        <v>0</v>
      </c>
      <c r="F101" s="200">
        <f t="shared" si="230"/>
        <v>0</v>
      </c>
      <c r="G101" s="102">
        <v>0</v>
      </c>
      <c r="H101" s="105">
        <v>0</v>
      </c>
      <c r="I101" s="278"/>
      <c r="J101" s="105"/>
      <c r="K101" s="105"/>
      <c r="L101" s="105"/>
      <c r="M101" s="105"/>
      <c r="N101" s="201">
        <v>0</v>
      </c>
      <c r="O101" s="100">
        <v>0</v>
      </c>
      <c r="P101" s="386"/>
      <c r="Q101" s="120"/>
      <c r="R101" s="215"/>
      <c r="S101" s="100">
        <v>0</v>
      </c>
      <c r="T101" s="400">
        <v>0</v>
      </c>
      <c r="U101" s="205">
        <v>0</v>
      </c>
      <c r="V101" s="101">
        <f t="shared" si="231"/>
        <v>0</v>
      </c>
      <c r="W101" s="103">
        <f t="shared" si="232"/>
        <v>0</v>
      </c>
      <c r="X101" s="107">
        <v>0</v>
      </c>
      <c r="Y101" s="103">
        <f>'ИТОГ и проверка'!M101</f>
        <v>0</v>
      </c>
      <c r="Z101" s="103">
        <v>0</v>
      </c>
      <c r="AA101" s="101">
        <f t="shared" si="233"/>
        <v>0</v>
      </c>
      <c r="AB101" s="10">
        <f t="shared" si="234"/>
        <v>0</v>
      </c>
      <c r="AC101" s="279"/>
      <c r="AD101" s="103"/>
      <c r="AE101" s="107"/>
      <c r="AF101" s="107"/>
      <c r="AG101" s="103"/>
      <c r="AH101" s="103">
        <f>'ИТОГ и проверка'!N101</f>
        <v>0</v>
      </c>
      <c r="AI101" s="121"/>
      <c r="AJ101" s="121">
        <f t="shared" si="235"/>
        <v>0</v>
      </c>
      <c r="AK101" s="119">
        <f t="shared" si="236"/>
        <v>0</v>
      </c>
      <c r="AL101" s="101">
        <f t="shared" si="237"/>
        <v>0</v>
      </c>
    </row>
    <row r="102" ht="63">
      <c r="A102" s="96" t="s">
        <v>211</v>
      </c>
      <c r="B102" s="97" t="s">
        <v>212</v>
      </c>
      <c r="C102" s="239">
        <v>84.194999999999993</v>
      </c>
      <c r="D102" s="104">
        <v>0</v>
      </c>
      <c r="E102" s="182">
        <v>0</v>
      </c>
      <c r="F102" s="200">
        <f t="shared" si="230"/>
        <v>0</v>
      </c>
      <c r="G102" s="102">
        <v>0</v>
      </c>
      <c r="H102" s="105">
        <v>0</v>
      </c>
      <c r="I102" s="278"/>
      <c r="J102" s="105"/>
      <c r="K102" s="105"/>
      <c r="L102" s="105"/>
      <c r="M102" s="105"/>
      <c r="N102" s="201">
        <v>0</v>
      </c>
      <c r="O102" s="100">
        <v>0</v>
      </c>
      <c r="P102" s="386"/>
      <c r="Q102" s="120"/>
      <c r="R102" s="215"/>
      <c r="S102" s="100">
        <v>0</v>
      </c>
      <c r="T102" s="400">
        <v>0</v>
      </c>
      <c r="U102" s="205">
        <v>0</v>
      </c>
      <c r="V102" s="101">
        <f t="shared" si="231"/>
        <v>0</v>
      </c>
      <c r="W102" s="103">
        <f t="shared" si="232"/>
        <v>0</v>
      </c>
      <c r="X102" s="107">
        <v>0</v>
      </c>
      <c r="Y102" s="103">
        <f>'ИТОГ и проверка'!M102</f>
        <v>0</v>
      </c>
      <c r="Z102" s="103">
        <v>0</v>
      </c>
      <c r="AA102" s="101">
        <f t="shared" si="233"/>
        <v>0</v>
      </c>
      <c r="AB102" s="103">
        <f t="shared" si="234"/>
        <v>0</v>
      </c>
      <c r="AC102" s="279"/>
      <c r="AD102" s="103"/>
      <c r="AE102" s="107"/>
      <c r="AF102" s="107"/>
      <c r="AG102" s="103"/>
      <c r="AH102" s="103">
        <f>'ИТОГ и проверка'!N102</f>
        <v>0</v>
      </c>
      <c r="AI102" s="121"/>
      <c r="AJ102" s="121">
        <f t="shared" si="235"/>
        <v>0</v>
      </c>
      <c r="AK102" s="119">
        <f t="shared" si="236"/>
        <v>0</v>
      </c>
      <c r="AL102" s="101">
        <f t="shared" si="237"/>
        <v>0</v>
      </c>
    </row>
    <row r="103" ht="63">
      <c r="A103" s="96" t="s">
        <v>213</v>
      </c>
      <c r="B103" s="97" t="s">
        <v>214</v>
      </c>
      <c r="C103" s="232">
        <v>184.93000000000001</v>
      </c>
      <c r="D103" s="104">
        <v>430</v>
      </c>
      <c r="E103" s="246">
        <v>312</v>
      </c>
      <c r="F103" s="200">
        <f t="shared" si="230"/>
        <v>1.6871248580543989</v>
      </c>
      <c r="G103" s="102">
        <v>64</v>
      </c>
      <c r="H103" s="105">
        <v>15</v>
      </c>
      <c r="I103" s="278"/>
      <c r="J103" s="105"/>
      <c r="K103" s="105"/>
      <c r="L103" s="105"/>
      <c r="M103" s="105"/>
      <c r="N103" s="201">
        <v>0</v>
      </c>
      <c r="O103" s="71">
        <v>25</v>
      </c>
      <c r="P103" s="386"/>
      <c r="Q103" s="120"/>
      <c r="R103" s="215"/>
      <c r="S103" s="71">
        <v>16</v>
      </c>
      <c r="T103" s="49">
        <v>9</v>
      </c>
      <c r="U103" s="205">
        <f>O103/G103%</f>
        <v>39.0625</v>
      </c>
      <c r="V103" s="101">
        <f t="shared" si="231"/>
        <v>46.799999999999997</v>
      </c>
      <c r="W103" s="103">
        <f t="shared" si="232"/>
        <v>46</v>
      </c>
      <c r="X103" s="107">
        <v>15</v>
      </c>
      <c r="Y103" s="103">
        <f>'ИТОГ и проверка'!M103</f>
        <v>23</v>
      </c>
      <c r="Z103" s="103">
        <f>Y103/E103%</f>
        <v>7.3717948717948714</v>
      </c>
      <c r="AA103" s="101">
        <f t="shared" si="233"/>
        <v>-7.6282051282051286</v>
      </c>
      <c r="AB103" s="10">
        <f t="shared" si="234"/>
        <v>0</v>
      </c>
      <c r="AC103" s="279"/>
      <c r="AD103" s="103"/>
      <c r="AE103" s="107"/>
      <c r="AF103" s="107"/>
      <c r="AG103" s="103"/>
      <c r="AH103" s="103">
        <f>'ИТОГ и проверка'!N103</f>
        <v>0</v>
      </c>
      <c r="AI103" s="121"/>
      <c r="AJ103" s="121">
        <f t="shared" si="235"/>
        <v>0</v>
      </c>
      <c r="AK103" s="119">
        <f t="shared" si="236"/>
        <v>-23</v>
      </c>
      <c r="AL103" s="101">
        <f t="shared" si="237"/>
        <v>0</v>
      </c>
    </row>
    <row r="104" ht="31.5">
      <c r="A104" s="96" t="s">
        <v>215</v>
      </c>
      <c r="B104" s="97" t="s">
        <v>216</v>
      </c>
      <c r="C104" s="214">
        <v>37.735999999999997</v>
      </c>
      <c r="D104" s="104">
        <v>0</v>
      </c>
      <c r="E104" s="269">
        <v>0</v>
      </c>
      <c r="F104" s="200">
        <f t="shared" si="230"/>
        <v>0</v>
      </c>
      <c r="G104" s="102">
        <v>0</v>
      </c>
      <c r="H104" s="105">
        <v>0</v>
      </c>
      <c r="I104" s="278"/>
      <c r="J104" s="105"/>
      <c r="K104" s="105"/>
      <c r="L104" s="105"/>
      <c r="M104" s="105"/>
      <c r="N104" s="201">
        <v>0</v>
      </c>
      <c r="O104" s="122">
        <v>0</v>
      </c>
      <c r="P104" s="386"/>
      <c r="Q104" s="120"/>
      <c r="R104" s="215"/>
      <c r="S104" s="122">
        <v>0</v>
      </c>
      <c r="T104" s="399">
        <v>0</v>
      </c>
      <c r="U104" s="205">
        <v>0</v>
      </c>
      <c r="V104" s="101">
        <f t="shared" si="231"/>
        <v>0</v>
      </c>
      <c r="W104" s="103">
        <f t="shared" si="232"/>
        <v>0</v>
      </c>
      <c r="X104" s="107">
        <v>0</v>
      </c>
      <c r="Y104" s="103">
        <f>'ИТОГ и проверка'!M104</f>
        <v>0</v>
      </c>
      <c r="Z104" s="103">
        <v>0</v>
      </c>
      <c r="AA104" s="101">
        <f t="shared" si="233"/>
        <v>0</v>
      </c>
      <c r="AB104" s="103">
        <f t="shared" si="234"/>
        <v>0</v>
      </c>
      <c r="AC104" s="279"/>
      <c r="AD104" s="103"/>
      <c r="AE104" s="107"/>
      <c r="AF104" s="107"/>
      <c r="AG104" s="103"/>
      <c r="AH104" s="103">
        <f>'ИТОГ и проверка'!N104</f>
        <v>0</v>
      </c>
      <c r="AI104" s="121"/>
      <c r="AJ104" s="121">
        <f t="shared" si="235"/>
        <v>0</v>
      </c>
      <c r="AK104" s="119">
        <f t="shared" si="236"/>
        <v>0</v>
      </c>
      <c r="AL104" s="101">
        <f t="shared" si="237"/>
        <v>0</v>
      </c>
    </row>
    <row r="105" ht="31.5">
      <c r="A105" s="96" t="s">
        <v>217</v>
      </c>
      <c r="B105" s="97" t="s">
        <v>218</v>
      </c>
      <c r="C105" s="211">
        <v>40.045999999999999</v>
      </c>
      <c r="D105" s="104">
        <v>0</v>
      </c>
      <c r="E105" s="277">
        <v>0</v>
      </c>
      <c r="F105" s="200">
        <f t="shared" si="230"/>
        <v>0</v>
      </c>
      <c r="G105" s="102">
        <v>0</v>
      </c>
      <c r="H105" s="105">
        <v>0</v>
      </c>
      <c r="I105" s="278"/>
      <c r="J105" s="105"/>
      <c r="K105" s="105"/>
      <c r="L105" s="105"/>
      <c r="M105" s="105"/>
      <c r="N105" s="105">
        <v>0</v>
      </c>
      <c r="O105" s="100">
        <v>0</v>
      </c>
      <c r="P105" s="120"/>
      <c r="Q105" s="120"/>
      <c r="R105" s="120"/>
      <c r="S105" s="100">
        <v>0</v>
      </c>
      <c r="T105" s="100">
        <v>0</v>
      </c>
      <c r="U105" s="101">
        <v>0</v>
      </c>
      <c r="V105" s="101">
        <f t="shared" si="231"/>
        <v>0</v>
      </c>
      <c r="W105" s="103">
        <f t="shared" si="232"/>
        <v>0</v>
      </c>
      <c r="X105" s="107">
        <v>0</v>
      </c>
      <c r="Y105" s="103">
        <f>'ИТОГ и проверка'!M105</f>
        <v>0</v>
      </c>
      <c r="Z105" s="103">
        <v>0</v>
      </c>
      <c r="AA105" s="101">
        <f t="shared" si="233"/>
        <v>0</v>
      </c>
      <c r="AB105" s="10">
        <f t="shared" si="234"/>
        <v>0</v>
      </c>
      <c r="AC105" s="279"/>
      <c r="AD105" s="103"/>
      <c r="AE105" s="107"/>
      <c r="AF105" s="107"/>
      <c r="AG105" s="103"/>
      <c r="AH105" s="103">
        <f>'ИТОГ и проверка'!N105</f>
        <v>0</v>
      </c>
      <c r="AI105" s="121"/>
      <c r="AJ105" s="121">
        <f t="shared" si="235"/>
        <v>0</v>
      </c>
      <c r="AK105" s="119">
        <f t="shared" si="236"/>
        <v>0</v>
      </c>
      <c r="AL105" s="101">
        <f t="shared" si="237"/>
        <v>0</v>
      </c>
    </row>
    <row r="106" ht="31.5">
      <c r="A106" s="96" t="s">
        <v>219</v>
      </c>
      <c r="B106" s="97" t="s">
        <v>220</v>
      </c>
      <c r="C106" s="265">
        <v>41.890999999999998</v>
      </c>
      <c r="D106" s="104">
        <v>0</v>
      </c>
      <c r="E106" s="182">
        <v>0</v>
      </c>
      <c r="F106" s="200">
        <f t="shared" si="230"/>
        <v>0</v>
      </c>
      <c r="G106" s="102">
        <v>0</v>
      </c>
      <c r="H106" s="105">
        <v>0</v>
      </c>
      <c r="I106" s="278"/>
      <c r="J106" s="105"/>
      <c r="K106" s="105"/>
      <c r="L106" s="105"/>
      <c r="M106" s="105"/>
      <c r="N106" s="105">
        <v>0</v>
      </c>
      <c r="O106" s="100">
        <v>0</v>
      </c>
      <c r="P106" s="120"/>
      <c r="Q106" s="120"/>
      <c r="R106" s="120"/>
      <c r="S106" s="100">
        <v>0</v>
      </c>
      <c r="T106" s="100">
        <v>0</v>
      </c>
      <c r="U106" s="101">
        <v>0</v>
      </c>
      <c r="V106" s="101">
        <f t="shared" si="231"/>
        <v>0</v>
      </c>
      <c r="W106" s="103">
        <f t="shared" si="232"/>
        <v>0</v>
      </c>
      <c r="X106" s="107">
        <v>0</v>
      </c>
      <c r="Y106" s="103">
        <f>'ИТОГ и проверка'!M106</f>
        <v>0</v>
      </c>
      <c r="Z106" s="103">
        <v>0</v>
      </c>
      <c r="AA106" s="101">
        <f t="shared" si="233"/>
        <v>0</v>
      </c>
      <c r="AB106" s="103">
        <f t="shared" si="234"/>
        <v>0</v>
      </c>
      <c r="AC106" s="279"/>
      <c r="AD106" s="103"/>
      <c r="AE106" s="107"/>
      <c r="AF106" s="107"/>
      <c r="AG106" s="103"/>
      <c r="AH106" s="103">
        <f>'ИТОГ и проверка'!N106</f>
        <v>0</v>
      </c>
      <c r="AI106" s="121"/>
      <c r="AJ106" s="121">
        <f t="shared" si="235"/>
        <v>0</v>
      </c>
      <c r="AK106" s="119">
        <f t="shared" si="236"/>
        <v>0</v>
      </c>
      <c r="AL106" s="101">
        <f t="shared" si="237"/>
        <v>0</v>
      </c>
    </row>
    <row r="107" ht="63">
      <c r="A107" s="96" t="s">
        <v>221</v>
      </c>
      <c r="B107" s="97" t="s">
        <v>222</v>
      </c>
      <c r="C107" s="211">
        <v>26.699999999999999</v>
      </c>
      <c r="D107" s="104">
        <v>61</v>
      </c>
      <c r="E107" s="120">
        <v>64</v>
      </c>
      <c r="F107" s="200">
        <f t="shared" si="230"/>
        <v>2.3970037453183521</v>
      </c>
      <c r="G107" s="102">
        <v>5</v>
      </c>
      <c r="H107" s="105">
        <v>8</v>
      </c>
      <c r="I107" s="278"/>
      <c r="J107" s="105"/>
      <c r="K107" s="105"/>
      <c r="L107" s="105"/>
      <c r="M107" s="105"/>
      <c r="N107" s="201">
        <v>0</v>
      </c>
      <c r="O107" s="120">
        <v>5</v>
      </c>
      <c r="P107" s="386"/>
      <c r="Q107" s="120"/>
      <c r="R107" s="215"/>
      <c r="S107" s="120">
        <v>3</v>
      </c>
      <c r="T107" s="386">
        <v>2</v>
      </c>
      <c r="U107" s="205">
        <f t="shared" ref="U107:U170" si="238">O107/G107%</f>
        <v>100</v>
      </c>
      <c r="V107" s="101">
        <f t="shared" si="231"/>
        <v>9.5999999999999996</v>
      </c>
      <c r="W107" s="103">
        <f t="shared" si="232"/>
        <v>9</v>
      </c>
      <c r="X107" s="107">
        <v>15</v>
      </c>
      <c r="Y107" s="103">
        <f>'ИТОГ и проверка'!M107</f>
        <v>4</v>
      </c>
      <c r="Z107" s="103">
        <f t="shared" ref="Z107:Z170" si="239">Y107/E107%</f>
        <v>6.25</v>
      </c>
      <c r="AA107" s="101">
        <f t="shared" si="233"/>
        <v>-8.75</v>
      </c>
      <c r="AB107" s="10">
        <f t="shared" si="234"/>
        <v>0</v>
      </c>
      <c r="AC107" s="279"/>
      <c r="AD107" s="103"/>
      <c r="AE107" s="107"/>
      <c r="AF107" s="107"/>
      <c r="AG107" s="103"/>
      <c r="AH107" s="103">
        <f>'ИТОГ и проверка'!N107</f>
        <v>0</v>
      </c>
      <c r="AI107" s="121"/>
      <c r="AJ107" s="121">
        <f t="shared" si="235"/>
        <v>0</v>
      </c>
      <c r="AK107" s="119">
        <f t="shared" si="236"/>
        <v>-4</v>
      </c>
      <c r="AL107" s="101">
        <f t="shared" si="237"/>
        <v>0</v>
      </c>
    </row>
    <row r="108" ht="31.5">
      <c r="A108" s="96" t="s">
        <v>223</v>
      </c>
      <c r="B108" s="97" t="s">
        <v>224</v>
      </c>
      <c r="C108" s="214">
        <v>1113.73</v>
      </c>
      <c r="D108" s="104">
        <v>2183</v>
      </c>
      <c r="E108" s="387">
        <v>1081</v>
      </c>
      <c r="F108" s="200">
        <f t="shared" si="230"/>
        <v>0.97061226688694746</v>
      </c>
      <c r="G108" s="102">
        <v>257</v>
      </c>
      <c r="H108" s="105">
        <v>15</v>
      </c>
      <c r="I108" s="105">
        <v>70</v>
      </c>
      <c r="J108" s="105"/>
      <c r="K108" s="105"/>
      <c r="L108" s="105"/>
      <c r="M108" s="105">
        <v>188</v>
      </c>
      <c r="N108" s="105">
        <v>69</v>
      </c>
      <c r="O108" s="145"/>
      <c r="P108" s="120"/>
      <c r="Q108" s="120"/>
      <c r="R108" s="120"/>
      <c r="S108" s="145"/>
      <c r="T108" s="145"/>
      <c r="U108" s="101">
        <f t="shared" si="238"/>
        <v>0</v>
      </c>
      <c r="V108" s="101">
        <f t="shared" si="231"/>
        <v>162.15000000000001</v>
      </c>
      <c r="W108" s="103">
        <f t="shared" si="232"/>
        <v>162</v>
      </c>
      <c r="X108" s="107">
        <v>15</v>
      </c>
      <c r="Y108" s="103">
        <f>'ИТОГ и проверка'!M108+AC108</f>
        <v>162</v>
      </c>
      <c r="Z108" s="103">
        <f t="shared" si="239"/>
        <v>14.986123959296947</v>
      </c>
      <c r="AA108" s="101">
        <f t="shared" si="233"/>
        <v>-0.01387604070305315</v>
      </c>
      <c r="AB108" s="103">
        <f t="shared" si="234"/>
        <v>0</v>
      </c>
      <c r="AC108" s="133">
        <v>30</v>
      </c>
      <c r="AD108" s="103"/>
      <c r="AE108" s="107"/>
      <c r="AF108" s="107"/>
      <c r="AG108" s="10">
        <f>Y108-AD108-AH108</f>
        <v>128</v>
      </c>
      <c r="AH108" s="103">
        <f>'ИТОГ и проверка'!N108</f>
        <v>34</v>
      </c>
      <c r="AI108" s="121"/>
      <c r="AJ108" s="121">
        <f t="shared" si="235"/>
        <v>162</v>
      </c>
      <c r="AK108" s="119">
        <f t="shared" si="236"/>
        <v>0</v>
      </c>
      <c r="AL108" s="101">
        <f t="shared" si="237"/>
        <v>0</v>
      </c>
    </row>
    <row r="109">
      <c r="A109" s="123" t="s">
        <v>225</v>
      </c>
      <c r="B109" s="87" t="s">
        <v>226</v>
      </c>
      <c r="C109" s="218"/>
      <c r="D109" s="208"/>
      <c r="E109" s="272"/>
      <c r="F109" s="256"/>
      <c r="G109" s="149"/>
      <c r="H109" s="91"/>
      <c r="I109" s="91"/>
      <c r="J109" s="91"/>
      <c r="K109" s="91"/>
      <c r="L109" s="91"/>
      <c r="M109" s="91"/>
      <c r="N109" s="151"/>
      <c r="O109" s="89"/>
      <c r="P109" s="90"/>
      <c r="Q109" s="90"/>
      <c r="R109" s="90"/>
      <c r="S109" s="89"/>
      <c r="T109" s="89"/>
      <c r="U109" s="90"/>
      <c r="V109" s="90"/>
      <c r="W109" s="90"/>
      <c r="X109" s="90"/>
      <c r="Y109" s="90"/>
      <c r="Z109" s="90"/>
      <c r="AA109" s="90"/>
      <c r="AB109" s="10">
        <f t="shared" si="234"/>
        <v>0</v>
      </c>
      <c r="AC109" s="90"/>
      <c r="AD109" s="90"/>
      <c r="AE109" s="90"/>
      <c r="AF109" s="90"/>
      <c r="AG109" s="90"/>
      <c r="AH109" s="92"/>
      <c r="AI109" s="127"/>
      <c r="AJ109" s="121">
        <f t="shared" si="235"/>
        <v>0</v>
      </c>
      <c r="AK109" s="119">
        <f t="shared" si="236"/>
        <v>0</v>
      </c>
      <c r="AL109" s="101">
        <f t="shared" si="237"/>
        <v>0</v>
      </c>
    </row>
    <row r="110" ht="31.5">
      <c r="A110" s="96" t="s">
        <v>227</v>
      </c>
      <c r="B110" s="97" t="s">
        <v>228</v>
      </c>
      <c r="C110" s="214">
        <v>438.69999999999999</v>
      </c>
      <c r="D110" s="104">
        <v>264</v>
      </c>
      <c r="E110" s="182">
        <v>243</v>
      </c>
      <c r="F110" s="200">
        <f t="shared" si="230"/>
        <v>0.55390927741053109</v>
      </c>
      <c r="G110" s="102">
        <v>39</v>
      </c>
      <c r="H110" s="105">
        <v>15</v>
      </c>
      <c r="I110" s="105"/>
      <c r="J110" s="105"/>
      <c r="K110" s="105"/>
      <c r="L110" s="105"/>
      <c r="M110" s="105">
        <v>30</v>
      </c>
      <c r="N110" s="201">
        <v>9</v>
      </c>
      <c r="O110" s="120">
        <v>4</v>
      </c>
      <c r="P110" s="386"/>
      <c r="Q110" s="120"/>
      <c r="R110" s="215"/>
      <c r="S110" s="120">
        <v>4</v>
      </c>
      <c r="T110" s="386"/>
      <c r="U110" s="205">
        <f t="shared" si="238"/>
        <v>10.256410256410255</v>
      </c>
      <c r="V110" s="101">
        <f t="shared" si="231"/>
        <v>36.449999999999996</v>
      </c>
      <c r="W110" s="103">
        <f t="shared" si="232"/>
        <v>36</v>
      </c>
      <c r="X110" s="107">
        <v>15</v>
      </c>
      <c r="Y110" s="103">
        <f>'ИТОГ и проверка'!M110</f>
        <v>24</v>
      </c>
      <c r="Z110" s="103">
        <f t="shared" si="239"/>
        <v>9.8765432098765427</v>
      </c>
      <c r="AA110" s="101">
        <f t="shared" si="233"/>
        <v>-5.1234567901234573</v>
      </c>
      <c r="AB110" s="103">
        <f t="shared" si="234"/>
        <v>0</v>
      </c>
      <c r="AC110" s="107"/>
      <c r="AD110" s="103"/>
      <c r="AE110" s="107"/>
      <c r="AF110" s="107"/>
      <c r="AG110" s="103">
        <f t="shared" ref="AG110:AG126" si="240">Y110-AD110-AH110</f>
        <v>18</v>
      </c>
      <c r="AH110" s="103">
        <f>'ИТОГ и проверка'!N110</f>
        <v>6</v>
      </c>
      <c r="AI110" s="121"/>
      <c r="AJ110" s="121">
        <f t="shared" si="235"/>
        <v>24</v>
      </c>
      <c r="AK110" s="119">
        <f t="shared" si="236"/>
        <v>0</v>
      </c>
      <c r="AL110" s="101">
        <f t="shared" si="237"/>
        <v>0</v>
      </c>
    </row>
    <row r="111" ht="31.5">
      <c r="A111" s="96" t="s">
        <v>229</v>
      </c>
      <c r="B111" s="97" t="s">
        <v>230</v>
      </c>
      <c r="C111" s="211">
        <v>537.20000000000005</v>
      </c>
      <c r="D111" s="104">
        <v>311</v>
      </c>
      <c r="E111" s="246">
        <v>286</v>
      </c>
      <c r="F111" s="200">
        <f t="shared" si="230"/>
        <v>0.53239017125837673</v>
      </c>
      <c r="G111" s="102">
        <v>46</v>
      </c>
      <c r="H111" s="105">
        <v>15</v>
      </c>
      <c r="I111" s="105"/>
      <c r="J111" s="105"/>
      <c r="K111" s="105"/>
      <c r="L111" s="105"/>
      <c r="M111" s="105">
        <v>35</v>
      </c>
      <c r="N111" s="201">
        <v>11</v>
      </c>
      <c r="O111" s="120">
        <v>3</v>
      </c>
      <c r="P111" s="386"/>
      <c r="Q111" s="120"/>
      <c r="R111" s="215"/>
      <c r="S111" s="120">
        <v>3</v>
      </c>
      <c r="T111" s="386"/>
      <c r="U111" s="205">
        <f t="shared" si="238"/>
        <v>6.5217391304347823</v>
      </c>
      <c r="V111" s="101">
        <f t="shared" si="231"/>
        <v>42.899999999999999</v>
      </c>
      <c r="W111" s="103">
        <f t="shared" si="232"/>
        <v>42</v>
      </c>
      <c r="X111" s="107">
        <v>15</v>
      </c>
      <c r="Y111" s="103">
        <f>'ИТОГ и проверка'!M111</f>
        <v>28</v>
      </c>
      <c r="Z111" s="103">
        <f t="shared" si="239"/>
        <v>9.79020979020979</v>
      </c>
      <c r="AA111" s="101">
        <f t="shared" si="233"/>
        <v>-5.20979020979021</v>
      </c>
      <c r="AB111" s="10">
        <f t="shared" si="234"/>
        <v>0</v>
      </c>
      <c r="AC111" s="107"/>
      <c r="AD111" s="103"/>
      <c r="AE111" s="107"/>
      <c r="AF111" s="107"/>
      <c r="AG111" s="103">
        <f t="shared" si="240"/>
        <v>21</v>
      </c>
      <c r="AH111" s="103">
        <f>'ИТОГ и проверка'!N111</f>
        <v>7</v>
      </c>
      <c r="AI111" s="121"/>
      <c r="AJ111" s="121">
        <f t="shared" si="235"/>
        <v>28</v>
      </c>
      <c r="AK111" s="119">
        <f t="shared" si="236"/>
        <v>0</v>
      </c>
      <c r="AL111" s="101">
        <f t="shared" si="237"/>
        <v>0</v>
      </c>
    </row>
    <row r="112" ht="31.5">
      <c r="A112" s="96" t="s">
        <v>231</v>
      </c>
      <c r="B112" s="97" t="s">
        <v>232</v>
      </c>
      <c r="C112" s="214">
        <v>140</v>
      </c>
      <c r="D112" s="104">
        <v>26</v>
      </c>
      <c r="E112" s="182">
        <v>22</v>
      </c>
      <c r="F112" s="200">
        <f t="shared" si="230"/>
        <v>0.15714285714285714</v>
      </c>
      <c r="G112" s="102">
        <v>3</v>
      </c>
      <c r="H112" s="105">
        <v>12</v>
      </c>
      <c r="I112" s="105"/>
      <c r="J112" s="105"/>
      <c r="K112" s="105"/>
      <c r="L112" s="105"/>
      <c r="M112" s="105">
        <v>2</v>
      </c>
      <c r="N112" s="201">
        <v>1</v>
      </c>
      <c r="O112" s="120"/>
      <c r="P112" s="386"/>
      <c r="Q112" s="120"/>
      <c r="R112" s="215"/>
      <c r="S112" s="120"/>
      <c r="T112" s="386"/>
      <c r="U112" s="205">
        <v>0</v>
      </c>
      <c r="V112" s="101">
        <f t="shared" si="231"/>
        <v>3.2999999999999998</v>
      </c>
      <c r="W112" s="103">
        <f t="shared" si="232"/>
        <v>3</v>
      </c>
      <c r="X112" s="107">
        <v>15</v>
      </c>
      <c r="Y112" s="103">
        <f>'ИТОГ и проверка'!M112</f>
        <v>3</v>
      </c>
      <c r="Z112" s="103">
        <f t="shared" si="239"/>
        <v>13.636363636363637</v>
      </c>
      <c r="AA112" s="101">
        <f t="shared" si="233"/>
        <v>-1.3636363636363633</v>
      </c>
      <c r="AB112" s="103">
        <f t="shared" si="234"/>
        <v>0</v>
      </c>
      <c r="AC112" s="107"/>
      <c r="AD112" s="103"/>
      <c r="AE112" s="107"/>
      <c r="AF112" s="107"/>
      <c r="AG112" s="103">
        <f t="shared" si="240"/>
        <v>2</v>
      </c>
      <c r="AH112" s="103">
        <f>'ИТОГ и проверка'!N112</f>
        <v>1</v>
      </c>
      <c r="AI112" s="121"/>
      <c r="AJ112" s="121">
        <f t="shared" si="235"/>
        <v>3</v>
      </c>
      <c r="AK112" s="119">
        <f t="shared" si="236"/>
        <v>0</v>
      </c>
      <c r="AL112" s="101">
        <f t="shared" si="237"/>
        <v>0</v>
      </c>
    </row>
    <row r="113" ht="31.5">
      <c r="A113" s="96" t="s">
        <v>233</v>
      </c>
      <c r="B113" s="97" t="s">
        <v>234</v>
      </c>
      <c r="C113" s="211">
        <v>1100</v>
      </c>
      <c r="D113" s="104">
        <v>452</v>
      </c>
      <c r="E113" s="246">
        <v>420</v>
      </c>
      <c r="F113" s="200">
        <f t="shared" si="230"/>
        <v>0.38181818181818183</v>
      </c>
      <c r="G113" s="102">
        <v>57</v>
      </c>
      <c r="H113" s="105">
        <v>15</v>
      </c>
      <c r="I113" s="105">
        <v>10</v>
      </c>
      <c r="J113" s="105"/>
      <c r="K113" s="105"/>
      <c r="L113" s="105"/>
      <c r="M113" s="105">
        <v>40</v>
      </c>
      <c r="N113" s="201">
        <v>17</v>
      </c>
      <c r="O113" s="120">
        <v>10</v>
      </c>
      <c r="P113" s="386"/>
      <c r="Q113" s="120"/>
      <c r="R113" s="215"/>
      <c r="S113" s="120">
        <v>10</v>
      </c>
      <c r="T113" s="386"/>
      <c r="U113" s="205">
        <f t="shared" si="238"/>
        <v>17.543859649122808</v>
      </c>
      <c r="V113" s="101">
        <f t="shared" si="231"/>
        <v>63</v>
      </c>
      <c r="W113" s="103">
        <f t="shared" si="232"/>
        <v>63</v>
      </c>
      <c r="X113" s="107">
        <v>15</v>
      </c>
      <c r="Y113" s="394">
        <f>'ИТОГ и проверка'!M113+AC113</f>
        <v>44</v>
      </c>
      <c r="Z113" s="121">
        <f t="shared" si="239"/>
        <v>10.476190476190476</v>
      </c>
      <c r="AA113" s="101">
        <f t="shared" si="233"/>
        <v>-4.5238095238095237</v>
      </c>
      <c r="AB113" s="121">
        <f t="shared" si="234"/>
        <v>0</v>
      </c>
      <c r="AC113" s="402">
        <v>2</v>
      </c>
      <c r="AD113" s="103"/>
      <c r="AE113" s="107"/>
      <c r="AF113" s="107"/>
      <c r="AG113" s="103">
        <f t="shared" si="240"/>
        <v>33</v>
      </c>
      <c r="AH113" s="103">
        <f>'ИТОГ и проверка'!N113</f>
        <v>11</v>
      </c>
      <c r="AI113" s="121"/>
      <c r="AJ113" s="121">
        <f t="shared" si="235"/>
        <v>44</v>
      </c>
      <c r="AK113" s="119">
        <f t="shared" si="236"/>
        <v>0</v>
      </c>
      <c r="AL113" s="101">
        <f t="shared" si="237"/>
        <v>0</v>
      </c>
    </row>
    <row r="114" ht="31.5">
      <c r="A114" s="96" t="s">
        <v>235</v>
      </c>
      <c r="B114" s="97" t="s">
        <v>236</v>
      </c>
      <c r="C114" s="214">
        <v>310.89999999999998</v>
      </c>
      <c r="D114" s="104">
        <v>28</v>
      </c>
      <c r="E114" s="182">
        <v>33</v>
      </c>
      <c r="F114" s="200">
        <f t="shared" si="230"/>
        <v>0.10614345448697331</v>
      </c>
      <c r="G114" s="102">
        <v>4</v>
      </c>
      <c r="H114" s="105">
        <v>14</v>
      </c>
      <c r="I114" s="105"/>
      <c r="J114" s="105"/>
      <c r="K114" s="105"/>
      <c r="L114" s="105"/>
      <c r="M114" s="105">
        <v>3</v>
      </c>
      <c r="N114" s="201">
        <v>1</v>
      </c>
      <c r="O114" s="120"/>
      <c r="P114" s="386"/>
      <c r="Q114" s="120"/>
      <c r="R114" s="215"/>
      <c r="S114" s="120"/>
      <c r="T114" s="386"/>
      <c r="U114" s="205">
        <f t="shared" si="238"/>
        <v>0</v>
      </c>
      <c r="V114" s="101">
        <f t="shared" si="231"/>
        <v>4.9500000000000002</v>
      </c>
      <c r="W114" s="103">
        <f t="shared" si="232"/>
        <v>4</v>
      </c>
      <c r="X114" s="107">
        <v>15</v>
      </c>
      <c r="Y114" s="103">
        <f>'ИТОГ и проверка'!M114</f>
        <v>4</v>
      </c>
      <c r="Z114" s="103">
        <f t="shared" si="239"/>
        <v>12.121212121212121</v>
      </c>
      <c r="AA114" s="101">
        <f t="shared" si="233"/>
        <v>-2.8787878787878789</v>
      </c>
      <c r="AB114" s="103">
        <f t="shared" si="234"/>
        <v>0</v>
      </c>
      <c r="AC114" s="107"/>
      <c r="AD114" s="103"/>
      <c r="AE114" s="107"/>
      <c r="AF114" s="107"/>
      <c r="AG114" s="103">
        <f t="shared" si="240"/>
        <v>3</v>
      </c>
      <c r="AH114" s="103">
        <f>'ИТОГ и проверка'!N114</f>
        <v>1</v>
      </c>
      <c r="AI114" s="121"/>
      <c r="AJ114" s="121">
        <f t="shared" si="235"/>
        <v>4</v>
      </c>
      <c r="AK114" s="119">
        <f t="shared" si="236"/>
        <v>0</v>
      </c>
      <c r="AL114" s="101">
        <f t="shared" si="237"/>
        <v>0</v>
      </c>
    </row>
    <row r="115" ht="31.5">
      <c r="A115" s="96" t="s">
        <v>237</v>
      </c>
      <c r="B115" s="97" t="s">
        <v>238</v>
      </c>
      <c r="C115" s="211">
        <v>75.200000000000003</v>
      </c>
      <c r="D115" s="104">
        <v>22</v>
      </c>
      <c r="E115" s="280">
        <v>26</v>
      </c>
      <c r="F115" s="200">
        <f t="shared" si="230"/>
        <v>0.3457446808510638</v>
      </c>
      <c r="G115" s="102">
        <v>3</v>
      </c>
      <c r="H115" s="105">
        <v>14</v>
      </c>
      <c r="I115" s="105"/>
      <c r="J115" s="105"/>
      <c r="K115" s="105"/>
      <c r="L115" s="105"/>
      <c r="M115" s="105">
        <v>2</v>
      </c>
      <c r="N115" s="201">
        <v>1</v>
      </c>
      <c r="O115" s="71"/>
      <c r="P115" s="386"/>
      <c r="Q115" s="120"/>
      <c r="R115" s="215"/>
      <c r="S115" s="71"/>
      <c r="T115" s="49"/>
      <c r="U115" s="205">
        <v>0</v>
      </c>
      <c r="V115" s="101">
        <f t="shared" si="231"/>
        <v>3.8999999999999999</v>
      </c>
      <c r="W115" s="103">
        <f t="shared" si="232"/>
        <v>3</v>
      </c>
      <c r="X115" s="107">
        <v>15</v>
      </c>
      <c r="Y115" s="103">
        <f>'ИТОГ и проверка'!M115</f>
        <v>3</v>
      </c>
      <c r="Z115" s="103">
        <f t="shared" si="239"/>
        <v>11.538461538461538</v>
      </c>
      <c r="AA115" s="101">
        <f t="shared" si="233"/>
        <v>-3.4615384615384617</v>
      </c>
      <c r="AB115" s="10">
        <f t="shared" si="234"/>
        <v>0</v>
      </c>
      <c r="AC115" s="107"/>
      <c r="AD115" s="103"/>
      <c r="AE115" s="107"/>
      <c r="AF115" s="107"/>
      <c r="AG115" s="103">
        <f t="shared" si="240"/>
        <v>2</v>
      </c>
      <c r="AH115" s="103">
        <f>'ИТОГ и проверка'!N115</f>
        <v>1</v>
      </c>
      <c r="AI115" s="121"/>
      <c r="AJ115" s="121">
        <f t="shared" si="235"/>
        <v>3</v>
      </c>
      <c r="AK115" s="119">
        <f t="shared" si="236"/>
        <v>0</v>
      </c>
      <c r="AL115" s="101">
        <f t="shared" si="237"/>
        <v>0</v>
      </c>
    </row>
    <row r="116" ht="31.5">
      <c r="A116" s="96" t="s">
        <v>239</v>
      </c>
      <c r="B116" s="97" t="s">
        <v>240</v>
      </c>
      <c r="C116" s="265">
        <v>1489.6130000000001</v>
      </c>
      <c r="D116" s="104">
        <v>841</v>
      </c>
      <c r="E116" s="182">
        <v>707</v>
      </c>
      <c r="F116" s="200">
        <f t="shared" si="230"/>
        <v>0.4746199180592543</v>
      </c>
      <c r="G116" s="102">
        <v>120</v>
      </c>
      <c r="H116" s="105">
        <v>14</v>
      </c>
      <c r="I116" s="278"/>
      <c r="J116" s="105"/>
      <c r="K116" s="105"/>
      <c r="L116" s="105"/>
      <c r="M116" s="105"/>
      <c r="N116" s="201">
        <v>0</v>
      </c>
      <c r="O116" s="120">
        <v>67</v>
      </c>
      <c r="P116" s="386"/>
      <c r="Q116" s="120"/>
      <c r="R116" s="215"/>
      <c r="S116" s="120">
        <v>64</v>
      </c>
      <c r="T116" s="386">
        <v>3</v>
      </c>
      <c r="U116" s="205">
        <f t="shared" si="238"/>
        <v>55.833333333333336</v>
      </c>
      <c r="V116" s="101">
        <f t="shared" si="231"/>
        <v>106.05</v>
      </c>
      <c r="W116" s="103">
        <f t="shared" si="232"/>
        <v>106</v>
      </c>
      <c r="X116" s="107">
        <v>15</v>
      </c>
      <c r="Y116" s="103">
        <f>'ИТОГ и проверка'!M116</f>
        <v>85</v>
      </c>
      <c r="Z116" s="103">
        <f t="shared" si="239"/>
        <v>12.022630834512022</v>
      </c>
      <c r="AA116" s="101">
        <f t="shared" si="233"/>
        <v>-2.9773691654879784</v>
      </c>
      <c r="AB116" s="103">
        <f t="shared" si="234"/>
        <v>0</v>
      </c>
      <c r="AC116" s="279"/>
      <c r="AD116" s="103"/>
      <c r="AE116" s="107"/>
      <c r="AF116" s="107"/>
      <c r="AG116" s="103"/>
      <c r="AH116" s="103">
        <f>'ИТОГ и проверка'!N116</f>
        <v>0</v>
      </c>
      <c r="AI116" s="121"/>
      <c r="AJ116" s="121">
        <f t="shared" si="235"/>
        <v>0</v>
      </c>
      <c r="AK116" s="119">
        <f t="shared" si="236"/>
        <v>-85</v>
      </c>
      <c r="AL116" s="101">
        <f t="shared" si="237"/>
        <v>0</v>
      </c>
    </row>
    <row r="117">
      <c r="A117" s="123" t="s">
        <v>241</v>
      </c>
      <c r="B117" s="87" t="s">
        <v>242</v>
      </c>
      <c r="C117" s="218"/>
      <c r="D117" s="208"/>
      <c r="E117" s="284"/>
      <c r="F117" s="256"/>
      <c r="G117" s="149"/>
      <c r="H117" s="91"/>
      <c r="I117" s="91"/>
      <c r="J117" s="91"/>
      <c r="K117" s="91"/>
      <c r="L117" s="91"/>
      <c r="M117" s="91"/>
      <c r="N117" s="151"/>
      <c r="O117" s="89"/>
      <c r="P117" s="90"/>
      <c r="Q117" s="90"/>
      <c r="R117" s="90"/>
      <c r="S117" s="89"/>
      <c r="T117" s="89"/>
      <c r="U117" s="90"/>
      <c r="V117" s="90"/>
      <c r="W117" s="90"/>
      <c r="X117" s="90"/>
      <c r="Y117" s="90"/>
      <c r="Z117" s="90"/>
      <c r="AA117" s="90"/>
      <c r="AB117" s="10">
        <f t="shared" si="234"/>
        <v>0</v>
      </c>
      <c r="AC117" s="90"/>
      <c r="AD117" s="90"/>
      <c r="AE117" s="90"/>
      <c r="AF117" s="90"/>
      <c r="AG117" s="90"/>
      <c r="AH117" s="92"/>
      <c r="AI117" s="127"/>
      <c r="AJ117" s="121">
        <f t="shared" si="235"/>
        <v>0</v>
      </c>
      <c r="AK117" s="119">
        <f t="shared" si="236"/>
        <v>0</v>
      </c>
      <c r="AL117" s="101">
        <f t="shared" si="237"/>
        <v>0</v>
      </c>
    </row>
    <row r="118" ht="47.25">
      <c r="A118" s="96" t="s">
        <v>243</v>
      </c>
      <c r="B118" s="97" t="s">
        <v>244</v>
      </c>
      <c r="C118" s="265">
        <v>399.39999999999998</v>
      </c>
      <c r="D118" s="104">
        <v>0</v>
      </c>
      <c r="E118" s="182">
        <v>0</v>
      </c>
      <c r="F118" s="200">
        <f t="shared" si="230"/>
        <v>0</v>
      </c>
      <c r="G118" s="102">
        <v>0</v>
      </c>
      <c r="H118" s="105">
        <v>0</v>
      </c>
      <c r="I118" s="105"/>
      <c r="J118" s="105"/>
      <c r="K118" s="105"/>
      <c r="L118" s="105"/>
      <c r="M118" s="105"/>
      <c r="N118" s="105">
        <v>0</v>
      </c>
      <c r="O118" s="100">
        <v>0</v>
      </c>
      <c r="P118" s="107"/>
      <c r="Q118" s="107"/>
      <c r="R118" s="107"/>
      <c r="S118" s="100">
        <v>0</v>
      </c>
      <c r="T118" s="100">
        <v>0</v>
      </c>
      <c r="U118" s="101">
        <v>0</v>
      </c>
      <c r="V118" s="101">
        <f t="shared" si="231"/>
        <v>0</v>
      </c>
      <c r="W118" s="103">
        <f t="shared" si="232"/>
        <v>0</v>
      </c>
      <c r="X118" s="107">
        <v>0</v>
      </c>
      <c r="Y118" s="103">
        <f>'ИТОГ и проверка'!M118</f>
        <v>0</v>
      </c>
      <c r="Z118" s="103">
        <v>0</v>
      </c>
      <c r="AA118" s="101">
        <f t="shared" si="233"/>
        <v>0</v>
      </c>
      <c r="AB118" s="103">
        <f t="shared" si="234"/>
        <v>0</v>
      </c>
      <c r="AC118" s="107"/>
      <c r="AD118" s="103"/>
      <c r="AE118" s="107"/>
      <c r="AF118" s="107"/>
      <c r="AG118" s="103"/>
      <c r="AH118" s="103">
        <f>'ИТОГ и проверка'!N118</f>
        <v>0</v>
      </c>
      <c r="AI118" s="121"/>
      <c r="AJ118" s="121">
        <f t="shared" si="235"/>
        <v>0</v>
      </c>
      <c r="AK118" s="119">
        <f t="shared" si="236"/>
        <v>0</v>
      </c>
      <c r="AL118" s="101">
        <f t="shared" si="237"/>
        <v>0</v>
      </c>
    </row>
    <row r="119" ht="31.5">
      <c r="A119" s="96" t="s">
        <v>245</v>
      </c>
      <c r="B119" s="97" t="s">
        <v>246</v>
      </c>
      <c r="C119" s="211">
        <v>384.80000000000001</v>
      </c>
      <c r="D119" s="104">
        <v>0</v>
      </c>
      <c r="E119" s="246">
        <v>0</v>
      </c>
      <c r="F119" s="200">
        <f t="shared" si="230"/>
        <v>0</v>
      </c>
      <c r="G119" s="102">
        <v>0</v>
      </c>
      <c r="H119" s="105">
        <v>0</v>
      </c>
      <c r="I119" s="105"/>
      <c r="J119" s="105"/>
      <c r="K119" s="105"/>
      <c r="L119" s="105"/>
      <c r="M119" s="105"/>
      <c r="N119" s="105">
        <v>0</v>
      </c>
      <c r="O119" s="142">
        <v>0</v>
      </c>
      <c r="P119" s="107"/>
      <c r="Q119" s="107"/>
      <c r="R119" s="107"/>
      <c r="S119" s="142">
        <v>0</v>
      </c>
      <c r="T119" s="142">
        <v>0</v>
      </c>
      <c r="U119" s="101">
        <v>0</v>
      </c>
      <c r="V119" s="101">
        <f t="shared" si="231"/>
        <v>0</v>
      </c>
      <c r="W119" s="103">
        <f t="shared" si="232"/>
        <v>0</v>
      </c>
      <c r="X119" s="107">
        <v>0</v>
      </c>
      <c r="Y119" s="103">
        <f>'ИТОГ и проверка'!M119</f>
        <v>0</v>
      </c>
      <c r="Z119" s="103">
        <v>0</v>
      </c>
      <c r="AA119" s="101">
        <f t="shared" si="233"/>
        <v>0</v>
      </c>
      <c r="AB119" s="10">
        <f t="shared" si="234"/>
        <v>0</v>
      </c>
      <c r="AC119" s="107"/>
      <c r="AD119" s="103"/>
      <c r="AE119" s="107"/>
      <c r="AF119" s="107"/>
      <c r="AG119" s="103"/>
      <c r="AH119" s="103">
        <f>'ИТОГ и проверка'!N119</f>
        <v>0</v>
      </c>
      <c r="AI119" s="121"/>
      <c r="AJ119" s="121">
        <f t="shared" si="235"/>
        <v>0</v>
      </c>
      <c r="AK119" s="119">
        <f t="shared" si="236"/>
        <v>0</v>
      </c>
      <c r="AL119" s="101">
        <f t="shared" si="237"/>
        <v>0</v>
      </c>
    </row>
    <row r="120">
      <c r="A120" s="123" t="s">
        <v>247</v>
      </c>
      <c r="B120" s="87" t="s">
        <v>248</v>
      </c>
      <c r="C120" s="206"/>
      <c r="D120" s="88"/>
      <c r="E120" s="207"/>
      <c r="F120" s="235"/>
      <c r="G120" s="149"/>
      <c r="H120" s="91"/>
      <c r="I120" s="91"/>
      <c r="J120" s="91"/>
      <c r="K120" s="91"/>
      <c r="L120" s="91"/>
      <c r="M120" s="91"/>
      <c r="N120" s="151"/>
      <c r="O120" s="89"/>
      <c r="P120" s="90"/>
      <c r="Q120" s="90"/>
      <c r="R120" s="90"/>
      <c r="S120" s="89"/>
      <c r="T120" s="89"/>
      <c r="U120" s="90"/>
      <c r="V120" s="90"/>
      <c r="W120" s="90"/>
      <c r="X120" s="90"/>
      <c r="Y120" s="90"/>
      <c r="Z120" s="90"/>
      <c r="AA120" s="90"/>
      <c r="AB120" s="103">
        <f t="shared" si="234"/>
        <v>0</v>
      </c>
      <c r="AC120" s="90"/>
      <c r="AD120" s="90"/>
      <c r="AE120" s="90"/>
      <c r="AF120" s="90"/>
      <c r="AG120" s="90"/>
      <c r="AH120" s="92"/>
      <c r="AI120" s="127"/>
      <c r="AJ120" s="121">
        <f t="shared" si="235"/>
        <v>0</v>
      </c>
      <c r="AK120" s="119">
        <f t="shared" si="236"/>
        <v>0</v>
      </c>
      <c r="AL120" s="101">
        <f t="shared" si="237"/>
        <v>0</v>
      </c>
    </row>
    <row r="121" ht="63">
      <c r="A121" s="96" t="s">
        <v>249</v>
      </c>
      <c r="B121" s="97" t="s">
        <v>250</v>
      </c>
      <c r="C121" s="211">
        <v>84.5</v>
      </c>
      <c r="D121" s="104">
        <v>35</v>
      </c>
      <c r="E121" s="286">
        <v>22</v>
      </c>
      <c r="F121" s="200">
        <f t="shared" si="230"/>
        <v>0.26035502958579881</v>
      </c>
      <c r="G121" s="102">
        <v>5</v>
      </c>
      <c r="H121" s="105">
        <v>14</v>
      </c>
      <c r="I121" s="105"/>
      <c r="J121" s="105"/>
      <c r="K121" s="105"/>
      <c r="L121" s="105"/>
      <c r="M121" s="105"/>
      <c r="N121" s="105">
        <v>0</v>
      </c>
      <c r="O121" s="105">
        <v>9</v>
      </c>
      <c r="P121" s="120"/>
      <c r="Q121" s="120"/>
      <c r="R121" s="120"/>
      <c r="S121" s="105">
        <v>4</v>
      </c>
      <c r="T121" s="105">
        <v>5</v>
      </c>
      <c r="U121" s="101">
        <f t="shared" si="238"/>
        <v>180</v>
      </c>
      <c r="V121" s="101">
        <f t="shared" si="231"/>
        <v>3.2999999999999998</v>
      </c>
      <c r="W121" s="103">
        <f t="shared" si="232"/>
        <v>3</v>
      </c>
      <c r="X121" s="107">
        <v>15</v>
      </c>
      <c r="Y121" s="103">
        <f>'ИТОГ и проверка'!M121</f>
        <v>3</v>
      </c>
      <c r="Z121" s="103">
        <f t="shared" si="239"/>
        <v>13.636363636363637</v>
      </c>
      <c r="AA121" s="101">
        <f t="shared" si="233"/>
        <v>-1.3636363636363633</v>
      </c>
      <c r="AB121" s="10">
        <f t="shared" si="234"/>
        <v>0</v>
      </c>
      <c r="AC121" s="107"/>
      <c r="AD121" s="103"/>
      <c r="AE121" s="107"/>
      <c r="AF121" s="107"/>
      <c r="AG121" s="103"/>
      <c r="AH121" s="103">
        <f>'ИТОГ и проверка'!N121</f>
        <v>0</v>
      </c>
      <c r="AI121" s="121"/>
      <c r="AJ121" s="121">
        <f t="shared" si="235"/>
        <v>0</v>
      </c>
      <c r="AK121" s="119">
        <f t="shared" si="236"/>
        <v>-3</v>
      </c>
      <c r="AL121" s="101">
        <f t="shared" si="237"/>
        <v>0</v>
      </c>
    </row>
    <row r="122" ht="63">
      <c r="A122" s="96" t="s">
        <v>251</v>
      </c>
      <c r="B122" s="97" t="s">
        <v>252</v>
      </c>
      <c r="C122" s="214">
        <v>70</v>
      </c>
      <c r="D122" s="104">
        <v>35</v>
      </c>
      <c r="E122" s="7">
        <v>15</v>
      </c>
      <c r="F122" s="200">
        <f t="shared" si="230"/>
        <v>0.21428571428571427</v>
      </c>
      <c r="G122" s="102">
        <v>5</v>
      </c>
      <c r="H122" s="105">
        <v>14</v>
      </c>
      <c r="I122" s="105"/>
      <c r="J122" s="105"/>
      <c r="K122" s="105"/>
      <c r="L122" s="105"/>
      <c r="M122" s="105"/>
      <c r="N122" s="105">
        <v>0</v>
      </c>
      <c r="O122" s="105">
        <v>5</v>
      </c>
      <c r="P122" s="120"/>
      <c r="Q122" s="120"/>
      <c r="R122" s="120"/>
      <c r="S122" s="105">
        <v>4</v>
      </c>
      <c r="T122" s="105">
        <v>1</v>
      </c>
      <c r="U122" s="101">
        <f t="shared" si="238"/>
        <v>100</v>
      </c>
      <c r="V122" s="101">
        <f t="shared" si="231"/>
        <v>2.25</v>
      </c>
      <c r="W122" s="103">
        <f t="shared" si="232"/>
        <v>2</v>
      </c>
      <c r="X122" s="107">
        <v>15</v>
      </c>
      <c r="Y122" s="103">
        <f>'ИТОГ и проверка'!M122</f>
        <v>2</v>
      </c>
      <c r="Z122" s="103">
        <f t="shared" si="239"/>
        <v>13.333333333333334</v>
      </c>
      <c r="AA122" s="101">
        <f t="shared" si="233"/>
        <v>-1.6666666666666661</v>
      </c>
      <c r="AB122" s="103">
        <f t="shared" si="234"/>
        <v>0</v>
      </c>
      <c r="AC122" s="107"/>
      <c r="AD122" s="103"/>
      <c r="AE122" s="107"/>
      <c r="AF122" s="107"/>
      <c r="AG122" s="103"/>
      <c r="AH122" s="103">
        <f>'ИТОГ и проверка'!N122</f>
        <v>0</v>
      </c>
      <c r="AI122" s="121"/>
      <c r="AJ122" s="121">
        <f t="shared" si="235"/>
        <v>0</v>
      </c>
      <c r="AK122" s="119">
        <f t="shared" si="236"/>
        <v>-2</v>
      </c>
      <c r="AL122" s="101">
        <f t="shared" si="237"/>
        <v>0</v>
      </c>
    </row>
    <row r="123" ht="63">
      <c r="A123" s="96" t="s">
        <v>253</v>
      </c>
      <c r="B123" s="97" t="s">
        <v>254</v>
      </c>
      <c r="C123" s="211">
        <v>247.5</v>
      </c>
      <c r="D123" s="104">
        <v>106</v>
      </c>
      <c r="E123" s="288">
        <v>52</v>
      </c>
      <c r="F123" s="200">
        <f t="shared" si="230"/>
        <v>0.21010101010101009</v>
      </c>
      <c r="G123" s="102">
        <v>15</v>
      </c>
      <c r="H123" s="105">
        <v>14</v>
      </c>
      <c r="I123" s="105"/>
      <c r="J123" s="105"/>
      <c r="K123" s="105"/>
      <c r="L123" s="105"/>
      <c r="M123" s="105"/>
      <c r="N123" s="105">
        <v>0</v>
      </c>
      <c r="O123" s="105">
        <v>8</v>
      </c>
      <c r="P123" s="120"/>
      <c r="Q123" s="120"/>
      <c r="R123" s="120"/>
      <c r="S123" s="105">
        <v>5</v>
      </c>
      <c r="T123" s="105">
        <v>3</v>
      </c>
      <c r="U123" s="101">
        <f t="shared" si="238"/>
        <v>53.333333333333336</v>
      </c>
      <c r="V123" s="101">
        <f t="shared" si="231"/>
        <v>7.7999999999999998</v>
      </c>
      <c r="W123" s="103">
        <f t="shared" si="232"/>
        <v>7</v>
      </c>
      <c r="X123" s="107">
        <v>15</v>
      </c>
      <c r="Y123" s="103">
        <f>'ИТОГ и проверка'!M123</f>
        <v>7</v>
      </c>
      <c r="Z123" s="103">
        <f t="shared" si="239"/>
        <v>13.461538461538462</v>
      </c>
      <c r="AA123" s="101">
        <f t="shared" si="233"/>
        <v>-1.5384615384615383</v>
      </c>
      <c r="AB123" s="10">
        <f t="shared" si="234"/>
        <v>0</v>
      </c>
      <c r="AC123" s="107"/>
      <c r="AD123" s="103"/>
      <c r="AE123" s="107"/>
      <c r="AF123" s="107"/>
      <c r="AG123" s="103"/>
      <c r="AH123" s="103">
        <f>'ИТОГ и проверка'!N123</f>
        <v>0</v>
      </c>
      <c r="AI123" s="121"/>
      <c r="AJ123" s="121">
        <f t="shared" si="235"/>
        <v>0</v>
      </c>
      <c r="AK123" s="119">
        <f t="shared" si="236"/>
        <v>-7</v>
      </c>
      <c r="AL123" s="101">
        <f t="shared" si="237"/>
        <v>0</v>
      </c>
    </row>
    <row r="124" ht="47.25">
      <c r="A124" s="96" t="s">
        <v>255</v>
      </c>
      <c r="B124" s="97" t="s">
        <v>256</v>
      </c>
      <c r="C124" s="265">
        <v>600.66700000000003</v>
      </c>
      <c r="D124" s="337">
        <v>287</v>
      </c>
      <c r="E124" s="261">
        <v>342</v>
      </c>
      <c r="F124" s="217">
        <f t="shared" si="230"/>
        <v>0.56936705362538642</v>
      </c>
      <c r="G124" s="102">
        <v>43</v>
      </c>
      <c r="H124" s="105">
        <v>15</v>
      </c>
      <c r="I124" s="105"/>
      <c r="J124" s="105"/>
      <c r="K124" s="105"/>
      <c r="L124" s="105"/>
      <c r="M124" s="105"/>
      <c r="N124" s="201">
        <v>0</v>
      </c>
      <c r="O124" s="71">
        <v>43</v>
      </c>
      <c r="P124" s="386"/>
      <c r="Q124" s="120"/>
      <c r="R124" s="215"/>
      <c r="S124" s="71">
        <v>34</v>
      </c>
      <c r="T124" s="49">
        <v>9</v>
      </c>
      <c r="U124" s="205">
        <f t="shared" si="238"/>
        <v>100</v>
      </c>
      <c r="V124" s="101">
        <f t="shared" si="231"/>
        <v>51.299999999999997</v>
      </c>
      <c r="W124" s="103">
        <f t="shared" si="232"/>
        <v>51</v>
      </c>
      <c r="X124" s="107">
        <v>15</v>
      </c>
      <c r="Y124" s="103">
        <f>'ИТОГ и проверка'!M124</f>
        <v>51</v>
      </c>
      <c r="Z124" s="103">
        <f t="shared" si="239"/>
        <v>14.912280701754387</v>
      </c>
      <c r="AA124" s="101">
        <f t="shared" si="233"/>
        <v>-0.087719298245612976</v>
      </c>
      <c r="AB124" s="103">
        <f t="shared" si="234"/>
        <v>0</v>
      </c>
      <c r="AC124" s="107"/>
      <c r="AD124" s="103"/>
      <c r="AE124" s="107"/>
      <c r="AF124" s="107"/>
      <c r="AG124" s="103"/>
      <c r="AH124" s="103">
        <f>'ИТОГ и проверка'!N124</f>
        <v>0</v>
      </c>
      <c r="AI124" s="121"/>
      <c r="AJ124" s="121">
        <f t="shared" si="235"/>
        <v>0</v>
      </c>
      <c r="AK124" s="119">
        <f t="shared" si="236"/>
        <v>-51</v>
      </c>
      <c r="AL124" s="101">
        <f t="shared" si="237"/>
        <v>0</v>
      </c>
    </row>
    <row r="125" ht="31.5">
      <c r="A125" s="96" t="s">
        <v>257</v>
      </c>
      <c r="B125" s="97" t="s">
        <v>258</v>
      </c>
      <c r="C125" s="211">
        <v>1010.05</v>
      </c>
      <c r="D125" s="104">
        <v>374</v>
      </c>
      <c r="E125" s="182">
        <v>495</v>
      </c>
      <c r="F125" s="200">
        <f t="shared" si="230"/>
        <v>0.49007474877481316</v>
      </c>
      <c r="G125" s="102">
        <v>56</v>
      </c>
      <c r="H125" s="105">
        <v>15</v>
      </c>
      <c r="I125" s="105"/>
      <c r="J125" s="105"/>
      <c r="K125" s="105"/>
      <c r="L125" s="105"/>
      <c r="M125" s="105">
        <v>41</v>
      </c>
      <c r="N125" s="201">
        <v>15</v>
      </c>
      <c r="O125" s="120">
        <v>2</v>
      </c>
      <c r="P125" s="386"/>
      <c r="Q125" s="120"/>
      <c r="R125" s="215"/>
      <c r="S125" s="71">
        <v>2</v>
      </c>
      <c r="T125" s="403"/>
      <c r="U125" s="205">
        <f t="shared" si="238"/>
        <v>3.5714285714285712</v>
      </c>
      <c r="V125" s="101">
        <f t="shared" si="231"/>
        <v>74.25</v>
      </c>
      <c r="W125" s="103">
        <f t="shared" si="232"/>
        <v>74</v>
      </c>
      <c r="X125" s="107">
        <v>15</v>
      </c>
      <c r="Y125" s="103">
        <f>'ИТОГ и проверка'!M125</f>
        <v>74</v>
      </c>
      <c r="Z125" s="103">
        <f t="shared" si="239"/>
        <v>14.94949494949495</v>
      </c>
      <c r="AA125" s="101">
        <f t="shared" si="233"/>
        <v>-0.050505050505050164</v>
      </c>
      <c r="AB125" s="10">
        <f t="shared" si="234"/>
        <v>0</v>
      </c>
      <c r="AC125" s="107"/>
      <c r="AD125" s="103"/>
      <c r="AE125" s="107"/>
      <c r="AF125" s="107"/>
      <c r="AG125" s="103">
        <f t="shared" si="240"/>
        <v>55</v>
      </c>
      <c r="AH125" s="103">
        <f>'ИТОГ и проверка'!N125</f>
        <v>19</v>
      </c>
      <c r="AI125" s="121"/>
      <c r="AJ125" s="121">
        <f t="shared" si="235"/>
        <v>74</v>
      </c>
      <c r="AK125" s="119">
        <f t="shared" si="236"/>
        <v>0</v>
      </c>
      <c r="AL125" s="101">
        <f t="shared" si="237"/>
        <v>0</v>
      </c>
    </row>
    <row r="126" ht="31.5">
      <c r="A126" s="96" t="s">
        <v>259</v>
      </c>
      <c r="B126" s="97" t="s">
        <v>260</v>
      </c>
      <c r="C126" s="214">
        <v>2437.1999999999998</v>
      </c>
      <c r="D126" s="104">
        <v>1194</v>
      </c>
      <c r="E126" s="120">
        <v>682</v>
      </c>
      <c r="F126" s="200">
        <f t="shared" si="230"/>
        <v>0.27982931232561958</v>
      </c>
      <c r="G126" s="102">
        <v>179</v>
      </c>
      <c r="H126" s="105">
        <v>15</v>
      </c>
      <c r="I126" s="105"/>
      <c r="J126" s="105"/>
      <c r="K126" s="105"/>
      <c r="L126" s="105"/>
      <c r="M126" s="105">
        <v>134</v>
      </c>
      <c r="N126" s="201">
        <v>45</v>
      </c>
      <c r="O126" s="120">
        <v>10</v>
      </c>
      <c r="P126" s="386"/>
      <c r="Q126" s="120"/>
      <c r="R126" s="215"/>
      <c r="S126" s="71">
        <v>10</v>
      </c>
      <c r="T126" s="403"/>
      <c r="U126" s="205">
        <f t="shared" si="238"/>
        <v>5.5865921787709496</v>
      </c>
      <c r="V126" s="101">
        <f t="shared" si="231"/>
        <v>102.3</v>
      </c>
      <c r="W126" s="103">
        <f t="shared" si="232"/>
        <v>102</v>
      </c>
      <c r="X126" s="107">
        <v>15</v>
      </c>
      <c r="Y126" s="103">
        <f>'ИТОГ и проверка'!M126</f>
        <v>102</v>
      </c>
      <c r="Z126" s="103">
        <f t="shared" si="239"/>
        <v>14.956011730205278</v>
      </c>
      <c r="AA126" s="101">
        <f t="shared" si="233"/>
        <v>-0.043988269794722257</v>
      </c>
      <c r="AB126" s="103">
        <f t="shared" si="234"/>
        <v>0</v>
      </c>
      <c r="AC126" s="107"/>
      <c r="AD126" s="103"/>
      <c r="AE126" s="107"/>
      <c r="AF126" s="107"/>
      <c r="AG126" s="103">
        <f t="shared" si="240"/>
        <v>76</v>
      </c>
      <c r="AH126" s="103">
        <f>'ИТОГ и проверка'!N126</f>
        <v>26</v>
      </c>
      <c r="AI126" s="121"/>
      <c r="AJ126" s="121">
        <f t="shared" si="235"/>
        <v>102</v>
      </c>
      <c r="AK126" s="119">
        <f t="shared" si="236"/>
        <v>0</v>
      </c>
      <c r="AL126" s="101">
        <f t="shared" si="237"/>
        <v>0</v>
      </c>
    </row>
    <row r="127">
      <c r="A127" s="123" t="s">
        <v>261</v>
      </c>
      <c r="B127" s="87" t="s">
        <v>262</v>
      </c>
      <c r="C127" s="218"/>
      <c r="D127" s="208"/>
      <c r="E127" s="284"/>
      <c r="F127" s="256"/>
      <c r="G127" s="149"/>
      <c r="H127" s="91"/>
      <c r="I127" s="91"/>
      <c r="J127" s="91"/>
      <c r="K127" s="91"/>
      <c r="L127" s="91"/>
      <c r="M127" s="91"/>
      <c r="N127" s="151"/>
      <c r="O127" s="89"/>
      <c r="P127" s="90"/>
      <c r="Q127" s="90"/>
      <c r="R127" s="90"/>
      <c r="S127" s="89"/>
      <c r="T127" s="89"/>
      <c r="U127" s="90"/>
      <c r="V127" s="90"/>
      <c r="W127" s="90"/>
      <c r="X127" s="90"/>
      <c r="Y127" s="90"/>
      <c r="Z127" s="90"/>
      <c r="AA127" s="90"/>
      <c r="AB127" s="10">
        <f t="shared" si="234"/>
        <v>0</v>
      </c>
      <c r="AC127" s="90"/>
      <c r="AD127" s="90"/>
      <c r="AE127" s="90"/>
      <c r="AF127" s="90"/>
      <c r="AG127" s="90"/>
      <c r="AH127" s="92"/>
      <c r="AI127" s="127"/>
      <c r="AJ127" s="121">
        <f t="shared" si="235"/>
        <v>0</v>
      </c>
      <c r="AK127" s="119">
        <f t="shared" si="236"/>
        <v>0</v>
      </c>
      <c r="AL127" s="101">
        <f t="shared" si="237"/>
        <v>0</v>
      </c>
    </row>
    <row r="128" ht="47.25">
      <c r="A128" s="96" t="s">
        <v>263</v>
      </c>
      <c r="B128" s="97" t="s">
        <v>264</v>
      </c>
      <c r="C128" s="214">
        <v>1562.3679999999999</v>
      </c>
      <c r="D128" s="104">
        <v>174</v>
      </c>
      <c r="E128" s="182">
        <v>135</v>
      </c>
      <c r="F128" s="200">
        <f t="shared" si="230"/>
        <v>0.086407299688677705</v>
      </c>
      <c r="G128" s="102">
        <v>0</v>
      </c>
      <c r="H128" s="105">
        <v>0</v>
      </c>
      <c r="I128" s="105"/>
      <c r="J128" s="105"/>
      <c r="K128" s="105"/>
      <c r="L128" s="105"/>
      <c r="M128" s="105"/>
      <c r="N128" s="201">
        <v>0</v>
      </c>
      <c r="O128" s="122">
        <v>0</v>
      </c>
      <c r="P128" s="386"/>
      <c r="Q128" s="120"/>
      <c r="R128" s="215"/>
      <c r="S128" s="122">
        <v>0</v>
      </c>
      <c r="T128" s="399">
        <v>0</v>
      </c>
      <c r="U128" s="205">
        <v>0</v>
      </c>
      <c r="V128" s="101">
        <f t="shared" si="231"/>
        <v>20.25</v>
      </c>
      <c r="W128" s="103">
        <f t="shared" si="232"/>
        <v>20</v>
      </c>
      <c r="X128" s="107">
        <v>15</v>
      </c>
      <c r="Y128" s="103">
        <f>'ИТОГ и проверка'!M128</f>
        <v>20</v>
      </c>
      <c r="Z128" s="103">
        <f t="shared" si="239"/>
        <v>14.814814814814813</v>
      </c>
      <c r="AA128" s="101">
        <f t="shared" si="233"/>
        <v>-0.1851851851851869</v>
      </c>
      <c r="AB128" s="103">
        <f t="shared" si="234"/>
        <v>0</v>
      </c>
      <c r="AC128" s="107"/>
      <c r="AD128" s="103"/>
      <c r="AE128" s="107"/>
      <c r="AF128" s="107"/>
      <c r="AG128" s="103"/>
      <c r="AH128" s="103">
        <f>'ИТОГ и проверка'!N128</f>
        <v>0</v>
      </c>
      <c r="AI128" s="121"/>
      <c r="AJ128" s="121">
        <f t="shared" si="235"/>
        <v>0</v>
      </c>
      <c r="AK128" s="119">
        <f t="shared" si="236"/>
        <v>-20</v>
      </c>
      <c r="AL128" s="101">
        <f t="shared" si="237"/>
        <v>0</v>
      </c>
    </row>
    <row r="129" ht="47.25">
      <c r="A129" s="96" t="s">
        <v>265</v>
      </c>
      <c r="B129" s="97" t="s">
        <v>266</v>
      </c>
      <c r="C129" s="211">
        <v>166.57499999999999</v>
      </c>
      <c r="D129" s="104">
        <v>0</v>
      </c>
      <c r="E129" s="105">
        <v>0</v>
      </c>
      <c r="F129" s="200">
        <f t="shared" si="230"/>
        <v>0</v>
      </c>
      <c r="G129" s="102">
        <v>0</v>
      </c>
      <c r="H129" s="105">
        <v>0</v>
      </c>
      <c r="I129" s="105"/>
      <c r="J129" s="105"/>
      <c r="K129" s="105"/>
      <c r="L129" s="105"/>
      <c r="M129" s="105"/>
      <c r="N129" s="201">
        <v>0</v>
      </c>
      <c r="O129" s="122">
        <v>0</v>
      </c>
      <c r="P129" s="386"/>
      <c r="Q129" s="120"/>
      <c r="R129" s="215"/>
      <c r="S129" s="122">
        <v>0</v>
      </c>
      <c r="T129" s="399">
        <v>0</v>
      </c>
      <c r="U129" s="205">
        <v>0</v>
      </c>
      <c r="V129" s="101">
        <f t="shared" si="231"/>
        <v>0</v>
      </c>
      <c r="W129" s="103">
        <f t="shared" si="232"/>
        <v>0</v>
      </c>
      <c r="X129" s="107">
        <v>0</v>
      </c>
      <c r="Y129" s="103">
        <f>'ИТОГ и проверка'!M129</f>
        <v>0</v>
      </c>
      <c r="Z129" s="103">
        <v>0</v>
      </c>
      <c r="AA129" s="101">
        <f t="shared" si="233"/>
        <v>0</v>
      </c>
      <c r="AB129" s="10">
        <f t="shared" si="234"/>
        <v>0</v>
      </c>
      <c r="AC129" s="107"/>
      <c r="AD129" s="103"/>
      <c r="AE129" s="107"/>
      <c r="AF129" s="107"/>
      <c r="AG129" s="103"/>
      <c r="AH129" s="103">
        <f>'ИТОГ и проверка'!N129</f>
        <v>0</v>
      </c>
      <c r="AI129" s="121"/>
      <c r="AJ129" s="121">
        <f t="shared" si="235"/>
        <v>0</v>
      </c>
      <c r="AK129" s="119">
        <f t="shared" si="236"/>
        <v>0</v>
      </c>
      <c r="AL129" s="101">
        <f t="shared" si="237"/>
        <v>0</v>
      </c>
    </row>
    <row r="130" ht="47.25">
      <c r="A130" s="96" t="s">
        <v>267</v>
      </c>
      <c r="B130" s="97" t="s">
        <v>268</v>
      </c>
      <c r="C130" s="214">
        <v>6.7999999999999998</v>
      </c>
      <c r="D130" s="337">
        <v>0</v>
      </c>
      <c r="E130" s="291">
        <v>0</v>
      </c>
      <c r="F130" s="217">
        <f t="shared" si="230"/>
        <v>0</v>
      </c>
      <c r="G130" s="102">
        <v>0</v>
      </c>
      <c r="H130" s="105">
        <v>0</v>
      </c>
      <c r="I130" s="105"/>
      <c r="J130" s="105"/>
      <c r="K130" s="105"/>
      <c r="L130" s="105"/>
      <c r="M130" s="105"/>
      <c r="N130" s="201">
        <v>0</v>
      </c>
      <c r="O130" s="122">
        <v>0</v>
      </c>
      <c r="P130" s="386"/>
      <c r="Q130" s="120"/>
      <c r="R130" s="215"/>
      <c r="S130" s="122">
        <v>0</v>
      </c>
      <c r="T130" s="399">
        <v>0</v>
      </c>
      <c r="U130" s="205">
        <v>0</v>
      </c>
      <c r="V130" s="101">
        <f t="shared" si="231"/>
        <v>0</v>
      </c>
      <c r="W130" s="103">
        <f t="shared" si="232"/>
        <v>0</v>
      </c>
      <c r="X130" s="107">
        <v>0</v>
      </c>
      <c r="Y130" s="103">
        <f>'ИТОГ и проверка'!M130</f>
        <v>0</v>
      </c>
      <c r="Z130" s="103">
        <v>0</v>
      </c>
      <c r="AA130" s="101">
        <f t="shared" si="233"/>
        <v>0</v>
      </c>
      <c r="AB130" s="103">
        <f t="shared" si="234"/>
        <v>0</v>
      </c>
      <c r="AC130" s="107"/>
      <c r="AD130" s="103"/>
      <c r="AE130" s="107"/>
      <c r="AF130" s="107"/>
      <c r="AG130" s="103"/>
      <c r="AH130" s="103">
        <f>'ИТОГ и проверка'!N130</f>
        <v>0</v>
      </c>
      <c r="AI130" s="121"/>
      <c r="AJ130" s="121">
        <f t="shared" si="235"/>
        <v>0</v>
      </c>
      <c r="AK130" s="119">
        <f t="shared" si="236"/>
        <v>0</v>
      </c>
      <c r="AL130" s="101">
        <f t="shared" si="237"/>
        <v>0</v>
      </c>
    </row>
    <row r="131">
      <c r="A131" s="123" t="s">
        <v>269</v>
      </c>
      <c r="B131" s="87" t="s">
        <v>270</v>
      </c>
      <c r="C131" s="218"/>
      <c r="D131" s="208"/>
      <c r="E131" s="272"/>
      <c r="F131" s="256"/>
      <c r="G131" s="149"/>
      <c r="H131" s="91"/>
      <c r="I131" s="91"/>
      <c r="J131" s="91"/>
      <c r="K131" s="91"/>
      <c r="L131" s="91"/>
      <c r="M131" s="91"/>
      <c r="N131" s="151"/>
      <c r="O131" s="89"/>
      <c r="P131" s="90"/>
      <c r="Q131" s="90"/>
      <c r="R131" s="90"/>
      <c r="S131" s="89"/>
      <c r="T131" s="89"/>
      <c r="U131" s="90"/>
      <c r="V131" s="90"/>
      <c r="W131" s="90"/>
      <c r="X131" s="90"/>
      <c r="Y131" s="90"/>
      <c r="Z131" s="90"/>
      <c r="AA131" s="90"/>
      <c r="AB131" s="10">
        <f t="shared" si="234"/>
        <v>0</v>
      </c>
      <c r="AC131" s="90"/>
      <c r="AD131" s="90"/>
      <c r="AE131" s="90"/>
      <c r="AF131" s="90"/>
      <c r="AG131" s="90"/>
      <c r="AH131" s="92"/>
      <c r="AI131" s="127"/>
      <c r="AJ131" s="121">
        <f t="shared" si="235"/>
        <v>0</v>
      </c>
      <c r="AK131" s="119">
        <f t="shared" si="236"/>
        <v>0</v>
      </c>
      <c r="AL131" s="101">
        <f t="shared" si="237"/>
        <v>0</v>
      </c>
    </row>
    <row r="132" ht="47.25">
      <c r="A132" s="96" t="s">
        <v>271</v>
      </c>
      <c r="B132" s="97" t="s">
        <v>272</v>
      </c>
      <c r="C132" s="265">
        <v>1015</v>
      </c>
      <c r="D132" s="104">
        <v>0</v>
      </c>
      <c r="E132" s="182">
        <v>0</v>
      </c>
      <c r="F132" s="200">
        <f t="shared" si="230"/>
        <v>0</v>
      </c>
      <c r="G132" s="102">
        <v>0</v>
      </c>
      <c r="H132" s="105">
        <v>0</v>
      </c>
      <c r="I132" s="278"/>
      <c r="J132" s="105"/>
      <c r="K132" s="105"/>
      <c r="L132" s="105"/>
      <c r="M132" s="105"/>
      <c r="N132" s="201">
        <v>0</v>
      </c>
      <c r="O132" s="122">
        <v>0</v>
      </c>
      <c r="P132" s="386"/>
      <c r="Q132" s="120"/>
      <c r="R132" s="215"/>
      <c r="S132" s="122">
        <v>0</v>
      </c>
      <c r="T132" s="399">
        <v>0</v>
      </c>
      <c r="U132" s="205">
        <v>0</v>
      </c>
      <c r="V132" s="101">
        <f t="shared" si="231"/>
        <v>0</v>
      </c>
      <c r="W132" s="103">
        <f t="shared" si="232"/>
        <v>0</v>
      </c>
      <c r="X132" s="107">
        <v>0</v>
      </c>
      <c r="Y132" s="103">
        <f>'ИТОГ и проверка'!M132</f>
        <v>0</v>
      </c>
      <c r="Z132" s="103">
        <v>0</v>
      </c>
      <c r="AA132" s="101">
        <f t="shared" si="233"/>
        <v>0</v>
      </c>
      <c r="AB132" s="103">
        <f t="shared" si="234"/>
        <v>0</v>
      </c>
      <c r="AC132" s="279"/>
      <c r="AD132" s="103"/>
      <c r="AE132" s="107"/>
      <c r="AF132" s="107"/>
      <c r="AG132" s="103"/>
      <c r="AH132" s="103">
        <f>'ИТОГ и проверка'!N132</f>
        <v>0</v>
      </c>
      <c r="AI132" s="121"/>
      <c r="AJ132" s="121">
        <f t="shared" si="235"/>
        <v>0</v>
      </c>
      <c r="AK132" s="119">
        <f t="shared" si="236"/>
        <v>0</v>
      </c>
      <c r="AL132" s="101">
        <f t="shared" si="237"/>
        <v>0</v>
      </c>
    </row>
    <row r="133" ht="31.5">
      <c r="A133" s="96" t="s">
        <v>273</v>
      </c>
      <c r="B133" s="97" t="s">
        <v>274</v>
      </c>
      <c r="C133" s="211">
        <v>163.09700000000001</v>
      </c>
      <c r="D133" s="104">
        <v>0</v>
      </c>
      <c r="E133" s="246">
        <v>0</v>
      </c>
      <c r="F133" s="200">
        <f t="shared" si="230"/>
        <v>0</v>
      </c>
      <c r="G133" s="102">
        <v>0</v>
      </c>
      <c r="H133" s="105">
        <v>0</v>
      </c>
      <c r="I133" s="278"/>
      <c r="J133" s="105"/>
      <c r="K133" s="105"/>
      <c r="L133" s="105"/>
      <c r="M133" s="105"/>
      <c r="N133" s="201">
        <v>0</v>
      </c>
      <c r="O133" s="122">
        <v>0</v>
      </c>
      <c r="P133" s="386"/>
      <c r="Q133" s="120"/>
      <c r="R133" s="215"/>
      <c r="S133" s="122">
        <v>0</v>
      </c>
      <c r="T133" s="399">
        <v>0</v>
      </c>
      <c r="U133" s="205">
        <v>0</v>
      </c>
      <c r="V133" s="101">
        <f t="shared" si="231"/>
        <v>0</v>
      </c>
      <c r="W133" s="103">
        <f t="shared" si="232"/>
        <v>0</v>
      </c>
      <c r="X133" s="107">
        <v>0</v>
      </c>
      <c r="Y133" s="103">
        <f>'ИТОГ и проверка'!M133</f>
        <v>0</v>
      </c>
      <c r="Z133" s="103">
        <v>0</v>
      </c>
      <c r="AA133" s="101">
        <f t="shared" si="233"/>
        <v>0</v>
      </c>
      <c r="AB133" s="10">
        <f t="shared" si="234"/>
        <v>0</v>
      </c>
      <c r="AC133" s="279"/>
      <c r="AD133" s="103"/>
      <c r="AE133" s="107"/>
      <c r="AF133" s="107"/>
      <c r="AG133" s="103"/>
      <c r="AH133" s="103">
        <f>'ИТОГ и проверка'!N133</f>
        <v>0</v>
      </c>
      <c r="AI133" s="121"/>
      <c r="AJ133" s="121">
        <f t="shared" si="235"/>
        <v>0</v>
      </c>
      <c r="AK133" s="119">
        <f t="shared" si="236"/>
        <v>0</v>
      </c>
      <c r="AL133" s="101">
        <f t="shared" si="237"/>
        <v>0</v>
      </c>
    </row>
    <row r="134" ht="31.5">
      <c r="A134" s="96" t="s">
        <v>275</v>
      </c>
      <c r="B134" s="97" t="s">
        <v>276</v>
      </c>
      <c r="C134" s="214">
        <v>385.19600000000003</v>
      </c>
      <c r="D134" s="104">
        <v>260</v>
      </c>
      <c r="E134" s="182">
        <v>270</v>
      </c>
      <c r="F134" s="200">
        <f t="shared" si="230"/>
        <v>0.70094185817090515</v>
      </c>
      <c r="G134" s="102">
        <v>0</v>
      </c>
      <c r="H134" s="105">
        <v>0</v>
      </c>
      <c r="I134" s="278"/>
      <c r="J134" s="105"/>
      <c r="K134" s="105"/>
      <c r="L134" s="105"/>
      <c r="M134" s="105"/>
      <c r="N134" s="201">
        <v>0</v>
      </c>
      <c r="O134" s="122">
        <v>0</v>
      </c>
      <c r="P134" s="386"/>
      <c r="Q134" s="120"/>
      <c r="R134" s="215"/>
      <c r="S134" s="122">
        <v>0</v>
      </c>
      <c r="T134" s="399">
        <v>0</v>
      </c>
      <c r="U134" s="205">
        <v>0</v>
      </c>
      <c r="V134" s="101">
        <f t="shared" si="231"/>
        <v>40.5</v>
      </c>
      <c r="W134" s="103">
        <f t="shared" si="232"/>
        <v>40</v>
      </c>
      <c r="X134" s="107">
        <v>15</v>
      </c>
      <c r="Y134" s="103">
        <f>'ИТОГ и проверка'!M134</f>
        <v>0</v>
      </c>
      <c r="Z134" s="103">
        <f t="shared" si="239"/>
        <v>0</v>
      </c>
      <c r="AA134" s="101">
        <f t="shared" si="233"/>
        <v>-15</v>
      </c>
      <c r="AB134" s="103">
        <f t="shared" si="234"/>
        <v>0</v>
      </c>
      <c r="AC134" s="279"/>
      <c r="AD134" s="103"/>
      <c r="AE134" s="107"/>
      <c r="AF134" s="107"/>
      <c r="AG134" s="103"/>
      <c r="AH134" s="103">
        <f>'ИТОГ и проверка'!N134</f>
        <v>0</v>
      </c>
      <c r="AI134" s="121"/>
      <c r="AJ134" s="121">
        <f t="shared" si="235"/>
        <v>0</v>
      </c>
      <c r="AK134" s="119">
        <f t="shared" si="236"/>
        <v>0</v>
      </c>
      <c r="AL134" s="101">
        <f t="shared" si="237"/>
        <v>0</v>
      </c>
    </row>
    <row r="135" ht="31.5">
      <c r="A135" s="96" t="s">
        <v>277</v>
      </c>
      <c r="B135" s="97" t="s">
        <v>278</v>
      </c>
      <c r="C135" s="211">
        <v>42.954999999999998</v>
      </c>
      <c r="D135" s="104">
        <v>0</v>
      </c>
      <c r="E135" s="229">
        <v>0</v>
      </c>
      <c r="F135" s="200">
        <f t="shared" si="230"/>
        <v>0</v>
      </c>
      <c r="G135" s="102">
        <v>0</v>
      </c>
      <c r="H135" s="105">
        <v>0</v>
      </c>
      <c r="I135" s="278"/>
      <c r="J135" s="105"/>
      <c r="K135" s="105"/>
      <c r="L135" s="105"/>
      <c r="M135" s="105"/>
      <c r="N135" s="201">
        <v>0</v>
      </c>
      <c r="O135" s="122">
        <v>0</v>
      </c>
      <c r="P135" s="386"/>
      <c r="Q135" s="120"/>
      <c r="R135" s="215"/>
      <c r="S135" s="122">
        <v>0</v>
      </c>
      <c r="T135" s="399">
        <v>0</v>
      </c>
      <c r="U135" s="101">
        <v>0</v>
      </c>
      <c r="V135" s="101">
        <f t="shared" si="231"/>
        <v>0</v>
      </c>
      <c r="W135" s="103">
        <f t="shared" si="232"/>
        <v>0</v>
      </c>
      <c r="X135" s="107">
        <v>0</v>
      </c>
      <c r="Y135" s="103">
        <f>'ИТОГ и проверка'!M135</f>
        <v>0</v>
      </c>
      <c r="Z135" s="103">
        <v>0</v>
      </c>
      <c r="AA135" s="101">
        <f t="shared" si="233"/>
        <v>0</v>
      </c>
      <c r="AB135" s="10">
        <f t="shared" si="234"/>
        <v>0</v>
      </c>
      <c r="AC135" s="279"/>
      <c r="AD135" s="103"/>
      <c r="AE135" s="107"/>
      <c r="AF135" s="107"/>
      <c r="AG135" s="103"/>
      <c r="AH135" s="103">
        <f>'ИТОГ и проверка'!N135</f>
        <v>0</v>
      </c>
      <c r="AI135" s="121"/>
      <c r="AJ135" s="121">
        <f t="shared" si="235"/>
        <v>0</v>
      </c>
      <c r="AK135" s="119">
        <f t="shared" si="236"/>
        <v>0</v>
      </c>
      <c r="AL135" s="101">
        <f t="shared" si="237"/>
        <v>0</v>
      </c>
    </row>
    <row r="136" ht="47.25">
      <c r="A136" s="96" t="s">
        <v>279</v>
      </c>
      <c r="B136" s="97" t="s">
        <v>280</v>
      </c>
      <c r="C136" s="214">
        <v>31.655000000000001</v>
      </c>
      <c r="D136" s="104">
        <v>0</v>
      </c>
      <c r="E136" s="182">
        <v>0</v>
      </c>
      <c r="F136" s="200">
        <f t="shared" si="230"/>
        <v>0</v>
      </c>
      <c r="G136" s="102">
        <v>0</v>
      </c>
      <c r="H136" s="105">
        <v>0</v>
      </c>
      <c r="I136" s="278"/>
      <c r="J136" s="105"/>
      <c r="K136" s="105"/>
      <c r="L136" s="105"/>
      <c r="M136" s="105"/>
      <c r="N136" s="201">
        <v>0</v>
      </c>
      <c r="O136" s="122">
        <v>0</v>
      </c>
      <c r="P136" s="386"/>
      <c r="Q136" s="120"/>
      <c r="R136" s="215"/>
      <c r="S136" s="122">
        <v>0</v>
      </c>
      <c r="T136" s="399">
        <v>0</v>
      </c>
      <c r="U136" s="205">
        <v>0</v>
      </c>
      <c r="V136" s="101">
        <f t="shared" si="231"/>
        <v>0</v>
      </c>
      <c r="W136" s="103">
        <f t="shared" si="232"/>
        <v>0</v>
      </c>
      <c r="X136" s="107">
        <v>0</v>
      </c>
      <c r="Y136" s="103">
        <f>'ИТОГ и проверка'!M136</f>
        <v>0</v>
      </c>
      <c r="Z136" s="103">
        <v>0</v>
      </c>
      <c r="AA136" s="101">
        <f t="shared" si="233"/>
        <v>0</v>
      </c>
      <c r="AB136" s="103">
        <f t="shared" si="234"/>
        <v>0</v>
      </c>
      <c r="AC136" s="279"/>
      <c r="AD136" s="103"/>
      <c r="AE136" s="107"/>
      <c r="AF136" s="107"/>
      <c r="AG136" s="103"/>
      <c r="AH136" s="103">
        <f>'ИТОГ и проверка'!N136</f>
        <v>0</v>
      </c>
      <c r="AI136" s="121"/>
      <c r="AJ136" s="121">
        <f t="shared" si="235"/>
        <v>0</v>
      </c>
      <c r="AK136" s="119">
        <f t="shared" si="236"/>
        <v>0</v>
      </c>
      <c r="AL136" s="101">
        <f t="shared" si="237"/>
        <v>0</v>
      </c>
    </row>
    <row r="137" ht="47.25">
      <c r="A137" s="96" t="s">
        <v>281</v>
      </c>
      <c r="B137" s="97" t="s">
        <v>282</v>
      </c>
      <c r="C137" s="211">
        <v>49.079999999999998</v>
      </c>
      <c r="D137" s="104">
        <v>0</v>
      </c>
      <c r="E137" s="246">
        <v>0</v>
      </c>
      <c r="F137" s="200">
        <f t="shared" si="230"/>
        <v>0</v>
      </c>
      <c r="G137" s="102">
        <v>0</v>
      </c>
      <c r="H137" s="105">
        <v>0</v>
      </c>
      <c r="I137" s="278"/>
      <c r="J137" s="105"/>
      <c r="K137" s="105"/>
      <c r="L137" s="105"/>
      <c r="M137" s="105"/>
      <c r="N137" s="201">
        <v>0</v>
      </c>
      <c r="O137" s="122">
        <v>0</v>
      </c>
      <c r="P137" s="386"/>
      <c r="Q137" s="120"/>
      <c r="R137" s="215"/>
      <c r="S137" s="122">
        <v>0</v>
      </c>
      <c r="T137" s="399">
        <v>0</v>
      </c>
      <c r="U137" s="205">
        <v>0</v>
      </c>
      <c r="V137" s="101">
        <f t="shared" si="231"/>
        <v>0</v>
      </c>
      <c r="W137" s="103">
        <f t="shared" si="232"/>
        <v>0</v>
      </c>
      <c r="X137" s="107">
        <v>0</v>
      </c>
      <c r="Y137" s="103">
        <f>'ИТОГ и проверка'!M137</f>
        <v>0</v>
      </c>
      <c r="Z137" s="103">
        <v>0</v>
      </c>
      <c r="AA137" s="101">
        <f t="shared" si="233"/>
        <v>0</v>
      </c>
      <c r="AB137" s="10">
        <f t="shared" si="234"/>
        <v>0</v>
      </c>
      <c r="AC137" s="279"/>
      <c r="AD137" s="103"/>
      <c r="AE137" s="107"/>
      <c r="AF137" s="107"/>
      <c r="AG137" s="103"/>
      <c r="AH137" s="103">
        <f>'ИТОГ и проверка'!N137</f>
        <v>0</v>
      </c>
      <c r="AI137" s="121"/>
      <c r="AJ137" s="121">
        <f t="shared" si="235"/>
        <v>0</v>
      </c>
      <c r="AK137" s="119">
        <f t="shared" si="236"/>
        <v>0</v>
      </c>
      <c r="AL137" s="101">
        <f t="shared" si="237"/>
        <v>0</v>
      </c>
    </row>
    <row r="138" ht="47.25">
      <c r="A138" s="96" t="s">
        <v>283</v>
      </c>
      <c r="B138" s="97" t="s">
        <v>284</v>
      </c>
      <c r="C138" s="214">
        <v>151.08000000000001</v>
      </c>
      <c r="D138" s="104">
        <v>0</v>
      </c>
      <c r="E138" s="182">
        <v>0</v>
      </c>
      <c r="F138" s="200">
        <f t="shared" si="230"/>
        <v>0</v>
      </c>
      <c r="G138" s="102">
        <v>0</v>
      </c>
      <c r="H138" s="105">
        <v>0</v>
      </c>
      <c r="I138" s="105">
        <v>0</v>
      </c>
      <c r="J138" s="105"/>
      <c r="K138" s="105"/>
      <c r="L138" s="105"/>
      <c r="M138" s="105"/>
      <c r="N138" s="201">
        <v>0</v>
      </c>
      <c r="O138" s="122">
        <v>0</v>
      </c>
      <c r="P138" s="386"/>
      <c r="Q138" s="120"/>
      <c r="R138" s="215"/>
      <c r="S138" s="122">
        <v>0</v>
      </c>
      <c r="T138" s="399">
        <v>0</v>
      </c>
      <c r="U138" s="205">
        <v>0</v>
      </c>
      <c r="V138" s="101">
        <f t="shared" si="231"/>
        <v>0</v>
      </c>
      <c r="W138" s="103">
        <f t="shared" si="232"/>
        <v>0</v>
      </c>
      <c r="X138" s="107">
        <v>0</v>
      </c>
      <c r="Y138" s="103">
        <f>'ИТОГ и проверка'!M138</f>
        <v>0</v>
      </c>
      <c r="Z138" s="103">
        <v>0</v>
      </c>
      <c r="AA138" s="101">
        <f t="shared" si="233"/>
        <v>0</v>
      </c>
      <c r="AB138" s="103">
        <f t="shared" si="234"/>
        <v>0</v>
      </c>
      <c r="AC138" s="133">
        <v>0</v>
      </c>
      <c r="AD138" s="103"/>
      <c r="AE138" s="107"/>
      <c r="AF138" s="107"/>
      <c r="AG138" s="103"/>
      <c r="AH138" s="103">
        <f>'ИТОГ и проверка'!N138</f>
        <v>0</v>
      </c>
      <c r="AI138" s="121"/>
      <c r="AJ138" s="121">
        <f t="shared" si="235"/>
        <v>0</v>
      </c>
      <c r="AK138" s="119">
        <f t="shared" si="236"/>
        <v>0</v>
      </c>
      <c r="AL138" s="101">
        <f t="shared" si="237"/>
        <v>0</v>
      </c>
    </row>
    <row r="139" ht="47.25">
      <c r="A139" s="96" t="s">
        <v>285</v>
      </c>
      <c r="B139" s="97" t="s">
        <v>286</v>
      </c>
      <c r="C139" s="211">
        <v>46.079999999999998</v>
      </c>
      <c r="D139" s="104">
        <v>0</v>
      </c>
      <c r="E139" s="120">
        <v>0</v>
      </c>
      <c r="F139" s="200">
        <f t="shared" si="230"/>
        <v>0</v>
      </c>
      <c r="G139" s="102">
        <v>0</v>
      </c>
      <c r="H139" s="105">
        <v>0</v>
      </c>
      <c r="I139" s="105">
        <v>0</v>
      </c>
      <c r="J139" s="105"/>
      <c r="K139" s="105"/>
      <c r="L139" s="105"/>
      <c r="M139" s="105"/>
      <c r="N139" s="201">
        <v>0</v>
      </c>
      <c r="O139" s="122">
        <v>0</v>
      </c>
      <c r="P139" s="386"/>
      <c r="Q139" s="120"/>
      <c r="R139" s="215"/>
      <c r="S139" s="122">
        <v>0</v>
      </c>
      <c r="T139" s="399">
        <v>0</v>
      </c>
      <c r="U139" s="205">
        <v>0</v>
      </c>
      <c r="V139" s="101">
        <f t="shared" si="231"/>
        <v>0</v>
      </c>
      <c r="W139" s="103">
        <f t="shared" si="232"/>
        <v>0</v>
      </c>
      <c r="X139" s="107">
        <v>0</v>
      </c>
      <c r="Y139" s="103">
        <f>'ИТОГ и проверка'!M139</f>
        <v>0</v>
      </c>
      <c r="Z139" s="103">
        <v>0</v>
      </c>
      <c r="AA139" s="101">
        <f t="shared" si="233"/>
        <v>0</v>
      </c>
      <c r="AB139" s="10">
        <f t="shared" si="234"/>
        <v>0</v>
      </c>
      <c r="AC139" s="133">
        <v>0</v>
      </c>
      <c r="AD139" s="103"/>
      <c r="AE139" s="107"/>
      <c r="AF139" s="107"/>
      <c r="AG139" s="103"/>
      <c r="AH139" s="103">
        <f>'ИТОГ и проверка'!N139</f>
        <v>0</v>
      </c>
      <c r="AI139" s="121"/>
      <c r="AJ139" s="121">
        <f t="shared" si="235"/>
        <v>0</v>
      </c>
      <c r="AK139" s="119">
        <f t="shared" si="236"/>
        <v>0</v>
      </c>
      <c r="AL139" s="101">
        <f t="shared" si="237"/>
        <v>0</v>
      </c>
    </row>
    <row r="140" ht="47.25">
      <c r="A140" s="96" t="s">
        <v>287</v>
      </c>
      <c r="B140" s="97" t="s">
        <v>288</v>
      </c>
      <c r="C140" s="214">
        <v>2622.1399999999999</v>
      </c>
      <c r="D140" s="104">
        <v>0</v>
      </c>
      <c r="E140" s="182">
        <v>0</v>
      </c>
      <c r="F140" s="200">
        <f t="shared" si="230"/>
        <v>0</v>
      </c>
      <c r="G140" s="102">
        <v>0</v>
      </c>
      <c r="H140" s="105">
        <v>0</v>
      </c>
      <c r="I140" s="105">
        <v>0</v>
      </c>
      <c r="J140" s="105"/>
      <c r="K140" s="105"/>
      <c r="L140" s="105"/>
      <c r="M140" s="105"/>
      <c r="N140" s="201">
        <v>0</v>
      </c>
      <c r="O140" s="122">
        <v>0</v>
      </c>
      <c r="P140" s="386"/>
      <c r="Q140" s="120"/>
      <c r="R140" s="215"/>
      <c r="S140" s="122">
        <v>0</v>
      </c>
      <c r="T140" s="399">
        <v>0</v>
      </c>
      <c r="U140" s="205">
        <v>0</v>
      </c>
      <c r="V140" s="101">
        <f t="shared" si="231"/>
        <v>0</v>
      </c>
      <c r="W140" s="103">
        <f t="shared" si="232"/>
        <v>0</v>
      </c>
      <c r="X140" s="107">
        <v>0</v>
      </c>
      <c r="Y140" s="103">
        <f>'ИТОГ и проверка'!M140</f>
        <v>0</v>
      </c>
      <c r="Z140" s="103">
        <v>0</v>
      </c>
      <c r="AA140" s="101">
        <f t="shared" si="233"/>
        <v>0</v>
      </c>
      <c r="AB140" s="103">
        <f t="shared" si="234"/>
        <v>0</v>
      </c>
      <c r="AC140" s="133">
        <v>0</v>
      </c>
      <c r="AD140" s="103"/>
      <c r="AE140" s="107"/>
      <c r="AF140" s="107"/>
      <c r="AG140" s="103"/>
      <c r="AH140" s="103">
        <f>'ИТОГ и проверка'!N140</f>
        <v>0</v>
      </c>
      <c r="AI140" s="121"/>
      <c r="AJ140" s="121">
        <f t="shared" si="235"/>
        <v>0</v>
      </c>
      <c r="AK140" s="119">
        <f t="shared" si="236"/>
        <v>0</v>
      </c>
      <c r="AL140" s="101">
        <f t="shared" si="237"/>
        <v>0</v>
      </c>
    </row>
    <row r="141">
      <c r="A141" s="123" t="s">
        <v>289</v>
      </c>
      <c r="B141" s="87" t="s">
        <v>290</v>
      </c>
      <c r="C141" s="218"/>
      <c r="D141" s="208"/>
      <c r="E141" s="284"/>
      <c r="F141" s="256"/>
      <c r="G141" s="149"/>
      <c r="H141" s="91"/>
      <c r="I141" s="91"/>
      <c r="J141" s="91"/>
      <c r="K141" s="91"/>
      <c r="L141" s="91"/>
      <c r="M141" s="91"/>
      <c r="N141" s="151"/>
      <c r="O141" s="89"/>
      <c r="P141" s="90"/>
      <c r="Q141" s="90"/>
      <c r="R141" s="90"/>
      <c r="S141" s="89"/>
      <c r="T141" s="89"/>
      <c r="U141" s="90"/>
      <c r="V141" s="90"/>
      <c r="W141" s="90"/>
      <c r="X141" s="90"/>
      <c r="Y141" s="90"/>
      <c r="Z141" s="90"/>
      <c r="AA141" s="90"/>
      <c r="AB141" s="10">
        <f t="shared" si="234"/>
        <v>0</v>
      </c>
      <c r="AC141" s="90"/>
      <c r="AD141" s="90"/>
      <c r="AE141" s="90"/>
      <c r="AF141" s="90"/>
      <c r="AG141" s="90"/>
      <c r="AH141" s="92"/>
      <c r="AI141" s="127"/>
      <c r="AJ141" s="121">
        <f t="shared" si="235"/>
        <v>0</v>
      </c>
      <c r="AK141" s="119">
        <f t="shared" si="236"/>
        <v>0</v>
      </c>
      <c r="AL141" s="101">
        <f t="shared" si="237"/>
        <v>0</v>
      </c>
    </row>
    <row r="142" ht="31.5">
      <c r="A142" s="96" t="s">
        <v>291</v>
      </c>
      <c r="B142" s="97" t="s">
        <v>292</v>
      </c>
      <c r="C142" s="214">
        <v>240</v>
      </c>
      <c r="D142" s="99">
        <v>0</v>
      </c>
      <c r="E142" s="182">
        <v>0</v>
      </c>
      <c r="F142" s="200">
        <f t="shared" si="230"/>
        <v>0</v>
      </c>
      <c r="G142" s="102">
        <v>0</v>
      </c>
      <c r="H142" s="105">
        <v>0</v>
      </c>
      <c r="I142" s="105"/>
      <c r="J142" s="105"/>
      <c r="K142" s="105"/>
      <c r="L142" s="105"/>
      <c r="M142" s="105"/>
      <c r="N142" s="105">
        <v>0</v>
      </c>
      <c r="O142" s="100">
        <v>0</v>
      </c>
      <c r="P142" s="120"/>
      <c r="Q142" s="120"/>
      <c r="R142" s="120"/>
      <c r="S142" s="100">
        <v>0</v>
      </c>
      <c r="T142" s="100">
        <v>0</v>
      </c>
      <c r="U142" s="101">
        <v>0</v>
      </c>
      <c r="V142" s="101">
        <f t="shared" si="231"/>
        <v>0</v>
      </c>
      <c r="W142" s="103">
        <f t="shared" si="232"/>
        <v>0</v>
      </c>
      <c r="X142" s="107">
        <v>0</v>
      </c>
      <c r="Y142" s="103">
        <f>'ИТОГ и проверка'!M142</f>
        <v>0</v>
      </c>
      <c r="Z142" s="103">
        <v>0</v>
      </c>
      <c r="AA142" s="101">
        <f t="shared" si="233"/>
        <v>0</v>
      </c>
      <c r="AB142" s="103">
        <f t="shared" si="234"/>
        <v>0</v>
      </c>
      <c r="AC142" s="107"/>
      <c r="AD142" s="103"/>
      <c r="AE142" s="107"/>
      <c r="AF142" s="107"/>
      <c r="AG142" s="103"/>
      <c r="AH142" s="103">
        <f>'ИТОГ и проверка'!N142</f>
        <v>0</v>
      </c>
      <c r="AI142" s="121"/>
      <c r="AJ142" s="121">
        <f t="shared" si="235"/>
        <v>0</v>
      </c>
      <c r="AK142" s="119">
        <f t="shared" si="236"/>
        <v>0</v>
      </c>
      <c r="AL142" s="101">
        <f t="shared" si="237"/>
        <v>0</v>
      </c>
    </row>
    <row r="143">
      <c r="A143" s="123" t="s">
        <v>293</v>
      </c>
      <c r="B143" s="87" t="s">
        <v>294</v>
      </c>
      <c r="C143" s="218"/>
      <c r="D143" s="208"/>
      <c r="E143" s="255"/>
      <c r="F143" s="256"/>
      <c r="G143" s="149"/>
      <c r="H143" s="91"/>
      <c r="I143" s="91"/>
      <c r="J143" s="91"/>
      <c r="K143" s="91"/>
      <c r="L143" s="91"/>
      <c r="M143" s="91"/>
      <c r="N143" s="151"/>
      <c r="O143" s="89"/>
      <c r="P143" s="90"/>
      <c r="Q143" s="90"/>
      <c r="R143" s="90"/>
      <c r="S143" s="89"/>
      <c r="T143" s="89"/>
      <c r="U143" s="90"/>
      <c r="V143" s="90"/>
      <c r="W143" s="90"/>
      <c r="X143" s="90"/>
      <c r="Y143" s="90"/>
      <c r="Z143" s="90"/>
      <c r="AA143" s="90"/>
      <c r="AB143" s="10">
        <f t="shared" si="234"/>
        <v>0</v>
      </c>
      <c r="AC143" s="90"/>
      <c r="AD143" s="90"/>
      <c r="AE143" s="90"/>
      <c r="AF143" s="90"/>
      <c r="AG143" s="90"/>
      <c r="AH143" s="92"/>
      <c r="AI143" s="127"/>
      <c r="AJ143" s="121">
        <f t="shared" si="235"/>
        <v>0</v>
      </c>
      <c r="AK143" s="119">
        <f t="shared" si="236"/>
        <v>0</v>
      </c>
      <c r="AL143" s="101">
        <f t="shared" si="237"/>
        <v>0</v>
      </c>
    </row>
    <row r="144" ht="31.5">
      <c r="A144" s="96" t="s">
        <v>295</v>
      </c>
      <c r="B144" s="97" t="s">
        <v>296</v>
      </c>
      <c r="C144" s="214">
        <v>8.4109999999999996</v>
      </c>
      <c r="D144" s="337">
        <v>0</v>
      </c>
      <c r="E144" s="251">
        <v>0</v>
      </c>
      <c r="F144" s="217">
        <f t="shared" si="230"/>
        <v>0</v>
      </c>
      <c r="G144" s="102">
        <v>0</v>
      </c>
      <c r="H144" s="105">
        <v>0</v>
      </c>
      <c r="I144" s="105"/>
      <c r="J144" s="105"/>
      <c r="K144" s="105"/>
      <c r="L144" s="105"/>
      <c r="M144" s="105"/>
      <c r="N144" s="105">
        <v>0</v>
      </c>
      <c r="O144" s="142">
        <v>0</v>
      </c>
      <c r="P144" s="120"/>
      <c r="Q144" s="120"/>
      <c r="R144" s="120"/>
      <c r="S144" s="142">
        <v>0</v>
      </c>
      <c r="T144" s="142">
        <v>0</v>
      </c>
      <c r="U144" s="101">
        <v>0</v>
      </c>
      <c r="V144" s="101">
        <f t="shared" si="231"/>
        <v>0</v>
      </c>
      <c r="W144" s="103">
        <f t="shared" si="232"/>
        <v>0</v>
      </c>
      <c r="X144" s="107">
        <v>0</v>
      </c>
      <c r="Y144" s="103">
        <f>'ИТОГ и проверка'!M144</f>
        <v>0</v>
      </c>
      <c r="Z144" s="103">
        <v>0</v>
      </c>
      <c r="AA144" s="101">
        <f t="shared" si="233"/>
        <v>0</v>
      </c>
      <c r="AB144" s="103">
        <f t="shared" si="234"/>
        <v>0</v>
      </c>
      <c r="AC144" s="107"/>
      <c r="AD144" s="103"/>
      <c r="AE144" s="107"/>
      <c r="AF144" s="107"/>
      <c r="AG144" s="103"/>
      <c r="AH144" s="103">
        <f>'ИТОГ и проверка'!N144</f>
        <v>0</v>
      </c>
      <c r="AI144" s="121"/>
      <c r="AJ144" s="121">
        <f t="shared" si="235"/>
        <v>0</v>
      </c>
      <c r="AK144" s="119">
        <f t="shared" si="236"/>
        <v>0</v>
      </c>
      <c r="AL144" s="101">
        <f t="shared" si="237"/>
        <v>0</v>
      </c>
    </row>
    <row r="145">
      <c r="A145" s="96" t="s">
        <v>297</v>
      </c>
      <c r="B145" s="97" t="s">
        <v>298</v>
      </c>
      <c r="C145" s="211">
        <v>62.664999999999999</v>
      </c>
      <c r="D145" s="104">
        <v>0</v>
      </c>
      <c r="E145" s="231">
        <v>0</v>
      </c>
      <c r="F145" s="200">
        <f t="shared" si="230"/>
        <v>0</v>
      </c>
      <c r="G145" s="102">
        <v>0</v>
      </c>
      <c r="H145" s="105">
        <v>0</v>
      </c>
      <c r="I145" s="105"/>
      <c r="J145" s="105"/>
      <c r="K145" s="105"/>
      <c r="L145" s="105"/>
      <c r="M145" s="105"/>
      <c r="N145" s="201">
        <v>0</v>
      </c>
      <c r="O145" s="100">
        <v>0</v>
      </c>
      <c r="P145" s="386"/>
      <c r="Q145" s="120"/>
      <c r="R145" s="215"/>
      <c r="S145" s="100">
        <v>0</v>
      </c>
      <c r="T145" s="400">
        <v>0</v>
      </c>
      <c r="U145" s="205">
        <v>0</v>
      </c>
      <c r="V145" s="101">
        <f t="shared" si="231"/>
        <v>0</v>
      </c>
      <c r="W145" s="103">
        <f t="shared" si="232"/>
        <v>0</v>
      </c>
      <c r="X145" s="107">
        <v>0</v>
      </c>
      <c r="Y145" s="103">
        <f>'ИТОГ и проверка'!M145</f>
        <v>0</v>
      </c>
      <c r="Z145" s="103">
        <v>0</v>
      </c>
      <c r="AA145" s="101">
        <f t="shared" si="233"/>
        <v>0</v>
      </c>
      <c r="AB145" s="10">
        <f t="shared" si="234"/>
        <v>0</v>
      </c>
      <c r="AC145" s="107"/>
      <c r="AD145" s="103"/>
      <c r="AE145" s="107"/>
      <c r="AF145" s="107"/>
      <c r="AG145" s="103"/>
      <c r="AH145" s="103">
        <f>'ИТОГ и проверка'!N145</f>
        <v>0</v>
      </c>
      <c r="AI145" s="121"/>
      <c r="AJ145" s="121">
        <f t="shared" si="235"/>
        <v>0</v>
      </c>
      <c r="AK145" s="119">
        <f t="shared" si="236"/>
        <v>0</v>
      </c>
      <c r="AL145" s="101">
        <f t="shared" si="237"/>
        <v>0</v>
      </c>
    </row>
    <row r="146" ht="78.75">
      <c r="A146" s="96" t="s">
        <v>299</v>
      </c>
      <c r="B146" s="97" t="s">
        <v>300</v>
      </c>
      <c r="C146" s="265">
        <v>46.898000000000003</v>
      </c>
      <c r="D146" s="104">
        <v>0</v>
      </c>
      <c r="E146" s="230">
        <v>0</v>
      </c>
      <c r="F146" s="200">
        <f t="shared" si="230"/>
        <v>0</v>
      </c>
      <c r="G146" s="102">
        <v>0</v>
      </c>
      <c r="H146" s="105">
        <v>0</v>
      </c>
      <c r="I146" s="105"/>
      <c r="J146" s="105"/>
      <c r="K146" s="105"/>
      <c r="L146" s="105"/>
      <c r="M146" s="105"/>
      <c r="N146" s="201">
        <v>0</v>
      </c>
      <c r="O146" s="100">
        <v>0</v>
      </c>
      <c r="P146" s="386"/>
      <c r="Q146" s="120"/>
      <c r="R146" s="215"/>
      <c r="S146" s="100">
        <v>0</v>
      </c>
      <c r="T146" s="400">
        <v>0</v>
      </c>
      <c r="U146" s="205">
        <v>0</v>
      </c>
      <c r="V146" s="101">
        <f t="shared" si="231"/>
        <v>0</v>
      </c>
      <c r="W146" s="103">
        <f t="shared" si="232"/>
        <v>0</v>
      </c>
      <c r="X146" s="107">
        <v>0</v>
      </c>
      <c r="Y146" s="103">
        <f>'ИТОГ и проверка'!M146</f>
        <v>0</v>
      </c>
      <c r="Z146" s="103">
        <v>0</v>
      </c>
      <c r="AA146" s="101">
        <f t="shared" si="233"/>
        <v>0</v>
      </c>
      <c r="AB146" s="103">
        <f t="shared" si="234"/>
        <v>0</v>
      </c>
      <c r="AC146" s="107"/>
      <c r="AD146" s="103"/>
      <c r="AE146" s="107"/>
      <c r="AF146" s="107"/>
      <c r="AG146" s="103"/>
      <c r="AH146" s="103">
        <f>'ИТОГ и проверка'!N146</f>
        <v>0</v>
      </c>
      <c r="AI146" s="121"/>
      <c r="AJ146" s="121">
        <f t="shared" si="235"/>
        <v>0</v>
      </c>
      <c r="AK146" s="119">
        <f t="shared" si="236"/>
        <v>0</v>
      </c>
      <c r="AL146" s="101">
        <f t="shared" si="237"/>
        <v>0</v>
      </c>
    </row>
    <row r="147" ht="47.25">
      <c r="A147" s="96" t="s">
        <v>301</v>
      </c>
      <c r="B147" s="97" t="s">
        <v>302</v>
      </c>
      <c r="C147" s="232">
        <v>41.238999999999997</v>
      </c>
      <c r="D147" s="104">
        <v>0</v>
      </c>
      <c r="E147" s="229">
        <v>0</v>
      </c>
      <c r="F147" s="200">
        <f t="shared" si="230"/>
        <v>0</v>
      </c>
      <c r="G147" s="102">
        <v>0</v>
      </c>
      <c r="H147" s="105">
        <v>0</v>
      </c>
      <c r="I147" s="105"/>
      <c r="J147" s="105"/>
      <c r="K147" s="105"/>
      <c r="L147" s="105"/>
      <c r="M147" s="105"/>
      <c r="N147" s="201">
        <v>0</v>
      </c>
      <c r="O147" s="100">
        <v>0</v>
      </c>
      <c r="P147" s="386"/>
      <c r="Q147" s="120"/>
      <c r="R147" s="215"/>
      <c r="S147" s="100">
        <v>0</v>
      </c>
      <c r="T147" s="400">
        <v>0</v>
      </c>
      <c r="U147" s="205">
        <v>0</v>
      </c>
      <c r="V147" s="101">
        <f t="shared" si="231"/>
        <v>0</v>
      </c>
      <c r="W147" s="103">
        <f t="shared" si="232"/>
        <v>0</v>
      </c>
      <c r="X147" s="107">
        <v>0</v>
      </c>
      <c r="Y147" s="103">
        <f>'ИТОГ и проверка'!M147</f>
        <v>0</v>
      </c>
      <c r="Z147" s="103">
        <v>0</v>
      </c>
      <c r="AA147" s="101">
        <f t="shared" si="233"/>
        <v>0</v>
      </c>
      <c r="AB147" s="10">
        <f t="shared" si="234"/>
        <v>0</v>
      </c>
      <c r="AC147" s="107"/>
      <c r="AD147" s="103"/>
      <c r="AE147" s="107"/>
      <c r="AF147" s="107"/>
      <c r="AG147" s="103"/>
      <c r="AH147" s="103">
        <f>'ИТОГ и проверка'!N147</f>
        <v>0</v>
      </c>
      <c r="AI147" s="121"/>
      <c r="AJ147" s="121">
        <f t="shared" si="235"/>
        <v>0</v>
      </c>
      <c r="AK147" s="119">
        <f t="shared" si="236"/>
        <v>0</v>
      </c>
      <c r="AL147" s="101">
        <f t="shared" si="237"/>
        <v>0</v>
      </c>
    </row>
    <row r="148" ht="31.5">
      <c r="A148" s="96" t="s">
        <v>303</v>
      </c>
      <c r="B148" s="97" t="s">
        <v>304</v>
      </c>
      <c r="C148" s="265">
        <v>49.590000000000003</v>
      </c>
      <c r="D148" s="104">
        <v>0</v>
      </c>
      <c r="E148" s="182">
        <v>0</v>
      </c>
      <c r="F148" s="200">
        <f t="shared" si="230"/>
        <v>0</v>
      </c>
      <c r="G148" s="102">
        <v>0</v>
      </c>
      <c r="H148" s="105">
        <v>0</v>
      </c>
      <c r="I148" s="105"/>
      <c r="J148" s="105"/>
      <c r="K148" s="105"/>
      <c r="L148" s="105"/>
      <c r="M148" s="105"/>
      <c r="N148" s="201">
        <v>0</v>
      </c>
      <c r="O148" s="100">
        <v>0</v>
      </c>
      <c r="P148" s="386"/>
      <c r="Q148" s="120"/>
      <c r="R148" s="215"/>
      <c r="S148" s="100">
        <v>0</v>
      </c>
      <c r="T148" s="400">
        <v>0</v>
      </c>
      <c r="U148" s="205">
        <v>0</v>
      </c>
      <c r="V148" s="101">
        <f t="shared" si="231"/>
        <v>0</v>
      </c>
      <c r="W148" s="103">
        <f t="shared" si="232"/>
        <v>0</v>
      </c>
      <c r="X148" s="107">
        <v>0</v>
      </c>
      <c r="Y148" s="103">
        <f>'ИТОГ и проверка'!M148</f>
        <v>0</v>
      </c>
      <c r="Z148" s="103">
        <v>0</v>
      </c>
      <c r="AA148" s="101">
        <f t="shared" si="233"/>
        <v>0</v>
      </c>
      <c r="AB148" s="103">
        <f t="shared" si="234"/>
        <v>0</v>
      </c>
      <c r="AC148" s="107"/>
      <c r="AD148" s="103"/>
      <c r="AE148" s="107"/>
      <c r="AF148" s="107"/>
      <c r="AG148" s="103"/>
      <c r="AH148" s="103">
        <f>'ИТОГ и проверка'!N148</f>
        <v>0</v>
      </c>
      <c r="AI148" s="121"/>
      <c r="AJ148" s="121">
        <f t="shared" si="235"/>
        <v>0</v>
      </c>
      <c r="AK148" s="119">
        <f t="shared" si="236"/>
        <v>0</v>
      </c>
      <c r="AL148" s="101">
        <f t="shared" si="237"/>
        <v>0</v>
      </c>
    </row>
    <row r="149" ht="31.5">
      <c r="A149" s="96" t="s">
        <v>305</v>
      </c>
      <c r="B149" s="97" t="s">
        <v>306</v>
      </c>
      <c r="C149" s="211">
        <v>16.614000000000001</v>
      </c>
      <c r="D149" s="104">
        <v>0</v>
      </c>
      <c r="E149" s="277">
        <v>0</v>
      </c>
      <c r="F149" s="200">
        <f t="shared" si="230"/>
        <v>0</v>
      </c>
      <c r="G149" s="102">
        <v>0</v>
      </c>
      <c r="H149" s="105">
        <v>0</v>
      </c>
      <c r="I149" s="105"/>
      <c r="J149" s="105"/>
      <c r="K149" s="105"/>
      <c r="L149" s="105"/>
      <c r="M149" s="105"/>
      <c r="N149" s="105">
        <v>0</v>
      </c>
      <c r="O149" s="100">
        <v>0</v>
      </c>
      <c r="P149" s="120"/>
      <c r="Q149" s="120"/>
      <c r="R149" s="120"/>
      <c r="S149" s="100">
        <v>0</v>
      </c>
      <c r="T149" s="100">
        <v>0</v>
      </c>
      <c r="U149" s="101">
        <v>0</v>
      </c>
      <c r="V149" s="101">
        <f t="shared" si="231"/>
        <v>0</v>
      </c>
      <c r="W149" s="103">
        <f t="shared" si="232"/>
        <v>0</v>
      </c>
      <c r="X149" s="107">
        <v>0</v>
      </c>
      <c r="Y149" s="103">
        <f>'ИТОГ и проверка'!M149</f>
        <v>0</v>
      </c>
      <c r="Z149" s="103">
        <v>0</v>
      </c>
      <c r="AA149" s="101">
        <f t="shared" si="233"/>
        <v>0</v>
      </c>
      <c r="AB149" s="10">
        <f t="shared" si="234"/>
        <v>0</v>
      </c>
      <c r="AC149" s="107"/>
      <c r="AD149" s="103"/>
      <c r="AE149" s="107"/>
      <c r="AF149" s="107"/>
      <c r="AG149" s="103"/>
      <c r="AH149" s="103">
        <f>'ИТОГ и проверка'!N149</f>
        <v>0</v>
      </c>
      <c r="AI149" s="121"/>
      <c r="AJ149" s="121">
        <f t="shared" si="235"/>
        <v>0</v>
      </c>
      <c r="AK149" s="119">
        <f t="shared" si="236"/>
        <v>0</v>
      </c>
      <c r="AL149" s="101">
        <f t="shared" si="237"/>
        <v>0</v>
      </c>
    </row>
    <row r="150" ht="47.25">
      <c r="A150" s="96" t="s">
        <v>307</v>
      </c>
      <c r="B150" s="97" t="s">
        <v>308</v>
      </c>
      <c r="C150" s="214">
        <v>25.611000000000001</v>
      </c>
      <c r="D150" s="104">
        <v>0</v>
      </c>
      <c r="E150" s="230">
        <v>0</v>
      </c>
      <c r="F150" s="200">
        <f t="shared" si="230"/>
        <v>0</v>
      </c>
      <c r="G150" s="102">
        <v>0</v>
      </c>
      <c r="H150" s="105">
        <v>0</v>
      </c>
      <c r="I150" s="105"/>
      <c r="J150" s="105"/>
      <c r="K150" s="105"/>
      <c r="L150" s="105"/>
      <c r="M150" s="105"/>
      <c r="N150" s="201">
        <v>0</v>
      </c>
      <c r="O150" s="122">
        <v>0</v>
      </c>
      <c r="P150" s="386"/>
      <c r="Q150" s="120"/>
      <c r="R150" s="215"/>
      <c r="S150" s="122">
        <v>0</v>
      </c>
      <c r="T150" s="399">
        <v>0</v>
      </c>
      <c r="U150" s="205">
        <v>0</v>
      </c>
      <c r="V150" s="101">
        <f t="shared" si="231"/>
        <v>0</v>
      </c>
      <c r="W150" s="103">
        <f t="shared" si="232"/>
        <v>0</v>
      </c>
      <c r="X150" s="107">
        <v>0</v>
      </c>
      <c r="Y150" s="103">
        <f>'ИТОГ и проверка'!M150</f>
        <v>0</v>
      </c>
      <c r="Z150" s="103">
        <v>0</v>
      </c>
      <c r="AA150" s="101">
        <f t="shared" si="233"/>
        <v>0</v>
      </c>
      <c r="AB150" s="103">
        <f t="shared" si="234"/>
        <v>0</v>
      </c>
      <c r="AC150" s="107"/>
      <c r="AD150" s="103"/>
      <c r="AE150" s="107"/>
      <c r="AF150" s="107"/>
      <c r="AG150" s="103"/>
      <c r="AH150" s="103">
        <f>'ИТОГ и проверка'!N150</f>
        <v>0</v>
      </c>
      <c r="AI150" s="121"/>
      <c r="AJ150" s="121">
        <f t="shared" si="235"/>
        <v>0</v>
      </c>
      <c r="AK150" s="119">
        <f t="shared" si="236"/>
        <v>0</v>
      </c>
      <c r="AL150" s="101">
        <f t="shared" si="237"/>
        <v>0</v>
      </c>
    </row>
    <row r="151" ht="31.5">
      <c r="A151" s="96" t="s">
        <v>309</v>
      </c>
      <c r="B151" s="97" t="s">
        <v>310</v>
      </c>
      <c r="C151" s="238">
        <v>9.4640000000000004</v>
      </c>
      <c r="D151" s="104">
        <v>0</v>
      </c>
      <c r="E151" s="246">
        <v>0</v>
      </c>
      <c r="F151" s="200">
        <f t="shared" si="230"/>
        <v>0</v>
      </c>
      <c r="G151" s="102">
        <v>0</v>
      </c>
      <c r="H151" s="105">
        <v>0</v>
      </c>
      <c r="I151" s="105"/>
      <c r="J151" s="105"/>
      <c r="K151" s="105"/>
      <c r="L151" s="105"/>
      <c r="M151" s="105"/>
      <c r="N151" s="201">
        <v>0</v>
      </c>
      <c r="O151" s="122">
        <v>0</v>
      </c>
      <c r="P151" s="386"/>
      <c r="Q151" s="120"/>
      <c r="R151" s="215"/>
      <c r="S151" s="122">
        <v>0</v>
      </c>
      <c r="T151" s="399">
        <v>0</v>
      </c>
      <c r="U151" s="205">
        <v>0</v>
      </c>
      <c r="V151" s="101">
        <f t="shared" si="231"/>
        <v>0</v>
      </c>
      <c r="W151" s="103">
        <f t="shared" si="232"/>
        <v>0</v>
      </c>
      <c r="X151" s="107">
        <v>0</v>
      </c>
      <c r="Y151" s="103">
        <f>'ИТОГ и проверка'!M151</f>
        <v>0</v>
      </c>
      <c r="Z151" s="103">
        <v>0</v>
      </c>
      <c r="AA151" s="101">
        <f t="shared" si="233"/>
        <v>0</v>
      </c>
      <c r="AB151" s="10">
        <f t="shared" si="234"/>
        <v>0</v>
      </c>
      <c r="AC151" s="107"/>
      <c r="AD151" s="103"/>
      <c r="AE151" s="107"/>
      <c r="AF151" s="107"/>
      <c r="AG151" s="103"/>
      <c r="AH151" s="103">
        <f>'ИТОГ и проверка'!N151</f>
        <v>0</v>
      </c>
      <c r="AI151" s="121"/>
      <c r="AJ151" s="121">
        <f t="shared" si="235"/>
        <v>0</v>
      </c>
      <c r="AK151" s="119">
        <f t="shared" si="236"/>
        <v>0</v>
      </c>
      <c r="AL151" s="101">
        <f t="shared" si="237"/>
        <v>0</v>
      </c>
    </row>
    <row r="152" ht="31.5">
      <c r="A152" s="96" t="s">
        <v>311</v>
      </c>
      <c r="B152" s="97" t="s">
        <v>312</v>
      </c>
      <c r="C152" s="214">
        <v>76.146000000000001</v>
      </c>
      <c r="D152" s="104">
        <v>0</v>
      </c>
      <c r="E152" s="294">
        <v>0</v>
      </c>
      <c r="F152" s="200">
        <f t="shared" si="230"/>
        <v>0</v>
      </c>
      <c r="G152" s="102">
        <v>0</v>
      </c>
      <c r="H152" s="105">
        <v>0</v>
      </c>
      <c r="I152" s="105"/>
      <c r="J152" s="105"/>
      <c r="K152" s="105"/>
      <c r="L152" s="105"/>
      <c r="M152" s="105"/>
      <c r="N152" s="105">
        <v>0</v>
      </c>
      <c r="O152" s="142">
        <v>0</v>
      </c>
      <c r="P152" s="120"/>
      <c r="Q152" s="120"/>
      <c r="R152" s="120"/>
      <c r="S152" s="142">
        <v>0</v>
      </c>
      <c r="T152" s="142">
        <v>0</v>
      </c>
      <c r="U152" s="101">
        <v>0</v>
      </c>
      <c r="V152" s="101">
        <f t="shared" si="231"/>
        <v>0</v>
      </c>
      <c r="W152" s="103">
        <f t="shared" si="232"/>
        <v>0</v>
      </c>
      <c r="X152" s="107">
        <v>0</v>
      </c>
      <c r="Y152" s="103">
        <f>'ИТОГ и проверка'!M152</f>
        <v>0</v>
      </c>
      <c r="Z152" s="103">
        <v>0</v>
      </c>
      <c r="AA152" s="101">
        <f t="shared" si="233"/>
        <v>0</v>
      </c>
      <c r="AB152" s="103">
        <f t="shared" si="234"/>
        <v>0</v>
      </c>
      <c r="AC152" s="107"/>
      <c r="AD152" s="103"/>
      <c r="AE152" s="107"/>
      <c r="AF152" s="107"/>
      <c r="AG152" s="103"/>
      <c r="AH152" s="103">
        <f>'ИТОГ и проверка'!N152</f>
        <v>0</v>
      </c>
      <c r="AI152" s="121"/>
      <c r="AJ152" s="121">
        <f t="shared" si="235"/>
        <v>0</v>
      </c>
      <c r="AK152" s="119">
        <f t="shared" si="236"/>
        <v>0</v>
      </c>
      <c r="AL152" s="101">
        <f t="shared" si="237"/>
        <v>0</v>
      </c>
    </row>
    <row r="153" ht="47.25">
      <c r="A153" s="96" t="s">
        <v>313</v>
      </c>
      <c r="B153" s="97" t="s">
        <v>314</v>
      </c>
      <c r="C153" s="211">
        <v>40.438000000000002</v>
      </c>
      <c r="D153" s="337">
        <v>0</v>
      </c>
      <c r="E153" s="213">
        <v>0</v>
      </c>
      <c r="F153" s="217">
        <f t="shared" si="230"/>
        <v>0</v>
      </c>
      <c r="G153" s="102">
        <v>0</v>
      </c>
      <c r="H153" s="105">
        <v>0</v>
      </c>
      <c r="I153" s="105"/>
      <c r="J153" s="105"/>
      <c r="K153" s="105"/>
      <c r="L153" s="105"/>
      <c r="M153" s="105"/>
      <c r="N153" s="201">
        <v>0</v>
      </c>
      <c r="O153" s="122">
        <v>0</v>
      </c>
      <c r="P153" s="386"/>
      <c r="Q153" s="120"/>
      <c r="R153" s="215"/>
      <c r="S153" s="122">
        <v>0</v>
      </c>
      <c r="T153" s="399">
        <v>0</v>
      </c>
      <c r="U153" s="205">
        <v>0</v>
      </c>
      <c r="V153" s="101">
        <f t="shared" si="231"/>
        <v>0</v>
      </c>
      <c r="W153" s="103">
        <f t="shared" si="232"/>
        <v>0</v>
      </c>
      <c r="X153" s="107">
        <v>0</v>
      </c>
      <c r="Y153" s="103">
        <f>'ИТОГ и проверка'!M153</f>
        <v>0</v>
      </c>
      <c r="Z153" s="103">
        <v>0</v>
      </c>
      <c r="AA153" s="101">
        <f t="shared" si="233"/>
        <v>0</v>
      </c>
      <c r="AB153" s="10">
        <f t="shared" si="234"/>
        <v>0</v>
      </c>
      <c r="AC153" s="107"/>
      <c r="AD153" s="103"/>
      <c r="AE153" s="107"/>
      <c r="AF153" s="107"/>
      <c r="AG153" s="103"/>
      <c r="AH153" s="103">
        <f>'ИТОГ и проверка'!N153</f>
        <v>0</v>
      </c>
      <c r="AI153" s="121"/>
      <c r="AJ153" s="121">
        <f t="shared" si="235"/>
        <v>0</v>
      </c>
      <c r="AK153" s="119">
        <f t="shared" si="236"/>
        <v>0</v>
      </c>
      <c r="AL153" s="101">
        <f t="shared" si="237"/>
        <v>0</v>
      </c>
    </row>
    <row r="154" ht="31.5">
      <c r="A154" s="96" t="s">
        <v>315</v>
      </c>
      <c r="B154" s="97" t="s">
        <v>316</v>
      </c>
      <c r="C154" s="214">
        <v>16.07</v>
      </c>
      <c r="D154" s="337">
        <v>0</v>
      </c>
      <c r="E154" s="213">
        <v>0</v>
      </c>
      <c r="F154" s="217">
        <f t="shared" si="230"/>
        <v>0</v>
      </c>
      <c r="G154" s="102">
        <v>0</v>
      </c>
      <c r="H154" s="105">
        <v>0</v>
      </c>
      <c r="I154" s="105"/>
      <c r="J154" s="105"/>
      <c r="K154" s="105"/>
      <c r="L154" s="105"/>
      <c r="M154" s="105"/>
      <c r="N154" s="201">
        <v>0</v>
      </c>
      <c r="O154" s="122">
        <v>0</v>
      </c>
      <c r="P154" s="386"/>
      <c r="Q154" s="120"/>
      <c r="R154" s="215"/>
      <c r="S154" s="122">
        <v>0</v>
      </c>
      <c r="T154" s="399">
        <v>0</v>
      </c>
      <c r="U154" s="205">
        <v>0</v>
      </c>
      <c r="V154" s="101">
        <f t="shared" si="231"/>
        <v>0</v>
      </c>
      <c r="W154" s="103">
        <f t="shared" si="232"/>
        <v>0</v>
      </c>
      <c r="X154" s="107">
        <v>0</v>
      </c>
      <c r="Y154" s="103">
        <f>'ИТОГ и проверка'!M154</f>
        <v>0</v>
      </c>
      <c r="Z154" s="103">
        <v>0</v>
      </c>
      <c r="AA154" s="101">
        <f t="shared" si="233"/>
        <v>0</v>
      </c>
      <c r="AB154" s="103">
        <f t="shared" si="234"/>
        <v>0</v>
      </c>
      <c r="AC154" s="107"/>
      <c r="AD154" s="103"/>
      <c r="AE154" s="107"/>
      <c r="AF154" s="107"/>
      <c r="AG154" s="103"/>
      <c r="AH154" s="103">
        <f>'ИТОГ и проверка'!N154</f>
        <v>0</v>
      </c>
      <c r="AI154" s="121"/>
      <c r="AJ154" s="121">
        <f t="shared" si="235"/>
        <v>0</v>
      </c>
      <c r="AK154" s="119">
        <f t="shared" si="236"/>
        <v>0</v>
      </c>
      <c r="AL154" s="101">
        <f t="shared" si="237"/>
        <v>0</v>
      </c>
    </row>
    <row r="155" ht="47.25">
      <c r="A155" s="96" t="s">
        <v>317</v>
      </c>
      <c r="B155" s="97" t="s">
        <v>318</v>
      </c>
      <c r="C155" s="211">
        <v>3.52</v>
      </c>
      <c r="D155" s="104">
        <v>0</v>
      </c>
      <c r="E155" s="245">
        <v>0</v>
      </c>
      <c r="F155" s="200">
        <f t="shared" si="230"/>
        <v>0</v>
      </c>
      <c r="G155" s="102">
        <v>0</v>
      </c>
      <c r="H155" s="105">
        <v>0</v>
      </c>
      <c r="I155" s="105"/>
      <c r="J155" s="105"/>
      <c r="K155" s="105"/>
      <c r="L155" s="105"/>
      <c r="M155" s="105"/>
      <c r="N155" s="201">
        <v>0</v>
      </c>
      <c r="O155" s="122">
        <v>0</v>
      </c>
      <c r="P155" s="386"/>
      <c r="Q155" s="120"/>
      <c r="R155" s="215"/>
      <c r="S155" s="122">
        <v>0</v>
      </c>
      <c r="T155" s="399">
        <v>0</v>
      </c>
      <c r="U155" s="205">
        <v>0</v>
      </c>
      <c r="V155" s="101">
        <f t="shared" si="231"/>
        <v>0</v>
      </c>
      <c r="W155" s="103">
        <f t="shared" si="232"/>
        <v>0</v>
      </c>
      <c r="X155" s="107">
        <v>0</v>
      </c>
      <c r="Y155" s="103">
        <f>'ИТОГ и проверка'!M155</f>
        <v>0</v>
      </c>
      <c r="Z155" s="103">
        <v>0</v>
      </c>
      <c r="AA155" s="101">
        <f t="shared" si="233"/>
        <v>0</v>
      </c>
      <c r="AB155" s="10">
        <f t="shared" si="234"/>
        <v>0</v>
      </c>
      <c r="AC155" s="107"/>
      <c r="AD155" s="103"/>
      <c r="AE155" s="107"/>
      <c r="AF155" s="107"/>
      <c r="AG155" s="103"/>
      <c r="AH155" s="103">
        <f>'ИТОГ и проверка'!N155</f>
        <v>0</v>
      </c>
      <c r="AI155" s="121"/>
      <c r="AJ155" s="121">
        <f t="shared" si="235"/>
        <v>0</v>
      </c>
      <c r="AK155" s="119">
        <f t="shared" si="236"/>
        <v>0</v>
      </c>
      <c r="AL155" s="101">
        <f t="shared" si="237"/>
        <v>0</v>
      </c>
    </row>
    <row r="156" ht="47.25">
      <c r="A156" s="96" t="s">
        <v>319</v>
      </c>
      <c r="B156" s="97" t="s">
        <v>320</v>
      </c>
      <c r="C156" s="214">
        <v>12.092000000000001</v>
      </c>
      <c r="D156" s="104">
        <v>0</v>
      </c>
      <c r="E156" s="182">
        <v>0</v>
      </c>
      <c r="F156" s="200">
        <f t="shared" si="230"/>
        <v>0</v>
      </c>
      <c r="G156" s="102">
        <v>0</v>
      </c>
      <c r="H156" s="105">
        <v>0</v>
      </c>
      <c r="I156" s="105"/>
      <c r="J156" s="105"/>
      <c r="K156" s="105"/>
      <c r="L156" s="105"/>
      <c r="M156" s="105"/>
      <c r="N156" s="201">
        <v>0</v>
      </c>
      <c r="O156" s="122">
        <v>0</v>
      </c>
      <c r="P156" s="386"/>
      <c r="Q156" s="120"/>
      <c r="R156" s="215"/>
      <c r="S156" s="122">
        <v>0</v>
      </c>
      <c r="T156" s="399">
        <v>0</v>
      </c>
      <c r="U156" s="205">
        <v>0</v>
      </c>
      <c r="V156" s="101">
        <f t="shared" si="231"/>
        <v>0</v>
      </c>
      <c r="W156" s="103">
        <f t="shared" si="232"/>
        <v>0</v>
      </c>
      <c r="X156" s="107">
        <v>0</v>
      </c>
      <c r="Y156" s="103">
        <f>'ИТОГ и проверка'!M156</f>
        <v>0</v>
      </c>
      <c r="Z156" s="103">
        <v>0</v>
      </c>
      <c r="AA156" s="101">
        <f t="shared" si="233"/>
        <v>0</v>
      </c>
      <c r="AB156" s="103">
        <f t="shared" si="234"/>
        <v>0</v>
      </c>
      <c r="AC156" s="107"/>
      <c r="AD156" s="103"/>
      <c r="AE156" s="107"/>
      <c r="AF156" s="107"/>
      <c r="AG156" s="103"/>
      <c r="AH156" s="103">
        <f>'ИТОГ и проверка'!N156</f>
        <v>0</v>
      </c>
      <c r="AI156" s="121"/>
      <c r="AJ156" s="121">
        <f t="shared" si="235"/>
        <v>0</v>
      </c>
      <c r="AK156" s="119">
        <f t="shared" si="236"/>
        <v>0</v>
      </c>
      <c r="AL156" s="101">
        <f t="shared" si="237"/>
        <v>0</v>
      </c>
    </row>
    <row r="157" ht="31.5">
      <c r="A157" s="96" t="s">
        <v>321</v>
      </c>
      <c r="B157" s="97" t="s">
        <v>322</v>
      </c>
      <c r="C157" s="211">
        <v>22.745000000000001</v>
      </c>
      <c r="D157" s="104">
        <v>0</v>
      </c>
      <c r="E157" s="212">
        <v>0</v>
      </c>
      <c r="F157" s="200">
        <f t="shared" si="230"/>
        <v>0</v>
      </c>
      <c r="G157" s="102">
        <v>0</v>
      </c>
      <c r="H157" s="105">
        <v>0</v>
      </c>
      <c r="I157" s="105"/>
      <c r="J157" s="105"/>
      <c r="K157" s="105"/>
      <c r="L157" s="105"/>
      <c r="M157" s="105"/>
      <c r="N157" s="201">
        <v>0</v>
      </c>
      <c r="O157" s="122">
        <v>0</v>
      </c>
      <c r="P157" s="386"/>
      <c r="Q157" s="120"/>
      <c r="R157" s="215"/>
      <c r="S157" s="122">
        <v>0</v>
      </c>
      <c r="T157" s="399">
        <v>0</v>
      </c>
      <c r="U157" s="205">
        <v>0</v>
      </c>
      <c r="V157" s="101">
        <f t="shared" si="231"/>
        <v>0</v>
      </c>
      <c r="W157" s="103">
        <f t="shared" si="232"/>
        <v>0</v>
      </c>
      <c r="X157" s="107">
        <v>0</v>
      </c>
      <c r="Y157" s="103">
        <f>'ИТОГ и проверка'!M157</f>
        <v>0</v>
      </c>
      <c r="Z157" s="103">
        <v>0</v>
      </c>
      <c r="AA157" s="101">
        <f t="shared" si="233"/>
        <v>0</v>
      </c>
      <c r="AB157" s="10">
        <f t="shared" si="234"/>
        <v>0</v>
      </c>
      <c r="AC157" s="107"/>
      <c r="AD157" s="103"/>
      <c r="AE157" s="107"/>
      <c r="AF157" s="107"/>
      <c r="AG157" s="103"/>
      <c r="AH157" s="103">
        <f>'ИТОГ и проверка'!N157</f>
        <v>0</v>
      </c>
      <c r="AI157" s="121"/>
      <c r="AJ157" s="121">
        <f t="shared" si="235"/>
        <v>0</v>
      </c>
      <c r="AK157" s="119">
        <f t="shared" si="236"/>
        <v>0</v>
      </c>
      <c r="AL157" s="101">
        <f t="shared" si="237"/>
        <v>0</v>
      </c>
    </row>
    <row r="158" ht="63">
      <c r="A158" s="96" t="s">
        <v>323</v>
      </c>
      <c r="B158" s="154" t="s">
        <v>324</v>
      </c>
      <c r="C158" s="265">
        <v>33.654000000000003</v>
      </c>
      <c r="D158" s="337">
        <v>0</v>
      </c>
      <c r="E158" s="293">
        <v>0</v>
      </c>
      <c r="F158" s="217">
        <f t="shared" si="230"/>
        <v>0</v>
      </c>
      <c r="G158" s="102">
        <v>0</v>
      </c>
      <c r="H158" s="105">
        <v>0</v>
      </c>
      <c r="I158" s="105"/>
      <c r="J158" s="105"/>
      <c r="K158" s="105"/>
      <c r="L158" s="105"/>
      <c r="M158" s="105"/>
      <c r="N158" s="201">
        <v>0</v>
      </c>
      <c r="O158" s="122">
        <v>0</v>
      </c>
      <c r="P158" s="386"/>
      <c r="Q158" s="120"/>
      <c r="R158" s="215"/>
      <c r="S158" s="122">
        <v>0</v>
      </c>
      <c r="T158" s="399">
        <v>0</v>
      </c>
      <c r="U158" s="205">
        <v>0</v>
      </c>
      <c r="V158" s="101">
        <f t="shared" si="231"/>
        <v>0</v>
      </c>
      <c r="W158" s="103">
        <f t="shared" si="232"/>
        <v>0</v>
      </c>
      <c r="X158" s="107">
        <v>0</v>
      </c>
      <c r="Y158" s="103">
        <f>'ИТОГ и проверка'!M158</f>
        <v>0</v>
      </c>
      <c r="Z158" s="103">
        <v>0</v>
      </c>
      <c r="AA158" s="101">
        <f t="shared" si="233"/>
        <v>0</v>
      </c>
      <c r="AB158" s="103">
        <f t="shared" si="234"/>
        <v>0</v>
      </c>
      <c r="AC158" s="107"/>
      <c r="AD158" s="103"/>
      <c r="AE158" s="107"/>
      <c r="AF158" s="107"/>
      <c r="AG158" s="103"/>
      <c r="AH158" s="103">
        <f>'ИТОГ и проверка'!N158</f>
        <v>0</v>
      </c>
      <c r="AI158" s="121"/>
      <c r="AJ158" s="121">
        <f t="shared" si="235"/>
        <v>0</v>
      </c>
      <c r="AK158" s="119">
        <f t="shared" si="236"/>
        <v>0</v>
      </c>
      <c r="AL158" s="101">
        <f t="shared" si="237"/>
        <v>0</v>
      </c>
    </row>
    <row r="159" ht="47.25">
      <c r="A159" s="96" t="s">
        <v>325</v>
      </c>
      <c r="B159" s="154" t="s">
        <v>326</v>
      </c>
      <c r="C159" s="238">
        <v>11.364000000000001</v>
      </c>
      <c r="D159" s="104">
        <v>0</v>
      </c>
      <c r="E159" s="182">
        <v>0</v>
      </c>
      <c r="F159" s="200">
        <f t="shared" si="230"/>
        <v>0</v>
      </c>
      <c r="G159" s="102">
        <v>0</v>
      </c>
      <c r="H159" s="105">
        <v>0</v>
      </c>
      <c r="I159" s="105"/>
      <c r="J159" s="105"/>
      <c r="K159" s="105"/>
      <c r="L159" s="105"/>
      <c r="M159" s="105"/>
      <c r="N159" s="201">
        <v>0</v>
      </c>
      <c r="O159" s="122">
        <v>0</v>
      </c>
      <c r="P159" s="386"/>
      <c r="Q159" s="120"/>
      <c r="R159" s="215"/>
      <c r="S159" s="122">
        <v>0</v>
      </c>
      <c r="T159" s="399">
        <v>0</v>
      </c>
      <c r="U159" s="205">
        <v>0</v>
      </c>
      <c r="V159" s="101">
        <f t="shared" si="231"/>
        <v>0</v>
      </c>
      <c r="W159" s="103">
        <f t="shared" si="232"/>
        <v>0</v>
      </c>
      <c r="X159" s="107">
        <v>0</v>
      </c>
      <c r="Y159" s="103">
        <f>'ИТОГ и проверка'!M159</f>
        <v>0</v>
      </c>
      <c r="Z159" s="103">
        <v>0</v>
      </c>
      <c r="AA159" s="101">
        <f t="shared" si="233"/>
        <v>0</v>
      </c>
      <c r="AB159" s="10">
        <f t="shared" si="234"/>
        <v>0</v>
      </c>
      <c r="AC159" s="107"/>
      <c r="AD159" s="103"/>
      <c r="AE159" s="107"/>
      <c r="AF159" s="107"/>
      <c r="AG159" s="103"/>
      <c r="AH159" s="103">
        <f>'ИТОГ и проверка'!N159</f>
        <v>0</v>
      </c>
      <c r="AI159" s="121"/>
      <c r="AJ159" s="121">
        <f t="shared" si="235"/>
        <v>0</v>
      </c>
      <c r="AK159" s="119">
        <f t="shared" si="236"/>
        <v>0</v>
      </c>
      <c r="AL159" s="101">
        <f t="shared" si="237"/>
        <v>0</v>
      </c>
    </row>
    <row r="160">
      <c r="A160" s="123" t="s">
        <v>327</v>
      </c>
      <c r="B160" s="87" t="s">
        <v>328</v>
      </c>
      <c r="C160" s="206"/>
      <c r="D160" s="88"/>
      <c r="E160" s="89"/>
      <c r="F160" s="235"/>
      <c r="G160" s="149"/>
      <c r="H160" s="91"/>
      <c r="I160" s="91"/>
      <c r="J160" s="91"/>
      <c r="K160" s="91"/>
      <c r="L160" s="91"/>
      <c r="M160" s="91"/>
      <c r="N160" s="151"/>
      <c r="O160" s="89"/>
      <c r="P160" s="90"/>
      <c r="Q160" s="90"/>
      <c r="R160" s="90"/>
      <c r="S160" s="89"/>
      <c r="T160" s="89"/>
      <c r="U160" s="90"/>
      <c r="V160" s="90"/>
      <c r="W160" s="90"/>
      <c r="X160" s="90"/>
      <c r="Y160" s="90"/>
      <c r="Z160" s="90"/>
      <c r="AA160" s="90"/>
      <c r="AB160" s="103">
        <f t="shared" si="234"/>
        <v>0</v>
      </c>
      <c r="AC160" s="90"/>
      <c r="AD160" s="90"/>
      <c r="AE160" s="90"/>
      <c r="AF160" s="90"/>
      <c r="AG160" s="90"/>
      <c r="AH160" s="92"/>
      <c r="AI160" s="127"/>
      <c r="AJ160" s="121">
        <f t="shared" si="235"/>
        <v>0</v>
      </c>
      <c r="AK160" s="119">
        <f t="shared" si="236"/>
        <v>0</v>
      </c>
      <c r="AL160" s="101">
        <f t="shared" si="237"/>
        <v>0</v>
      </c>
    </row>
    <row r="161" ht="31.5">
      <c r="A161" s="96" t="s">
        <v>329</v>
      </c>
      <c r="B161" s="97" t="s">
        <v>330</v>
      </c>
      <c r="C161" s="238">
        <v>92.799999999999997</v>
      </c>
      <c r="D161" s="104">
        <v>12</v>
      </c>
      <c r="E161" s="182">
        <v>0</v>
      </c>
      <c r="F161" s="200">
        <f t="shared" si="230"/>
        <v>0</v>
      </c>
      <c r="G161" s="102">
        <v>0</v>
      </c>
      <c r="H161" s="105">
        <v>0</v>
      </c>
      <c r="I161" s="105"/>
      <c r="J161" s="105"/>
      <c r="K161" s="105"/>
      <c r="L161" s="105"/>
      <c r="M161" s="105"/>
      <c r="N161" s="105">
        <v>0</v>
      </c>
      <c r="O161" s="142">
        <v>0</v>
      </c>
      <c r="P161" s="120"/>
      <c r="Q161" s="120"/>
      <c r="R161" s="120"/>
      <c r="S161" s="142">
        <v>0</v>
      </c>
      <c r="T161" s="142">
        <v>0</v>
      </c>
      <c r="U161" s="101">
        <v>0</v>
      </c>
      <c r="V161" s="101">
        <f t="shared" si="231"/>
        <v>0</v>
      </c>
      <c r="W161" s="103">
        <f t="shared" si="232"/>
        <v>0</v>
      </c>
      <c r="X161" s="107">
        <v>0</v>
      </c>
      <c r="Y161" s="103">
        <f>'ИТОГ и проверка'!M161</f>
        <v>0</v>
      </c>
      <c r="Z161" s="103">
        <v>0</v>
      </c>
      <c r="AA161" s="101">
        <f t="shared" si="233"/>
        <v>0</v>
      </c>
      <c r="AB161" s="10">
        <f t="shared" si="234"/>
        <v>0</v>
      </c>
      <c r="AC161" s="107"/>
      <c r="AD161" s="103"/>
      <c r="AE161" s="107"/>
      <c r="AF161" s="107"/>
      <c r="AG161" s="103"/>
      <c r="AH161" s="103">
        <f>'ИТОГ и проверка'!N161</f>
        <v>0</v>
      </c>
      <c r="AI161" s="121"/>
      <c r="AJ161" s="121">
        <f t="shared" si="235"/>
        <v>0</v>
      </c>
      <c r="AK161" s="119">
        <f t="shared" si="236"/>
        <v>0</v>
      </c>
      <c r="AL161" s="101">
        <f t="shared" si="237"/>
        <v>0</v>
      </c>
    </row>
    <row r="162" ht="31.5">
      <c r="A162" s="96" t="s">
        <v>331</v>
      </c>
      <c r="B162" s="97" t="s">
        <v>332</v>
      </c>
      <c r="C162" s="214">
        <v>347.19999999999999</v>
      </c>
      <c r="D162" s="104">
        <v>0</v>
      </c>
      <c r="E162" s="120">
        <v>0</v>
      </c>
      <c r="F162" s="200">
        <f t="shared" si="230"/>
        <v>0</v>
      </c>
      <c r="G162" s="102">
        <v>0</v>
      </c>
      <c r="H162" s="105">
        <v>0</v>
      </c>
      <c r="I162" s="105"/>
      <c r="J162" s="105"/>
      <c r="K162" s="105"/>
      <c r="L162" s="105"/>
      <c r="M162" s="105"/>
      <c r="N162" s="201">
        <v>0</v>
      </c>
      <c r="O162" s="122">
        <v>0</v>
      </c>
      <c r="P162" s="386"/>
      <c r="Q162" s="120"/>
      <c r="R162" s="215"/>
      <c r="S162" s="122">
        <v>0</v>
      </c>
      <c r="T162" s="399">
        <v>0</v>
      </c>
      <c r="U162" s="205">
        <v>0</v>
      </c>
      <c r="V162" s="101">
        <f t="shared" si="231"/>
        <v>0</v>
      </c>
      <c r="W162" s="103">
        <f t="shared" si="232"/>
        <v>0</v>
      </c>
      <c r="X162" s="107">
        <v>0</v>
      </c>
      <c r="Y162" s="103">
        <f>'ИТОГ и проверка'!M162</f>
        <v>0</v>
      </c>
      <c r="Z162" s="103">
        <v>0</v>
      </c>
      <c r="AA162" s="101">
        <f t="shared" si="233"/>
        <v>0</v>
      </c>
      <c r="AB162" s="103">
        <f t="shared" si="234"/>
        <v>0</v>
      </c>
      <c r="AC162" s="107"/>
      <c r="AD162" s="103"/>
      <c r="AE162" s="107"/>
      <c r="AF162" s="107"/>
      <c r="AG162" s="103"/>
      <c r="AH162" s="103">
        <f>'ИТОГ и проверка'!N162</f>
        <v>0</v>
      </c>
      <c r="AI162" s="121"/>
      <c r="AJ162" s="121">
        <f t="shared" si="235"/>
        <v>0</v>
      </c>
      <c r="AK162" s="119">
        <f t="shared" si="236"/>
        <v>0</v>
      </c>
      <c r="AL162" s="101">
        <f t="shared" si="237"/>
        <v>0</v>
      </c>
    </row>
    <row r="163">
      <c r="A163" s="123" t="s">
        <v>333</v>
      </c>
      <c r="B163" s="87" t="s">
        <v>334</v>
      </c>
      <c r="C163" s="218"/>
      <c r="D163" s="208"/>
      <c r="E163" s="255"/>
      <c r="F163" s="256"/>
      <c r="G163" s="149"/>
      <c r="H163" s="91"/>
      <c r="I163" s="91"/>
      <c r="J163" s="91"/>
      <c r="K163" s="91"/>
      <c r="L163" s="91"/>
      <c r="M163" s="91"/>
      <c r="N163" s="151"/>
      <c r="O163" s="89"/>
      <c r="P163" s="90"/>
      <c r="Q163" s="90"/>
      <c r="R163" s="90"/>
      <c r="S163" s="89"/>
      <c r="T163" s="89"/>
      <c r="U163" s="90"/>
      <c r="V163" s="90"/>
      <c r="W163" s="90"/>
      <c r="X163" s="90"/>
      <c r="Y163" s="90"/>
      <c r="Z163" s="90"/>
      <c r="AA163" s="90"/>
      <c r="AB163" s="10">
        <f t="shared" si="234"/>
        <v>0</v>
      </c>
      <c r="AC163" s="90"/>
      <c r="AD163" s="90"/>
      <c r="AE163" s="90"/>
      <c r="AF163" s="90"/>
      <c r="AG163" s="90"/>
      <c r="AH163" s="92"/>
      <c r="AI163" s="127"/>
      <c r="AJ163" s="121">
        <f t="shared" si="235"/>
        <v>0</v>
      </c>
      <c r="AK163" s="119">
        <f t="shared" si="236"/>
        <v>0</v>
      </c>
      <c r="AL163" s="101">
        <f t="shared" si="237"/>
        <v>0</v>
      </c>
    </row>
    <row r="164" ht="31.5">
      <c r="A164" s="96" t="s">
        <v>335</v>
      </c>
      <c r="B164" s="97" t="s">
        <v>336</v>
      </c>
      <c r="C164" s="214">
        <v>10.686999999999999</v>
      </c>
      <c r="D164" s="337">
        <v>0</v>
      </c>
      <c r="E164" s="295">
        <v>0</v>
      </c>
      <c r="F164" s="217">
        <f t="shared" ref="F164:F227" si="241">E164/C164</f>
        <v>0</v>
      </c>
      <c r="G164" s="102">
        <v>0</v>
      </c>
      <c r="H164" s="105">
        <v>0</v>
      </c>
      <c r="I164" s="105"/>
      <c r="J164" s="105"/>
      <c r="K164" s="105"/>
      <c r="L164" s="105"/>
      <c r="M164" s="105"/>
      <c r="N164" s="105">
        <v>0</v>
      </c>
      <c r="O164" s="142">
        <v>0</v>
      </c>
      <c r="P164" s="120"/>
      <c r="Q164" s="120"/>
      <c r="R164" s="120"/>
      <c r="S164" s="142">
        <v>0</v>
      </c>
      <c r="T164" s="142">
        <v>0</v>
      </c>
      <c r="U164" s="101">
        <v>0</v>
      </c>
      <c r="V164" s="101">
        <f t="shared" ref="V164:V227" si="242">E164*X164%</f>
        <v>0</v>
      </c>
      <c r="W164" s="103">
        <f t="shared" ref="W164:W227" si="243">ROUNDDOWN(V164,0)</f>
        <v>0</v>
      </c>
      <c r="X164" s="107">
        <v>0</v>
      </c>
      <c r="Y164" s="103">
        <f>'ИТОГ и проверка'!M164</f>
        <v>0</v>
      </c>
      <c r="Z164" s="103">
        <v>0</v>
      </c>
      <c r="AA164" s="101">
        <f t="shared" ref="AA164:AA227" si="244">Z164-X164</f>
        <v>0</v>
      </c>
      <c r="AB164" s="103">
        <f t="shared" ref="AB164:AB227" si="245">IF(AA164&gt;0.01,AA164*1000000,0)</f>
        <v>0</v>
      </c>
      <c r="AC164" s="107"/>
      <c r="AD164" s="103"/>
      <c r="AE164" s="107"/>
      <c r="AF164" s="107"/>
      <c r="AG164" s="103"/>
      <c r="AH164" s="103">
        <f>'ИТОГ и проверка'!N164</f>
        <v>0</v>
      </c>
      <c r="AI164" s="121"/>
      <c r="AJ164" s="121">
        <f t="shared" ref="AJ164:AJ227" si="246">SUM(AD164:AI164)</f>
        <v>0</v>
      </c>
      <c r="AK164" s="119">
        <f t="shared" ref="AK164:AK227" si="247">AJ164-Y164</f>
        <v>0</v>
      </c>
      <c r="AL164" s="101">
        <f t="shared" ref="AL164:AL227" si="248">IF(AK164&gt;1,AK164*1000,0)</f>
        <v>0</v>
      </c>
    </row>
    <row r="165" ht="94.5">
      <c r="A165" s="96" t="s">
        <v>337</v>
      </c>
      <c r="B165" s="97" t="s">
        <v>338</v>
      </c>
      <c r="C165" s="238">
        <v>23.292999999999999</v>
      </c>
      <c r="D165" s="104">
        <v>0</v>
      </c>
      <c r="E165" s="182">
        <v>0</v>
      </c>
      <c r="F165" s="200">
        <f t="shared" si="241"/>
        <v>0</v>
      </c>
      <c r="G165" s="102">
        <v>0</v>
      </c>
      <c r="H165" s="105">
        <v>0</v>
      </c>
      <c r="I165" s="105"/>
      <c r="J165" s="105"/>
      <c r="K165" s="105"/>
      <c r="L165" s="105"/>
      <c r="M165" s="105"/>
      <c r="N165" s="201">
        <v>0</v>
      </c>
      <c r="O165" s="122">
        <v>0</v>
      </c>
      <c r="P165" s="386"/>
      <c r="Q165" s="120"/>
      <c r="R165" s="215"/>
      <c r="S165" s="122">
        <v>0</v>
      </c>
      <c r="T165" s="399">
        <v>0</v>
      </c>
      <c r="U165" s="205">
        <v>0</v>
      </c>
      <c r="V165" s="101">
        <f t="shared" si="242"/>
        <v>0</v>
      </c>
      <c r="W165" s="103">
        <f t="shared" si="243"/>
        <v>0</v>
      </c>
      <c r="X165" s="107">
        <v>0</v>
      </c>
      <c r="Y165" s="103">
        <f>'ИТОГ и проверка'!M165</f>
        <v>0</v>
      </c>
      <c r="Z165" s="103">
        <v>0</v>
      </c>
      <c r="AA165" s="101">
        <f t="shared" si="244"/>
        <v>0</v>
      </c>
      <c r="AB165" s="10">
        <f t="shared" si="245"/>
        <v>0</v>
      </c>
      <c r="AC165" s="107"/>
      <c r="AD165" s="103"/>
      <c r="AE165" s="107"/>
      <c r="AF165" s="107"/>
      <c r="AG165" s="103"/>
      <c r="AH165" s="103">
        <f>'ИТОГ и проверка'!N165</f>
        <v>0</v>
      </c>
      <c r="AI165" s="121"/>
      <c r="AJ165" s="121">
        <f t="shared" si="246"/>
        <v>0</v>
      </c>
      <c r="AK165" s="119">
        <f t="shared" si="247"/>
        <v>0</v>
      </c>
      <c r="AL165" s="101">
        <f t="shared" si="248"/>
        <v>0</v>
      </c>
    </row>
    <row r="166" ht="47.25">
      <c r="A166" s="96" t="s">
        <v>339</v>
      </c>
      <c r="B166" s="97" t="s">
        <v>340</v>
      </c>
      <c r="C166" s="214">
        <v>19.553999999999998</v>
      </c>
      <c r="D166" s="104">
        <v>0</v>
      </c>
      <c r="E166" s="120">
        <v>0</v>
      </c>
      <c r="F166" s="200">
        <f t="shared" si="241"/>
        <v>0</v>
      </c>
      <c r="G166" s="102">
        <v>0</v>
      </c>
      <c r="H166" s="105">
        <v>0</v>
      </c>
      <c r="I166" s="105"/>
      <c r="J166" s="105"/>
      <c r="K166" s="105"/>
      <c r="L166" s="105"/>
      <c r="M166" s="105"/>
      <c r="N166" s="201">
        <v>0</v>
      </c>
      <c r="O166" s="122">
        <v>0</v>
      </c>
      <c r="P166" s="386"/>
      <c r="Q166" s="120"/>
      <c r="R166" s="215"/>
      <c r="S166" s="122">
        <v>0</v>
      </c>
      <c r="T166" s="399">
        <v>0</v>
      </c>
      <c r="U166" s="205">
        <v>0</v>
      </c>
      <c r="V166" s="101">
        <f t="shared" si="242"/>
        <v>0</v>
      </c>
      <c r="W166" s="103">
        <f t="shared" si="243"/>
        <v>0</v>
      </c>
      <c r="X166" s="107">
        <v>0</v>
      </c>
      <c r="Y166" s="103">
        <f>'ИТОГ и проверка'!M166</f>
        <v>0</v>
      </c>
      <c r="Z166" s="103">
        <v>0</v>
      </c>
      <c r="AA166" s="101">
        <f t="shared" si="244"/>
        <v>0</v>
      </c>
      <c r="AB166" s="103">
        <f t="shared" si="245"/>
        <v>0</v>
      </c>
      <c r="AC166" s="107"/>
      <c r="AD166" s="103"/>
      <c r="AE166" s="107"/>
      <c r="AF166" s="107"/>
      <c r="AG166" s="103"/>
      <c r="AH166" s="103">
        <f>'ИТОГ и проверка'!N166</f>
        <v>0</v>
      </c>
      <c r="AI166" s="121"/>
      <c r="AJ166" s="121">
        <f t="shared" si="246"/>
        <v>0</v>
      </c>
      <c r="AK166" s="119">
        <f t="shared" si="247"/>
        <v>0</v>
      </c>
      <c r="AL166" s="101">
        <f t="shared" si="248"/>
        <v>0</v>
      </c>
    </row>
    <row r="167" ht="31.5">
      <c r="A167" s="96" t="s">
        <v>341</v>
      </c>
      <c r="B167" s="97" t="s">
        <v>342</v>
      </c>
      <c r="C167" s="211">
        <v>119.479</v>
      </c>
      <c r="D167" s="104">
        <v>0</v>
      </c>
      <c r="E167" s="229">
        <v>0</v>
      </c>
      <c r="F167" s="200">
        <f t="shared" si="241"/>
        <v>0</v>
      </c>
      <c r="G167" s="102">
        <v>0</v>
      </c>
      <c r="H167" s="105">
        <v>0</v>
      </c>
      <c r="I167" s="105"/>
      <c r="J167" s="105"/>
      <c r="K167" s="105"/>
      <c r="L167" s="105"/>
      <c r="M167" s="105"/>
      <c r="N167" s="201">
        <v>0</v>
      </c>
      <c r="O167" s="122">
        <v>0</v>
      </c>
      <c r="P167" s="386"/>
      <c r="Q167" s="120"/>
      <c r="R167" s="215"/>
      <c r="S167" s="122">
        <v>0</v>
      </c>
      <c r="T167" s="399">
        <v>0</v>
      </c>
      <c r="U167" s="205">
        <v>0</v>
      </c>
      <c r="V167" s="101">
        <f t="shared" si="242"/>
        <v>0</v>
      </c>
      <c r="W167" s="103">
        <f t="shared" si="243"/>
        <v>0</v>
      </c>
      <c r="X167" s="107">
        <v>0</v>
      </c>
      <c r="Y167" s="103">
        <f>'ИТОГ и проверка'!M167</f>
        <v>0</v>
      </c>
      <c r="Z167" s="103">
        <v>0</v>
      </c>
      <c r="AA167" s="101">
        <f t="shared" si="244"/>
        <v>0</v>
      </c>
      <c r="AB167" s="10">
        <f t="shared" si="245"/>
        <v>0</v>
      </c>
      <c r="AC167" s="107"/>
      <c r="AD167" s="103"/>
      <c r="AE167" s="107"/>
      <c r="AF167" s="107"/>
      <c r="AG167" s="103"/>
      <c r="AH167" s="103">
        <f>'ИТОГ и проверка'!N167</f>
        <v>0</v>
      </c>
      <c r="AI167" s="121"/>
      <c r="AJ167" s="121">
        <f t="shared" si="246"/>
        <v>0</v>
      </c>
      <c r="AK167" s="119">
        <f t="shared" si="247"/>
        <v>0</v>
      </c>
      <c r="AL167" s="101">
        <f t="shared" si="248"/>
        <v>0</v>
      </c>
    </row>
    <row r="168" ht="31.5">
      <c r="A168" s="96" t="s">
        <v>343</v>
      </c>
      <c r="B168" s="97" t="s">
        <v>344</v>
      </c>
      <c r="C168" s="214">
        <v>127.17</v>
      </c>
      <c r="D168" s="104">
        <v>0</v>
      </c>
      <c r="E168" s="182">
        <v>0</v>
      </c>
      <c r="F168" s="200">
        <f t="shared" si="241"/>
        <v>0</v>
      </c>
      <c r="G168" s="102">
        <v>0</v>
      </c>
      <c r="H168" s="105">
        <v>0</v>
      </c>
      <c r="I168" s="105"/>
      <c r="J168" s="105"/>
      <c r="K168" s="105"/>
      <c r="L168" s="105"/>
      <c r="M168" s="105"/>
      <c r="N168" s="201">
        <v>0</v>
      </c>
      <c r="O168" s="122">
        <v>0</v>
      </c>
      <c r="P168" s="386"/>
      <c r="Q168" s="120"/>
      <c r="R168" s="215"/>
      <c r="S168" s="122">
        <v>0</v>
      </c>
      <c r="T168" s="399">
        <v>0</v>
      </c>
      <c r="U168" s="205">
        <v>0</v>
      </c>
      <c r="V168" s="101">
        <f t="shared" si="242"/>
        <v>0</v>
      </c>
      <c r="W168" s="103">
        <f t="shared" si="243"/>
        <v>0</v>
      </c>
      <c r="X168" s="107">
        <v>0</v>
      </c>
      <c r="Y168" s="103">
        <f>'ИТОГ и проверка'!M168</f>
        <v>0</v>
      </c>
      <c r="Z168" s="103">
        <v>0</v>
      </c>
      <c r="AA168" s="101">
        <f t="shared" si="244"/>
        <v>0</v>
      </c>
      <c r="AB168" s="103">
        <f t="shared" si="245"/>
        <v>0</v>
      </c>
      <c r="AC168" s="107"/>
      <c r="AD168" s="103"/>
      <c r="AE168" s="107"/>
      <c r="AF168" s="107"/>
      <c r="AG168" s="103"/>
      <c r="AH168" s="103">
        <f>'ИТОГ и проверка'!N168</f>
        <v>0</v>
      </c>
      <c r="AI168" s="121"/>
      <c r="AJ168" s="121">
        <f t="shared" si="246"/>
        <v>0</v>
      </c>
      <c r="AK168" s="119">
        <f t="shared" si="247"/>
        <v>0</v>
      </c>
      <c r="AL168" s="101">
        <f t="shared" si="248"/>
        <v>0</v>
      </c>
    </row>
    <row r="169" ht="63">
      <c r="A169" s="96" t="s">
        <v>345</v>
      </c>
      <c r="B169" s="97" t="s">
        <v>346</v>
      </c>
      <c r="C169" s="238">
        <v>51.795000000000002</v>
      </c>
      <c r="D169" s="104">
        <v>0</v>
      </c>
      <c r="E169" s="404">
        <v>0</v>
      </c>
      <c r="F169" s="217">
        <f t="shared" si="241"/>
        <v>0</v>
      </c>
      <c r="G169" s="102">
        <v>0</v>
      </c>
      <c r="H169" s="105">
        <v>0</v>
      </c>
      <c r="I169" s="105"/>
      <c r="J169" s="105"/>
      <c r="K169" s="105"/>
      <c r="L169" s="105"/>
      <c r="M169" s="105"/>
      <c r="N169" s="201">
        <v>0</v>
      </c>
      <c r="O169" s="122">
        <v>0</v>
      </c>
      <c r="P169" s="386"/>
      <c r="Q169" s="120"/>
      <c r="R169" s="215"/>
      <c r="S169" s="122">
        <v>0</v>
      </c>
      <c r="T169" s="399">
        <v>0</v>
      </c>
      <c r="U169" s="205">
        <v>0</v>
      </c>
      <c r="V169" s="101">
        <f t="shared" si="242"/>
        <v>0</v>
      </c>
      <c r="W169" s="103">
        <f t="shared" si="243"/>
        <v>0</v>
      </c>
      <c r="X169" s="107">
        <v>0</v>
      </c>
      <c r="Y169" s="103">
        <f>'ИТОГ и проверка'!M169</f>
        <v>0</v>
      </c>
      <c r="Z169" s="103">
        <v>0</v>
      </c>
      <c r="AA169" s="101">
        <f t="shared" si="244"/>
        <v>0</v>
      </c>
      <c r="AB169" s="10">
        <f t="shared" si="245"/>
        <v>0</v>
      </c>
      <c r="AC169" s="107"/>
      <c r="AD169" s="103"/>
      <c r="AE169" s="107"/>
      <c r="AF169" s="107"/>
      <c r="AG169" s="103"/>
      <c r="AH169" s="103">
        <f>'ИТОГ и проверка'!N169</f>
        <v>0</v>
      </c>
      <c r="AI169" s="121"/>
      <c r="AJ169" s="121">
        <f t="shared" si="246"/>
        <v>0</v>
      </c>
      <c r="AK169" s="119">
        <f t="shared" si="247"/>
        <v>0</v>
      </c>
      <c r="AL169" s="101">
        <f t="shared" si="248"/>
        <v>0</v>
      </c>
    </row>
    <row r="170">
      <c r="A170" s="123" t="s">
        <v>347</v>
      </c>
      <c r="B170" s="87" t="s">
        <v>348</v>
      </c>
      <c r="C170" s="206"/>
      <c r="D170" s="88"/>
      <c r="E170" s="237"/>
      <c r="F170" s="235"/>
      <c r="G170" s="149"/>
      <c r="H170" s="91"/>
      <c r="I170" s="91"/>
      <c r="J170" s="91"/>
      <c r="K170" s="91"/>
      <c r="L170" s="91"/>
      <c r="M170" s="91"/>
      <c r="N170" s="151"/>
      <c r="O170" s="89"/>
      <c r="P170" s="90"/>
      <c r="Q170" s="90"/>
      <c r="R170" s="90"/>
      <c r="S170" s="89"/>
      <c r="T170" s="89"/>
      <c r="U170" s="90"/>
      <c r="V170" s="90"/>
      <c r="W170" s="90"/>
      <c r="X170" s="90"/>
      <c r="Y170" s="90"/>
      <c r="Z170" s="90"/>
      <c r="AA170" s="90"/>
      <c r="AB170" s="103">
        <f t="shared" si="245"/>
        <v>0</v>
      </c>
      <c r="AC170" s="90"/>
      <c r="AD170" s="90"/>
      <c r="AE170" s="90"/>
      <c r="AF170" s="90"/>
      <c r="AG170" s="90"/>
      <c r="AH170" s="92"/>
      <c r="AI170" s="127"/>
      <c r="AJ170" s="121">
        <f t="shared" si="246"/>
        <v>0</v>
      </c>
      <c r="AK170" s="119">
        <f t="shared" si="247"/>
        <v>0</v>
      </c>
      <c r="AL170" s="101">
        <f t="shared" si="248"/>
        <v>0</v>
      </c>
    </row>
    <row r="171" ht="31.5">
      <c r="A171" s="96" t="s">
        <v>349</v>
      </c>
      <c r="B171" s="97" t="s">
        <v>350</v>
      </c>
      <c r="C171" s="211">
        <v>394.31799999999998</v>
      </c>
      <c r="D171" s="337">
        <v>0</v>
      </c>
      <c r="E171" s="293">
        <v>0</v>
      </c>
      <c r="F171" s="217">
        <f t="shared" si="241"/>
        <v>0</v>
      </c>
      <c r="G171" s="102">
        <v>0</v>
      </c>
      <c r="H171" s="105">
        <v>0</v>
      </c>
      <c r="I171" s="105"/>
      <c r="J171" s="105"/>
      <c r="K171" s="105"/>
      <c r="L171" s="105"/>
      <c r="M171" s="105"/>
      <c r="N171" s="201">
        <v>0</v>
      </c>
      <c r="O171" s="120">
        <v>0</v>
      </c>
      <c r="P171" s="386"/>
      <c r="Q171" s="120"/>
      <c r="R171" s="215"/>
      <c r="S171" s="120">
        <v>0</v>
      </c>
      <c r="T171" s="386">
        <v>0</v>
      </c>
      <c r="U171" s="205">
        <v>0</v>
      </c>
      <c r="V171" s="101">
        <f t="shared" si="242"/>
        <v>0</v>
      </c>
      <c r="W171" s="103">
        <f t="shared" si="243"/>
        <v>0</v>
      </c>
      <c r="X171" s="107">
        <v>0</v>
      </c>
      <c r="Y171" s="103">
        <f>'ИТОГ и проверка'!M171</f>
        <v>0</v>
      </c>
      <c r="Z171" s="103">
        <v>0</v>
      </c>
      <c r="AA171" s="101">
        <f t="shared" si="244"/>
        <v>0</v>
      </c>
      <c r="AB171" s="10">
        <f t="shared" si="245"/>
        <v>0</v>
      </c>
      <c r="AC171" s="107"/>
      <c r="AD171" s="103"/>
      <c r="AE171" s="107"/>
      <c r="AF171" s="107"/>
      <c r="AG171" s="103"/>
      <c r="AH171" s="103">
        <f>'ИТОГ и проверка'!N171</f>
        <v>0</v>
      </c>
      <c r="AI171" s="121"/>
      <c r="AJ171" s="121">
        <f t="shared" si="246"/>
        <v>0</v>
      </c>
      <c r="AK171" s="119">
        <f t="shared" si="247"/>
        <v>0</v>
      </c>
      <c r="AL171" s="101">
        <f t="shared" si="248"/>
        <v>0</v>
      </c>
    </row>
    <row r="172" ht="31.5">
      <c r="A172" s="96" t="s">
        <v>351</v>
      </c>
      <c r="B172" s="97" t="s">
        <v>352</v>
      </c>
      <c r="C172" s="214">
        <v>193.92599999999999</v>
      </c>
      <c r="D172" s="104">
        <v>55</v>
      </c>
      <c r="E172" s="182">
        <v>0</v>
      </c>
      <c r="F172" s="200">
        <f t="shared" si="241"/>
        <v>0</v>
      </c>
      <c r="G172" s="102">
        <v>0</v>
      </c>
      <c r="H172" s="105">
        <v>0</v>
      </c>
      <c r="I172" s="105"/>
      <c r="J172" s="105"/>
      <c r="K172" s="105"/>
      <c r="L172" s="105"/>
      <c r="M172" s="105"/>
      <c r="N172" s="105">
        <v>0</v>
      </c>
      <c r="O172" s="122"/>
      <c r="P172" s="120"/>
      <c r="Q172" s="120"/>
      <c r="R172" s="120"/>
      <c r="S172" s="122"/>
      <c r="T172" s="122"/>
      <c r="U172" s="101">
        <v>0</v>
      </c>
      <c r="V172" s="101">
        <f t="shared" si="242"/>
        <v>0</v>
      </c>
      <c r="W172" s="103">
        <f t="shared" si="243"/>
        <v>0</v>
      </c>
      <c r="X172" s="107">
        <v>0</v>
      </c>
      <c r="Y172" s="103">
        <f>'ИТОГ и проверка'!M172</f>
        <v>0</v>
      </c>
      <c r="Z172" s="103">
        <v>0</v>
      </c>
      <c r="AA172" s="101">
        <f t="shared" si="244"/>
        <v>0</v>
      </c>
      <c r="AB172" s="103">
        <f t="shared" si="245"/>
        <v>0</v>
      </c>
      <c r="AC172" s="107"/>
      <c r="AD172" s="103"/>
      <c r="AE172" s="107"/>
      <c r="AF172" s="107"/>
      <c r="AG172" s="103"/>
      <c r="AH172" s="103">
        <f>'ИТОГ и проверка'!N172</f>
        <v>0</v>
      </c>
      <c r="AI172" s="121"/>
      <c r="AJ172" s="121">
        <f t="shared" si="246"/>
        <v>0</v>
      </c>
      <c r="AK172" s="119">
        <f t="shared" si="247"/>
        <v>0</v>
      </c>
      <c r="AL172" s="101">
        <f t="shared" si="248"/>
        <v>0</v>
      </c>
    </row>
    <row r="173" ht="31.5">
      <c r="A173" s="96" t="s">
        <v>353</v>
      </c>
      <c r="B173" s="97" t="s">
        <v>354</v>
      </c>
      <c r="C173" s="211">
        <v>187.15299999999999</v>
      </c>
      <c r="D173" s="104">
        <v>0</v>
      </c>
      <c r="E173" s="246">
        <v>0</v>
      </c>
      <c r="F173" s="200">
        <f t="shared" si="241"/>
        <v>0</v>
      </c>
      <c r="G173" s="102">
        <v>0</v>
      </c>
      <c r="H173" s="105">
        <v>0</v>
      </c>
      <c r="I173" s="105"/>
      <c r="J173" s="105"/>
      <c r="K173" s="105"/>
      <c r="L173" s="105"/>
      <c r="M173" s="105"/>
      <c r="N173" s="201">
        <v>0</v>
      </c>
      <c r="O173" s="120">
        <v>0</v>
      </c>
      <c r="P173" s="386"/>
      <c r="Q173" s="120"/>
      <c r="R173" s="215"/>
      <c r="S173" s="120">
        <v>0</v>
      </c>
      <c r="T173" s="386">
        <v>0</v>
      </c>
      <c r="U173" s="205">
        <v>0</v>
      </c>
      <c r="V173" s="101">
        <f t="shared" si="242"/>
        <v>0</v>
      </c>
      <c r="W173" s="103">
        <f t="shared" si="243"/>
        <v>0</v>
      </c>
      <c r="X173" s="107">
        <v>0</v>
      </c>
      <c r="Y173" s="103">
        <f>'ИТОГ и проверка'!M173</f>
        <v>0</v>
      </c>
      <c r="Z173" s="103">
        <v>0</v>
      </c>
      <c r="AA173" s="101">
        <f t="shared" si="244"/>
        <v>0</v>
      </c>
      <c r="AB173" s="10">
        <f t="shared" si="245"/>
        <v>0</v>
      </c>
      <c r="AC173" s="107"/>
      <c r="AD173" s="103"/>
      <c r="AE173" s="107"/>
      <c r="AF173" s="107"/>
      <c r="AG173" s="103"/>
      <c r="AH173" s="103">
        <f>'ИТОГ и проверка'!N173</f>
        <v>0</v>
      </c>
      <c r="AI173" s="121"/>
      <c r="AJ173" s="121">
        <f t="shared" si="246"/>
        <v>0</v>
      </c>
      <c r="AK173" s="119">
        <f t="shared" si="247"/>
        <v>0</v>
      </c>
      <c r="AL173" s="101">
        <f t="shared" si="248"/>
        <v>0</v>
      </c>
    </row>
    <row r="174" ht="31.5">
      <c r="A174" s="96" t="s">
        <v>355</v>
      </c>
      <c r="B174" s="97" t="s">
        <v>120</v>
      </c>
      <c r="C174" s="214">
        <v>264.69600000000003</v>
      </c>
      <c r="D174" s="104">
        <v>0</v>
      </c>
      <c r="E174" s="182">
        <v>0</v>
      </c>
      <c r="F174" s="200">
        <f t="shared" si="241"/>
        <v>0</v>
      </c>
      <c r="G174" s="102">
        <v>0</v>
      </c>
      <c r="H174" s="105">
        <v>0</v>
      </c>
      <c r="I174" s="105"/>
      <c r="J174" s="105"/>
      <c r="K174" s="105"/>
      <c r="L174" s="105"/>
      <c r="M174" s="105"/>
      <c r="N174" s="105">
        <v>0</v>
      </c>
      <c r="O174" s="100"/>
      <c r="P174" s="120"/>
      <c r="Q174" s="120"/>
      <c r="R174" s="120"/>
      <c r="S174" s="100"/>
      <c r="T174" s="100"/>
      <c r="U174" s="101">
        <v>0</v>
      </c>
      <c r="V174" s="101">
        <f t="shared" si="242"/>
        <v>0</v>
      </c>
      <c r="W174" s="103">
        <f t="shared" si="243"/>
        <v>0</v>
      </c>
      <c r="X174" s="107">
        <v>0</v>
      </c>
      <c r="Y174" s="103">
        <f>'ИТОГ и проверка'!M174</f>
        <v>0</v>
      </c>
      <c r="Z174" s="103">
        <v>0</v>
      </c>
      <c r="AA174" s="101">
        <f t="shared" si="244"/>
        <v>0</v>
      </c>
      <c r="AB174" s="103">
        <f t="shared" si="245"/>
        <v>0</v>
      </c>
      <c r="AC174" s="107"/>
      <c r="AD174" s="103"/>
      <c r="AE174" s="107"/>
      <c r="AF174" s="107"/>
      <c r="AG174" s="103"/>
      <c r="AH174" s="103">
        <f>'ИТОГ и проверка'!N174</f>
        <v>0</v>
      </c>
      <c r="AI174" s="121"/>
      <c r="AJ174" s="121">
        <f t="shared" si="246"/>
        <v>0</v>
      </c>
      <c r="AK174" s="119">
        <f t="shared" si="247"/>
        <v>0</v>
      </c>
      <c r="AL174" s="101">
        <f t="shared" si="248"/>
        <v>0</v>
      </c>
    </row>
    <row r="175" ht="31.5">
      <c r="A175" s="96" t="s">
        <v>356</v>
      </c>
      <c r="B175" s="97" t="s">
        <v>357</v>
      </c>
      <c r="C175" s="232">
        <v>93.555000000000007</v>
      </c>
      <c r="D175" s="104">
        <v>0</v>
      </c>
      <c r="E175" s="229">
        <v>0</v>
      </c>
      <c r="F175" s="200">
        <f t="shared" si="241"/>
        <v>0</v>
      </c>
      <c r="G175" s="102">
        <v>0</v>
      </c>
      <c r="H175" s="105">
        <v>0</v>
      </c>
      <c r="I175" s="105"/>
      <c r="J175" s="105"/>
      <c r="K175" s="105"/>
      <c r="L175" s="105"/>
      <c r="M175" s="105"/>
      <c r="N175" s="201">
        <v>0</v>
      </c>
      <c r="O175" s="120">
        <v>0</v>
      </c>
      <c r="P175" s="386"/>
      <c r="Q175" s="120"/>
      <c r="R175" s="215"/>
      <c r="S175" s="120">
        <v>0</v>
      </c>
      <c r="T175" s="386">
        <v>0</v>
      </c>
      <c r="U175" s="205">
        <v>0</v>
      </c>
      <c r="V175" s="101">
        <f t="shared" si="242"/>
        <v>0</v>
      </c>
      <c r="W175" s="103">
        <f t="shared" si="243"/>
        <v>0</v>
      </c>
      <c r="X175" s="107">
        <v>0</v>
      </c>
      <c r="Y175" s="103">
        <f>'ИТОГ и проверка'!M175</f>
        <v>0</v>
      </c>
      <c r="Z175" s="103">
        <v>0</v>
      </c>
      <c r="AA175" s="101">
        <f t="shared" si="244"/>
        <v>0</v>
      </c>
      <c r="AB175" s="10">
        <f t="shared" si="245"/>
        <v>0</v>
      </c>
      <c r="AC175" s="107"/>
      <c r="AD175" s="103"/>
      <c r="AE175" s="107"/>
      <c r="AF175" s="107"/>
      <c r="AG175" s="103"/>
      <c r="AH175" s="103">
        <f>'ИТОГ и проверка'!N175</f>
        <v>0</v>
      </c>
      <c r="AI175" s="121"/>
      <c r="AJ175" s="121">
        <f t="shared" si="246"/>
        <v>0</v>
      </c>
      <c r="AK175" s="119">
        <f t="shared" si="247"/>
        <v>0</v>
      </c>
      <c r="AL175" s="101">
        <f t="shared" si="248"/>
        <v>0</v>
      </c>
    </row>
    <row r="176" ht="31.5">
      <c r="A176" s="96" t="s">
        <v>358</v>
      </c>
      <c r="B176" s="97" t="s">
        <v>359</v>
      </c>
      <c r="C176" s="239">
        <v>862.21799999999996</v>
      </c>
      <c r="D176" s="104">
        <v>0</v>
      </c>
      <c r="E176" s="182">
        <v>44</v>
      </c>
      <c r="F176" s="200">
        <f t="shared" si="241"/>
        <v>0.051031177729994041</v>
      </c>
      <c r="G176" s="102">
        <v>0</v>
      </c>
      <c r="H176" s="105">
        <v>0</v>
      </c>
      <c r="I176" s="105"/>
      <c r="J176" s="105"/>
      <c r="K176" s="105"/>
      <c r="L176" s="105"/>
      <c r="M176" s="105"/>
      <c r="N176" s="105">
        <v>0</v>
      </c>
      <c r="O176" s="142">
        <v>0</v>
      </c>
      <c r="P176" s="120"/>
      <c r="Q176" s="120"/>
      <c r="R176" s="120"/>
      <c r="S176" s="142">
        <v>0</v>
      </c>
      <c r="T176" s="142">
        <v>0</v>
      </c>
      <c r="U176" s="101">
        <v>0</v>
      </c>
      <c r="V176" s="101">
        <f t="shared" si="242"/>
        <v>0</v>
      </c>
      <c r="W176" s="103">
        <f t="shared" si="243"/>
        <v>0</v>
      </c>
      <c r="X176" s="107">
        <v>0</v>
      </c>
      <c r="Y176" s="103">
        <f>'ИТОГ и проверка'!M176</f>
        <v>0</v>
      </c>
      <c r="Z176" s="103">
        <v>0</v>
      </c>
      <c r="AA176" s="101">
        <f t="shared" si="244"/>
        <v>0</v>
      </c>
      <c r="AB176" s="103">
        <f t="shared" si="245"/>
        <v>0</v>
      </c>
      <c r="AC176" s="107"/>
      <c r="AD176" s="103"/>
      <c r="AE176" s="107"/>
      <c r="AF176" s="107"/>
      <c r="AG176" s="103"/>
      <c r="AH176" s="103">
        <f>'ИТОГ и проверка'!N176</f>
        <v>0</v>
      </c>
      <c r="AI176" s="121"/>
      <c r="AJ176" s="121">
        <f t="shared" si="246"/>
        <v>0</v>
      </c>
      <c r="AK176" s="119">
        <f t="shared" si="247"/>
        <v>0</v>
      </c>
      <c r="AL176" s="101">
        <f t="shared" si="248"/>
        <v>0</v>
      </c>
    </row>
    <row r="177" ht="47.25">
      <c r="A177" s="96" t="s">
        <v>360</v>
      </c>
      <c r="B177" s="97" t="s">
        <v>361</v>
      </c>
      <c r="C177" s="211">
        <v>363.30500000000001</v>
      </c>
      <c r="D177" s="104">
        <v>0</v>
      </c>
      <c r="E177" s="246">
        <v>0</v>
      </c>
      <c r="F177" s="200">
        <f t="shared" si="241"/>
        <v>0</v>
      </c>
      <c r="G177" s="102">
        <v>0</v>
      </c>
      <c r="H177" s="105">
        <v>0</v>
      </c>
      <c r="I177" s="105"/>
      <c r="J177" s="105"/>
      <c r="K177" s="105"/>
      <c r="L177" s="105"/>
      <c r="M177" s="105"/>
      <c r="N177" s="201">
        <v>0</v>
      </c>
      <c r="O177" s="120">
        <v>0</v>
      </c>
      <c r="P177" s="386"/>
      <c r="Q177" s="120"/>
      <c r="R177" s="215"/>
      <c r="S177" s="120">
        <v>0</v>
      </c>
      <c r="T177" s="386">
        <v>0</v>
      </c>
      <c r="U177" s="205">
        <v>0</v>
      </c>
      <c r="V177" s="101">
        <f t="shared" si="242"/>
        <v>0</v>
      </c>
      <c r="W177" s="103">
        <f t="shared" si="243"/>
        <v>0</v>
      </c>
      <c r="X177" s="107">
        <v>0</v>
      </c>
      <c r="Y177" s="103">
        <f>'ИТОГ и проверка'!M177</f>
        <v>0</v>
      </c>
      <c r="Z177" s="103">
        <v>0</v>
      </c>
      <c r="AA177" s="101">
        <f t="shared" si="244"/>
        <v>0</v>
      </c>
      <c r="AB177" s="10">
        <f t="shared" si="245"/>
        <v>0</v>
      </c>
      <c r="AC177" s="107"/>
      <c r="AD177" s="103"/>
      <c r="AE177" s="107"/>
      <c r="AF177" s="107"/>
      <c r="AG177" s="103"/>
      <c r="AH177" s="103">
        <f>'ИТОГ и проверка'!N177</f>
        <v>0</v>
      </c>
      <c r="AI177" s="121"/>
      <c r="AJ177" s="121">
        <f t="shared" si="246"/>
        <v>0</v>
      </c>
      <c r="AK177" s="119">
        <f t="shared" si="247"/>
        <v>0</v>
      </c>
      <c r="AL177" s="101">
        <f t="shared" si="248"/>
        <v>0</v>
      </c>
    </row>
    <row r="178" ht="47.25">
      <c r="A178" s="155" t="s">
        <v>362</v>
      </c>
      <c r="B178" s="154" t="s">
        <v>363</v>
      </c>
      <c r="C178" s="214">
        <v>120.92100000000001</v>
      </c>
      <c r="D178" s="99">
        <v>0</v>
      </c>
      <c r="E178" s="120">
        <v>0</v>
      </c>
      <c r="F178" s="300">
        <f t="shared" si="241"/>
        <v>0</v>
      </c>
      <c r="G178" s="355">
        <v>0</v>
      </c>
      <c r="H178" s="10">
        <v>0</v>
      </c>
      <c r="I178" s="105"/>
      <c r="J178" s="289"/>
      <c r="K178" s="105"/>
      <c r="L178" s="289"/>
      <c r="M178" s="105"/>
      <c r="N178" s="201"/>
      <c r="O178" s="120">
        <v>0</v>
      </c>
      <c r="P178" s="386"/>
      <c r="Q178" s="182"/>
      <c r="R178" s="215"/>
      <c r="S178" s="120">
        <v>0</v>
      </c>
      <c r="T178" s="386">
        <v>0</v>
      </c>
      <c r="U178" s="300">
        <v>0</v>
      </c>
      <c r="V178" s="101">
        <f t="shared" si="242"/>
        <v>0</v>
      </c>
      <c r="W178" s="10">
        <f t="shared" si="243"/>
        <v>0</v>
      </c>
      <c r="X178" s="107">
        <v>0</v>
      </c>
      <c r="Y178" s="10">
        <f>'ИТОГ и проверка'!M178</f>
        <v>0</v>
      </c>
      <c r="Z178" s="103">
        <v>0</v>
      </c>
      <c r="AA178" s="300">
        <f t="shared" si="244"/>
        <v>0</v>
      </c>
      <c r="AB178" s="103">
        <f t="shared" si="245"/>
        <v>0</v>
      </c>
      <c r="AC178" s="181"/>
      <c r="AD178" s="103"/>
      <c r="AE178" s="181"/>
      <c r="AF178" s="107"/>
      <c r="AG178" s="10"/>
      <c r="AH178" s="103">
        <f>'ИТОГ и проверка'!N178</f>
        <v>0</v>
      </c>
      <c r="AI178" s="121"/>
      <c r="AJ178" s="121"/>
      <c r="AK178" s="119"/>
      <c r="AL178" s="101"/>
    </row>
    <row r="179" ht="47.25">
      <c r="A179" s="155" t="s">
        <v>364</v>
      </c>
      <c r="B179" s="154" t="s">
        <v>365</v>
      </c>
      <c r="C179" s="211">
        <v>128.768</v>
      </c>
      <c r="D179" s="99">
        <v>0</v>
      </c>
      <c r="E179" s="289">
        <v>0</v>
      </c>
      <c r="F179" s="101">
        <f t="shared" si="241"/>
        <v>0</v>
      </c>
      <c r="G179" s="355">
        <v>0</v>
      </c>
      <c r="H179" s="103">
        <v>0</v>
      </c>
      <c r="I179" s="289"/>
      <c r="J179" s="105"/>
      <c r="K179" s="289"/>
      <c r="L179" s="105"/>
      <c r="M179" s="289"/>
      <c r="N179" s="201"/>
      <c r="O179" s="120">
        <v>0</v>
      </c>
      <c r="P179" s="182"/>
      <c r="Q179" s="120"/>
      <c r="R179" s="182"/>
      <c r="S179" s="120">
        <v>0</v>
      </c>
      <c r="T179" s="386">
        <v>0</v>
      </c>
      <c r="U179" s="205">
        <v>0</v>
      </c>
      <c r="V179" s="300">
        <f t="shared" si="242"/>
        <v>0</v>
      </c>
      <c r="W179" s="103">
        <f t="shared" si="243"/>
        <v>0</v>
      </c>
      <c r="X179" s="181">
        <v>0</v>
      </c>
      <c r="Y179" s="103">
        <f>'ИТОГ и проверка'!M179</f>
        <v>0</v>
      </c>
      <c r="Z179" s="10">
        <v>0</v>
      </c>
      <c r="AA179" s="101">
        <f t="shared" si="244"/>
        <v>0</v>
      </c>
      <c r="AB179" s="10">
        <f t="shared" si="245"/>
        <v>0</v>
      </c>
      <c r="AC179" s="107"/>
      <c r="AD179" s="10"/>
      <c r="AE179" s="107"/>
      <c r="AF179" s="181"/>
      <c r="AG179" s="103"/>
      <c r="AH179" s="10">
        <f>'ИТОГ и проверка'!N179</f>
        <v>0</v>
      </c>
      <c r="AI179" s="121"/>
      <c r="AJ179" s="121"/>
      <c r="AK179" s="119"/>
      <c r="AL179" s="101"/>
    </row>
    <row r="180" ht="47.25">
      <c r="A180" s="155" t="s">
        <v>366</v>
      </c>
      <c r="B180" s="154" t="s">
        <v>367</v>
      </c>
      <c r="C180" s="214">
        <v>263.10300000000001</v>
      </c>
      <c r="D180" s="99">
        <v>0</v>
      </c>
      <c r="E180" s="105">
        <v>0</v>
      </c>
      <c r="F180" s="300">
        <f t="shared" si="241"/>
        <v>0</v>
      </c>
      <c r="G180" s="355">
        <v>0</v>
      </c>
      <c r="H180" s="10">
        <v>0</v>
      </c>
      <c r="I180" s="105"/>
      <c r="J180" s="289"/>
      <c r="K180" s="105"/>
      <c r="L180" s="289"/>
      <c r="M180" s="105"/>
      <c r="N180" s="201"/>
      <c r="O180" s="71">
        <v>0</v>
      </c>
      <c r="P180" s="386"/>
      <c r="Q180" s="182"/>
      <c r="R180" s="215"/>
      <c r="S180" s="71">
        <v>0</v>
      </c>
      <c r="T180" s="49">
        <v>0</v>
      </c>
      <c r="U180" s="300">
        <v>0</v>
      </c>
      <c r="V180" s="101">
        <f t="shared" si="242"/>
        <v>0</v>
      </c>
      <c r="W180" s="10">
        <f t="shared" si="243"/>
        <v>0</v>
      </c>
      <c r="X180" s="107">
        <v>0</v>
      </c>
      <c r="Y180" s="10">
        <f>'ИТОГ и проверка'!M180</f>
        <v>0</v>
      </c>
      <c r="Z180" s="103">
        <v>0</v>
      </c>
      <c r="AA180" s="300">
        <f t="shared" si="244"/>
        <v>0</v>
      </c>
      <c r="AB180" s="103">
        <f t="shared" si="245"/>
        <v>0</v>
      </c>
      <c r="AC180" s="181"/>
      <c r="AD180" s="103"/>
      <c r="AE180" s="181"/>
      <c r="AF180" s="107"/>
      <c r="AG180" s="10"/>
      <c r="AH180" s="103">
        <f>'ИТОГ и проверка'!N180</f>
        <v>0</v>
      </c>
      <c r="AI180" s="121"/>
      <c r="AJ180" s="121"/>
      <c r="AK180" s="119"/>
      <c r="AL180" s="101"/>
    </row>
    <row r="181">
      <c r="A181" s="123" t="s">
        <v>368</v>
      </c>
      <c r="B181" s="87" t="s">
        <v>369</v>
      </c>
      <c r="C181" s="218"/>
      <c r="D181" s="208"/>
      <c r="E181" s="255"/>
      <c r="F181" s="256"/>
      <c r="G181" s="149"/>
      <c r="H181" s="91"/>
      <c r="I181" s="91"/>
      <c r="J181" s="91"/>
      <c r="K181" s="91"/>
      <c r="L181" s="91"/>
      <c r="M181" s="91"/>
      <c r="N181" s="151"/>
      <c r="O181" s="89"/>
      <c r="P181" s="90"/>
      <c r="Q181" s="90"/>
      <c r="R181" s="90"/>
      <c r="S181" s="89"/>
      <c r="T181" s="89"/>
      <c r="U181" s="90"/>
      <c r="V181" s="90"/>
      <c r="W181" s="90"/>
      <c r="X181" s="90"/>
      <c r="Y181" s="90"/>
      <c r="Z181" s="90"/>
      <c r="AA181" s="90"/>
      <c r="AB181" s="10">
        <f t="shared" si="245"/>
        <v>0</v>
      </c>
      <c r="AC181" s="90"/>
      <c r="AD181" s="90"/>
      <c r="AE181" s="90"/>
      <c r="AF181" s="90"/>
      <c r="AG181" s="90"/>
      <c r="AH181" s="92"/>
      <c r="AI181" s="127"/>
      <c r="AJ181" s="121">
        <f t="shared" si="246"/>
        <v>0</v>
      </c>
      <c r="AK181" s="119">
        <f t="shared" si="247"/>
        <v>0</v>
      </c>
      <c r="AL181" s="101">
        <f t="shared" si="248"/>
        <v>0</v>
      </c>
    </row>
    <row r="182" ht="31.5" customHeight="1">
      <c r="A182" s="96" t="s">
        <v>370</v>
      </c>
      <c r="B182" s="97" t="s">
        <v>371</v>
      </c>
      <c r="C182" s="214">
        <v>1020.337</v>
      </c>
      <c r="D182" s="337">
        <v>0</v>
      </c>
      <c r="E182" s="270">
        <v>0</v>
      </c>
      <c r="F182" s="217">
        <f t="shared" si="241"/>
        <v>0</v>
      </c>
      <c r="G182" s="102">
        <v>0</v>
      </c>
      <c r="H182" s="105">
        <v>0</v>
      </c>
      <c r="I182" s="105"/>
      <c r="J182" s="105"/>
      <c r="K182" s="105"/>
      <c r="L182" s="105"/>
      <c r="M182" s="105"/>
      <c r="N182" s="201">
        <v>0</v>
      </c>
      <c r="O182" s="122">
        <v>0</v>
      </c>
      <c r="P182" s="386"/>
      <c r="Q182" s="120"/>
      <c r="R182" s="215"/>
      <c r="S182" s="122">
        <v>0</v>
      </c>
      <c r="T182" s="399">
        <v>0</v>
      </c>
      <c r="U182" s="205">
        <v>0</v>
      </c>
      <c r="V182" s="101">
        <f t="shared" si="242"/>
        <v>0</v>
      </c>
      <c r="W182" s="103">
        <f t="shared" si="243"/>
        <v>0</v>
      </c>
      <c r="X182" s="107">
        <v>0</v>
      </c>
      <c r="Y182" s="103">
        <f>'ИТОГ и проверка'!M182</f>
        <v>0</v>
      </c>
      <c r="Z182" s="103">
        <v>0</v>
      </c>
      <c r="AA182" s="101">
        <f t="shared" si="244"/>
        <v>0</v>
      </c>
      <c r="AB182" s="103">
        <f t="shared" si="245"/>
        <v>0</v>
      </c>
      <c r="AC182" s="107"/>
      <c r="AD182" s="103"/>
      <c r="AE182" s="107"/>
      <c r="AF182" s="107"/>
      <c r="AG182" s="103"/>
      <c r="AH182" s="103">
        <f>'ИТОГ и проверка'!N182</f>
        <v>0</v>
      </c>
      <c r="AI182" s="121"/>
      <c r="AJ182" s="121">
        <f t="shared" si="246"/>
        <v>0</v>
      </c>
      <c r="AK182" s="119">
        <f t="shared" si="247"/>
        <v>0</v>
      </c>
      <c r="AL182" s="101">
        <f t="shared" si="248"/>
        <v>0</v>
      </c>
    </row>
    <row r="183" ht="63">
      <c r="A183" s="96" t="s">
        <v>372</v>
      </c>
      <c r="B183" s="97" t="s">
        <v>373</v>
      </c>
      <c r="C183" s="232">
        <v>58.799999999999997</v>
      </c>
      <c r="D183" s="104">
        <v>0</v>
      </c>
      <c r="E183" s="231">
        <v>0</v>
      </c>
      <c r="F183" s="200">
        <f t="shared" si="241"/>
        <v>0</v>
      </c>
      <c r="G183" s="102">
        <v>0</v>
      </c>
      <c r="H183" s="105">
        <v>0</v>
      </c>
      <c r="I183" s="105"/>
      <c r="J183" s="105"/>
      <c r="K183" s="105"/>
      <c r="L183" s="105"/>
      <c r="M183" s="105"/>
      <c r="N183" s="201">
        <v>0</v>
      </c>
      <c r="O183" s="122">
        <v>0</v>
      </c>
      <c r="P183" s="386"/>
      <c r="Q183" s="120"/>
      <c r="R183" s="215"/>
      <c r="S183" s="122">
        <v>0</v>
      </c>
      <c r="T183" s="399">
        <v>0</v>
      </c>
      <c r="U183" s="205">
        <v>0</v>
      </c>
      <c r="V183" s="101">
        <f t="shared" si="242"/>
        <v>0</v>
      </c>
      <c r="W183" s="103">
        <f t="shared" si="243"/>
        <v>0</v>
      </c>
      <c r="X183" s="107">
        <v>0</v>
      </c>
      <c r="Y183" s="103">
        <f>'ИТОГ и проверка'!M183</f>
        <v>0</v>
      </c>
      <c r="Z183" s="103">
        <v>0</v>
      </c>
      <c r="AA183" s="101">
        <f t="shared" si="244"/>
        <v>0</v>
      </c>
      <c r="AB183" s="10">
        <f t="shared" si="245"/>
        <v>0</v>
      </c>
      <c r="AC183" s="107"/>
      <c r="AD183" s="103"/>
      <c r="AE183" s="107"/>
      <c r="AF183" s="107"/>
      <c r="AG183" s="103"/>
      <c r="AH183" s="103">
        <f>'ИТОГ и проверка'!N183</f>
        <v>0</v>
      </c>
      <c r="AI183" s="121"/>
      <c r="AJ183" s="121">
        <f t="shared" si="246"/>
        <v>0</v>
      </c>
      <c r="AK183" s="119">
        <f t="shared" si="247"/>
        <v>0</v>
      </c>
      <c r="AL183" s="101">
        <f t="shared" si="248"/>
        <v>0</v>
      </c>
    </row>
    <row r="184" ht="63">
      <c r="A184" s="96" t="s">
        <v>374</v>
      </c>
      <c r="B184" s="97" t="s">
        <v>375</v>
      </c>
      <c r="C184" s="239">
        <v>17.800000000000001</v>
      </c>
      <c r="D184" s="104">
        <v>0</v>
      </c>
      <c r="E184" s="230">
        <v>0</v>
      </c>
      <c r="F184" s="200">
        <f t="shared" si="241"/>
        <v>0</v>
      </c>
      <c r="G184" s="102">
        <v>0</v>
      </c>
      <c r="H184" s="105">
        <v>0</v>
      </c>
      <c r="I184" s="105"/>
      <c r="J184" s="105"/>
      <c r="K184" s="105"/>
      <c r="L184" s="105"/>
      <c r="M184" s="105"/>
      <c r="N184" s="201">
        <v>0</v>
      </c>
      <c r="O184" s="122">
        <v>0</v>
      </c>
      <c r="P184" s="386"/>
      <c r="Q184" s="120"/>
      <c r="R184" s="215"/>
      <c r="S184" s="122">
        <v>0</v>
      </c>
      <c r="T184" s="399">
        <v>0</v>
      </c>
      <c r="U184" s="205">
        <v>0</v>
      </c>
      <c r="V184" s="101">
        <f t="shared" si="242"/>
        <v>0</v>
      </c>
      <c r="W184" s="103">
        <f t="shared" si="243"/>
        <v>0</v>
      </c>
      <c r="X184" s="107">
        <v>0</v>
      </c>
      <c r="Y184" s="103">
        <f>'ИТОГ и проверка'!M184</f>
        <v>0</v>
      </c>
      <c r="Z184" s="103">
        <v>0</v>
      </c>
      <c r="AA184" s="101">
        <f t="shared" si="244"/>
        <v>0</v>
      </c>
      <c r="AB184" s="103">
        <f t="shared" si="245"/>
        <v>0</v>
      </c>
      <c r="AC184" s="107"/>
      <c r="AD184" s="103"/>
      <c r="AE184" s="107"/>
      <c r="AF184" s="107"/>
      <c r="AG184" s="103"/>
      <c r="AH184" s="103">
        <f>'ИТОГ и проверка'!N184</f>
        <v>0</v>
      </c>
      <c r="AI184" s="121"/>
      <c r="AJ184" s="121">
        <f t="shared" si="246"/>
        <v>0</v>
      </c>
      <c r="AK184" s="119">
        <f t="shared" si="247"/>
        <v>0</v>
      </c>
      <c r="AL184" s="101">
        <f t="shared" si="248"/>
        <v>0</v>
      </c>
    </row>
    <row r="185" ht="63">
      <c r="A185" s="96" t="s">
        <v>376</v>
      </c>
      <c r="B185" s="97" t="s">
        <v>377</v>
      </c>
      <c r="C185" s="232">
        <v>30.800000000000001</v>
      </c>
      <c r="D185" s="104">
        <v>0</v>
      </c>
      <c r="E185" s="229">
        <v>0</v>
      </c>
      <c r="F185" s="200">
        <f t="shared" si="241"/>
        <v>0</v>
      </c>
      <c r="G185" s="102">
        <v>0</v>
      </c>
      <c r="H185" s="105">
        <v>0</v>
      </c>
      <c r="I185" s="105"/>
      <c r="J185" s="105"/>
      <c r="K185" s="105"/>
      <c r="L185" s="105"/>
      <c r="M185" s="105"/>
      <c r="N185" s="201">
        <v>0</v>
      </c>
      <c r="O185" s="122">
        <v>0</v>
      </c>
      <c r="P185" s="386"/>
      <c r="Q185" s="120"/>
      <c r="R185" s="215"/>
      <c r="S185" s="122">
        <v>0</v>
      </c>
      <c r="T185" s="399">
        <v>0</v>
      </c>
      <c r="U185" s="205">
        <v>0</v>
      </c>
      <c r="V185" s="101">
        <f t="shared" si="242"/>
        <v>0</v>
      </c>
      <c r="W185" s="103">
        <f t="shared" si="243"/>
        <v>0</v>
      </c>
      <c r="X185" s="107">
        <v>0</v>
      </c>
      <c r="Y185" s="103">
        <f>'ИТОГ и проверка'!M185</f>
        <v>0</v>
      </c>
      <c r="Z185" s="103">
        <v>0</v>
      </c>
      <c r="AA185" s="101">
        <f t="shared" si="244"/>
        <v>0</v>
      </c>
      <c r="AB185" s="10">
        <f t="shared" si="245"/>
        <v>0</v>
      </c>
      <c r="AC185" s="107"/>
      <c r="AD185" s="103"/>
      <c r="AE185" s="107"/>
      <c r="AF185" s="107"/>
      <c r="AG185" s="103"/>
      <c r="AH185" s="103">
        <f>'ИТОГ и проверка'!N185</f>
        <v>0</v>
      </c>
      <c r="AI185" s="121"/>
      <c r="AJ185" s="121">
        <f t="shared" si="246"/>
        <v>0</v>
      </c>
      <c r="AK185" s="119">
        <f t="shared" si="247"/>
        <v>0</v>
      </c>
      <c r="AL185" s="101">
        <f t="shared" si="248"/>
        <v>0</v>
      </c>
    </row>
    <row r="186" ht="63">
      <c r="A186" s="96" t="s">
        <v>378</v>
      </c>
      <c r="B186" s="97" t="s">
        <v>379</v>
      </c>
      <c r="C186" s="239">
        <v>20.399999999999999</v>
      </c>
      <c r="D186" s="104">
        <v>0</v>
      </c>
      <c r="E186" s="230">
        <v>0</v>
      </c>
      <c r="F186" s="200">
        <f t="shared" si="241"/>
        <v>0</v>
      </c>
      <c r="G186" s="102">
        <v>0</v>
      </c>
      <c r="H186" s="105">
        <v>0</v>
      </c>
      <c r="I186" s="105"/>
      <c r="J186" s="105"/>
      <c r="K186" s="105"/>
      <c r="L186" s="105"/>
      <c r="M186" s="105"/>
      <c r="N186" s="201">
        <v>0</v>
      </c>
      <c r="O186" s="122">
        <v>0</v>
      </c>
      <c r="P186" s="386"/>
      <c r="Q186" s="120"/>
      <c r="R186" s="215"/>
      <c r="S186" s="122">
        <v>0</v>
      </c>
      <c r="T186" s="399">
        <v>0</v>
      </c>
      <c r="U186" s="205">
        <v>0</v>
      </c>
      <c r="V186" s="101">
        <f t="shared" si="242"/>
        <v>0</v>
      </c>
      <c r="W186" s="103">
        <f t="shared" si="243"/>
        <v>0</v>
      </c>
      <c r="X186" s="107">
        <v>0</v>
      </c>
      <c r="Y186" s="103">
        <f>'ИТОГ и проверка'!M186</f>
        <v>0</v>
      </c>
      <c r="Z186" s="103">
        <v>0</v>
      </c>
      <c r="AA186" s="101">
        <f t="shared" si="244"/>
        <v>0</v>
      </c>
      <c r="AB186" s="103">
        <f t="shared" si="245"/>
        <v>0</v>
      </c>
      <c r="AC186" s="107"/>
      <c r="AD186" s="103"/>
      <c r="AE186" s="107"/>
      <c r="AF186" s="107"/>
      <c r="AG186" s="103"/>
      <c r="AH186" s="103">
        <f>'ИТОГ и проверка'!N186</f>
        <v>0</v>
      </c>
      <c r="AI186" s="121"/>
      <c r="AJ186" s="121">
        <f t="shared" si="246"/>
        <v>0</v>
      </c>
      <c r="AK186" s="119">
        <f t="shared" si="247"/>
        <v>0</v>
      </c>
      <c r="AL186" s="101">
        <f t="shared" si="248"/>
        <v>0</v>
      </c>
    </row>
    <row r="187" ht="63">
      <c r="A187" s="96" t="s">
        <v>380</v>
      </c>
      <c r="B187" s="97" t="s">
        <v>381</v>
      </c>
      <c r="C187" s="232">
        <v>20.800000000000001</v>
      </c>
      <c r="D187" s="104">
        <v>0</v>
      </c>
      <c r="E187" s="229">
        <v>0</v>
      </c>
      <c r="F187" s="200">
        <f t="shared" si="241"/>
        <v>0</v>
      </c>
      <c r="G187" s="102">
        <v>0</v>
      </c>
      <c r="H187" s="105">
        <v>0</v>
      </c>
      <c r="I187" s="105"/>
      <c r="J187" s="105"/>
      <c r="K187" s="105"/>
      <c r="L187" s="105"/>
      <c r="M187" s="105"/>
      <c r="N187" s="201">
        <v>0</v>
      </c>
      <c r="O187" s="122">
        <v>0</v>
      </c>
      <c r="P187" s="386"/>
      <c r="Q187" s="120"/>
      <c r="R187" s="215"/>
      <c r="S187" s="122">
        <v>0</v>
      </c>
      <c r="T187" s="399">
        <v>0</v>
      </c>
      <c r="U187" s="205">
        <v>0</v>
      </c>
      <c r="V187" s="101">
        <f t="shared" si="242"/>
        <v>0</v>
      </c>
      <c r="W187" s="103">
        <f t="shared" si="243"/>
        <v>0</v>
      </c>
      <c r="X187" s="107">
        <v>0</v>
      </c>
      <c r="Y187" s="103">
        <f>'ИТОГ и проверка'!M187</f>
        <v>0</v>
      </c>
      <c r="Z187" s="103">
        <v>0</v>
      </c>
      <c r="AA187" s="101">
        <f t="shared" si="244"/>
        <v>0</v>
      </c>
      <c r="AB187" s="10">
        <f t="shared" si="245"/>
        <v>0</v>
      </c>
      <c r="AC187" s="107"/>
      <c r="AD187" s="103"/>
      <c r="AE187" s="107"/>
      <c r="AF187" s="107"/>
      <c r="AG187" s="103"/>
      <c r="AH187" s="103">
        <f>'ИТОГ и проверка'!N187</f>
        <v>0</v>
      </c>
      <c r="AI187" s="121"/>
      <c r="AJ187" s="121">
        <f t="shared" si="246"/>
        <v>0</v>
      </c>
      <c r="AK187" s="119">
        <f t="shared" si="247"/>
        <v>0</v>
      </c>
      <c r="AL187" s="101">
        <f t="shared" si="248"/>
        <v>0</v>
      </c>
    </row>
    <row r="188" ht="63">
      <c r="A188" s="96" t="s">
        <v>382</v>
      </c>
      <c r="B188" s="97" t="s">
        <v>383</v>
      </c>
      <c r="C188" s="239">
        <v>14.800000000000001</v>
      </c>
      <c r="D188" s="104">
        <v>0</v>
      </c>
      <c r="E188" s="230">
        <v>0</v>
      </c>
      <c r="F188" s="200">
        <f t="shared" si="241"/>
        <v>0</v>
      </c>
      <c r="G188" s="102">
        <v>0</v>
      </c>
      <c r="H188" s="105">
        <v>0</v>
      </c>
      <c r="I188" s="105"/>
      <c r="J188" s="105"/>
      <c r="K188" s="105"/>
      <c r="L188" s="105"/>
      <c r="M188" s="105"/>
      <c r="N188" s="201">
        <v>0</v>
      </c>
      <c r="O188" s="122">
        <v>0</v>
      </c>
      <c r="P188" s="386"/>
      <c r="Q188" s="120"/>
      <c r="R188" s="215"/>
      <c r="S188" s="122">
        <v>0</v>
      </c>
      <c r="T188" s="399">
        <v>0</v>
      </c>
      <c r="U188" s="205">
        <v>0</v>
      </c>
      <c r="V188" s="101">
        <f t="shared" si="242"/>
        <v>0</v>
      </c>
      <c r="W188" s="103">
        <f t="shared" si="243"/>
        <v>0</v>
      </c>
      <c r="X188" s="107">
        <v>0</v>
      </c>
      <c r="Y188" s="103">
        <f>'ИТОГ и проверка'!M188</f>
        <v>0</v>
      </c>
      <c r="Z188" s="103">
        <v>0</v>
      </c>
      <c r="AA188" s="101">
        <f t="shared" si="244"/>
        <v>0</v>
      </c>
      <c r="AB188" s="103">
        <f t="shared" si="245"/>
        <v>0</v>
      </c>
      <c r="AC188" s="107"/>
      <c r="AD188" s="103"/>
      <c r="AE188" s="107"/>
      <c r="AF188" s="107"/>
      <c r="AG188" s="103"/>
      <c r="AH188" s="103">
        <f>'ИТОГ и проверка'!N188</f>
        <v>0</v>
      </c>
      <c r="AI188" s="121"/>
      <c r="AJ188" s="121">
        <f t="shared" si="246"/>
        <v>0</v>
      </c>
      <c r="AK188" s="119">
        <f t="shared" si="247"/>
        <v>0</v>
      </c>
      <c r="AL188" s="101">
        <f t="shared" si="248"/>
        <v>0</v>
      </c>
    </row>
    <row r="189" ht="63">
      <c r="A189" s="96" t="s">
        <v>384</v>
      </c>
      <c r="B189" s="97" t="s">
        <v>385</v>
      </c>
      <c r="C189" s="232">
        <v>8.5999999999999996</v>
      </c>
      <c r="D189" s="104">
        <v>0</v>
      </c>
      <c r="E189" s="229">
        <v>0</v>
      </c>
      <c r="F189" s="200">
        <f t="shared" si="241"/>
        <v>0</v>
      </c>
      <c r="G189" s="102">
        <v>0</v>
      </c>
      <c r="H189" s="105">
        <v>0</v>
      </c>
      <c r="I189" s="105"/>
      <c r="J189" s="105"/>
      <c r="K189" s="105"/>
      <c r="L189" s="105"/>
      <c r="M189" s="105"/>
      <c r="N189" s="201">
        <v>0</v>
      </c>
      <c r="O189" s="122">
        <v>0</v>
      </c>
      <c r="P189" s="386"/>
      <c r="Q189" s="120"/>
      <c r="R189" s="215"/>
      <c r="S189" s="122">
        <v>0</v>
      </c>
      <c r="T189" s="399">
        <v>0</v>
      </c>
      <c r="U189" s="205">
        <v>0</v>
      </c>
      <c r="V189" s="101">
        <f t="shared" si="242"/>
        <v>0</v>
      </c>
      <c r="W189" s="103">
        <f t="shared" si="243"/>
        <v>0</v>
      </c>
      <c r="X189" s="107">
        <v>0</v>
      </c>
      <c r="Y189" s="103">
        <f>'ИТОГ и проверка'!M189</f>
        <v>0</v>
      </c>
      <c r="Z189" s="103">
        <v>0</v>
      </c>
      <c r="AA189" s="101">
        <f t="shared" si="244"/>
        <v>0</v>
      </c>
      <c r="AB189" s="10">
        <f t="shared" si="245"/>
        <v>0</v>
      </c>
      <c r="AC189" s="107"/>
      <c r="AD189" s="103"/>
      <c r="AE189" s="107"/>
      <c r="AF189" s="107"/>
      <c r="AG189" s="103"/>
      <c r="AH189" s="103">
        <f>'ИТОГ и проверка'!N189</f>
        <v>0</v>
      </c>
      <c r="AI189" s="121"/>
      <c r="AJ189" s="121">
        <f t="shared" si="246"/>
        <v>0</v>
      </c>
      <c r="AK189" s="119">
        <f t="shared" si="247"/>
        <v>0</v>
      </c>
      <c r="AL189" s="101">
        <f t="shared" si="248"/>
        <v>0</v>
      </c>
    </row>
    <row r="190" ht="63">
      <c r="A190" s="96" t="s">
        <v>386</v>
      </c>
      <c r="B190" s="97" t="s">
        <v>387</v>
      </c>
      <c r="C190" s="239">
        <v>6.0199999999999996</v>
      </c>
      <c r="D190" s="104">
        <v>0</v>
      </c>
      <c r="E190" s="230">
        <v>0</v>
      </c>
      <c r="F190" s="200">
        <f t="shared" si="241"/>
        <v>0</v>
      </c>
      <c r="G190" s="102">
        <v>0</v>
      </c>
      <c r="H190" s="105">
        <v>0</v>
      </c>
      <c r="I190" s="105"/>
      <c r="J190" s="105"/>
      <c r="K190" s="105"/>
      <c r="L190" s="105"/>
      <c r="M190" s="105"/>
      <c r="N190" s="201">
        <v>0</v>
      </c>
      <c r="O190" s="122">
        <v>0</v>
      </c>
      <c r="P190" s="386"/>
      <c r="Q190" s="120"/>
      <c r="R190" s="215"/>
      <c r="S190" s="122">
        <v>0</v>
      </c>
      <c r="T190" s="399">
        <v>0</v>
      </c>
      <c r="U190" s="205">
        <v>0</v>
      </c>
      <c r="V190" s="101">
        <f t="shared" si="242"/>
        <v>0</v>
      </c>
      <c r="W190" s="103">
        <f t="shared" si="243"/>
        <v>0</v>
      </c>
      <c r="X190" s="107">
        <v>0</v>
      </c>
      <c r="Y190" s="103">
        <f>'ИТОГ и проверка'!M190</f>
        <v>0</v>
      </c>
      <c r="Z190" s="103">
        <v>0</v>
      </c>
      <c r="AA190" s="101">
        <f t="shared" si="244"/>
        <v>0</v>
      </c>
      <c r="AB190" s="103">
        <f t="shared" si="245"/>
        <v>0</v>
      </c>
      <c r="AC190" s="107"/>
      <c r="AD190" s="103"/>
      <c r="AE190" s="107"/>
      <c r="AF190" s="107"/>
      <c r="AG190" s="103"/>
      <c r="AH190" s="103">
        <f>'ИТОГ и проверка'!N190</f>
        <v>0</v>
      </c>
      <c r="AI190" s="121"/>
      <c r="AJ190" s="121">
        <f t="shared" si="246"/>
        <v>0</v>
      </c>
      <c r="AK190" s="119">
        <f t="shared" si="247"/>
        <v>0</v>
      </c>
      <c r="AL190" s="101">
        <f t="shared" si="248"/>
        <v>0</v>
      </c>
    </row>
    <row r="191" ht="63">
      <c r="A191" s="96" t="s">
        <v>388</v>
      </c>
      <c r="B191" s="97" t="s">
        <v>389</v>
      </c>
      <c r="C191" s="232">
        <v>20.399999999999999</v>
      </c>
      <c r="D191" s="104">
        <v>0</v>
      </c>
      <c r="E191" s="229">
        <v>0</v>
      </c>
      <c r="F191" s="200">
        <f t="shared" si="241"/>
        <v>0</v>
      </c>
      <c r="G191" s="102">
        <v>0</v>
      </c>
      <c r="H191" s="105">
        <v>0</v>
      </c>
      <c r="I191" s="105"/>
      <c r="J191" s="105"/>
      <c r="K191" s="105"/>
      <c r="L191" s="105"/>
      <c r="M191" s="105"/>
      <c r="N191" s="201">
        <v>0</v>
      </c>
      <c r="O191" s="122">
        <v>0</v>
      </c>
      <c r="P191" s="386"/>
      <c r="Q191" s="120"/>
      <c r="R191" s="215"/>
      <c r="S191" s="122">
        <v>0</v>
      </c>
      <c r="T191" s="399">
        <v>0</v>
      </c>
      <c r="U191" s="205">
        <v>0</v>
      </c>
      <c r="V191" s="101">
        <f t="shared" si="242"/>
        <v>0</v>
      </c>
      <c r="W191" s="103">
        <f t="shared" si="243"/>
        <v>0</v>
      </c>
      <c r="X191" s="107">
        <v>0</v>
      </c>
      <c r="Y191" s="103">
        <f>'ИТОГ и проверка'!M191</f>
        <v>0</v>
      </c>
      <c r="Z191" s="103">
        <v>0</v>
      </c>
      <c r="AA191" s="101">
        <f t="shared" si="244"/>
        <v>0</v>
      </c>
      <c r="AB191" s="10">
        <f t="shared" si="245"/>
        <v>0</v>
      </c>
      <c r="AC191" s="107"/>
      <c r="AD191" s="103"/>
      <c r="AE191" s="107"/>
      <c r="AF191" s="107"/>
      <c r="AG191" s="103"/>
      <c r="AH191" s="103">
        <f>'ИТОГ и проверка'!N191</f>
        <v>0</v>
      </c>
      <c r="AI191" s="121"/>
      <c r="AJ191" s="121">
        <f t="shared" si="246"/>
        <v>0</v>
      </c>
      <c r="AK191" s="119">
        <f t="shared" si="247"/>
        <v>0</v>
      </c>
      <c r="AL191" s="101">
        <f t="shared" si="248"/>
        <v>0</v>
      </c>
    </row>
    <row r="192" ht="63">
      <c r="A192" s="96" t="s">
        <v>390</v>
      </c>
      <c r="B192" s="97" t="s">
        <v>391</v>
      </c>
      <c r="C192" s="239">
        <v>37.25</v>
      </c>
      <c r="D192" s="104">
        <v>0</v>
      </c>
      <c r="E192" s="230">
        <v>0</v>
      </c>
      <c r="F192" s="200">
        <f t="shared" si="241"/>
        <v>0</v>
      </c>
      <c r="G192" s="102">
        <v>0</v>
      </c>
      <c r="H192" s="105">
        <v>0</v>
      </c>
      <c r="I192" s="105"/>
      <c r="J192" s="105"/>
      <c r="K192" s="105"/>
      <c r="L192" s="105"/>
      <c r="M192" s="105"/>
      <c r="N192" s="201">
        <v>0</v>
      </c>
      <c r="O192" s="122">
        <v>0</v>
      </c>
      <c r="P192" s="386"/>
      <c r="Q192" s="120"/>
      <c r="R192" s="215"/>
      <c r="S192" s="122">
        <v>0</v>
      </c>
      <c r="T192" s="399">
        <v>0</v>
      </c>
      <c r="U192" s="205">
        <v>0</v>
      </c>
      <c r="V192" s="101">
        <f t="shared" si="242"/>
        <v>0</v>
      </c>
      <c r="W192" s="103">
        <f t="shared" si="243"/>
        <v>0</v>
      </c>
      <c r="X192" s="107">
        <v>0</v>
      </c>
      <c r="Y192" s="103">
        <f>'ИТОГ и проверка'!M192</f>
        <v>0</v>
      </c>
      <c r="Z192" s="103">
        <v>0</v>
      </c>
      <c r="AA192" s="101">
        <f t="shared" si="244"/>
        <v>0</v>
      </c>
      <c r="AB192" s="103">
        <f t="shared" si="245"/>
        <v>0</v>
      </c>
      <c r="AC192" s="107"/>
      <c r="AD192" s="103"/>
      <c r="AE192" s="107"/>
      <c r="AF192" s="107"/>
      <c r="AG192" s="103"/>
      <c r="AH192" s="103">
        <f>'ИТОГ и проверка'!N192</f>
        <v>0</v>
      </c>
      <c r="AI192" s="121"/>
      <c r="AJ192" s="121">
        <f t="shared" si="246"/>
        <v>0</v>
      </c>
      <c r="AK192" s="119">
        <f t="shared" si="247"/>
        <v>0</v>
      </c>
      <c r="AL192" s="101">
        <f t="shared" si="248"/>
        <v>0</v>
      </c>
    </row>
    <row r="193" ht="63">
      <c r="A193" s="96" t="s">
        <v>392</v>
      </c>
      <c r="B193" s="97" t="s">
        <v>393</v>
      </c>
      <c r="C193" s="232">
        <v>24.350000000000001</v>
      </c>
      <c r="D193" s="104">
        <v>0</v>
      </c>
      <c r="E193" s="212">
        <v>0</v>
      </c>
      <c r="F193" s="200">
        <f t="shared" si="241"/>
        <v>0</v>
      </c>
      <c r="G193" s="102">
        <v>0</v>
      </c>
      <c r="H193" s="105">
        <v>0</v>
      </c>
      <c r="I193" s="105"/>
      <c r="J193" s="105"/>
      <c r="K193" s="105"/>
      <c r="L193" s="105"/>
      <c r="M193" s="105"/>
      <c r="N193" s="201">
        <v>0</v>
      </c>
      <c r="O193" s="122">
        <v>0</v>
      </c>
      <c r="P193" s="386"/>
      <c r="Q193" s="120"/>
      <c r="R193" s="215"/>
      <c r="S193" s="122">
        <v>0</v>
      </c>
      <c r="T193" s="399">
        <v>0</v>
      </c>
      <c r="U193" s="205">
        <v>0</v>
      </c>
      <c r="V193" s="101">
        <f t="shared" si="242"/>
        <v>0</v>
      </c>
      <c r="W193" s="103">
        <f t="shared" si="243"/>
        <v>0</v>
      </c>
      <c r="X193" s="107">
        <v>0</v>
      </c>
      <c r="Y193" s="103">
        <f>'ИТОГ и проверка'!M193</f>
        <v>0</v>
      </c>
      <c r="Z193" s="103">
        <v>0</v>
      </c>
      <c r="AA193" s="101">
        <f t="shared" si="244"/>
        <v>0</v>
      </c>
      <c r="AB193" s="10">
        <f t="shared" si="245"/>
        <v>0</v>
      </c>
      <c r="AC193" s="107"/>
      <c r="AD193" s="103"/>
      <c r="AE193" s="107"/>
      <c r="AF193" s="107"/>
      <c r="AG193" s="103"/>
      <c r="AH193" s="103">
        <f>'ИТОГ и проверка'!N193</f>
        <v>0</v>
      </c>
      <c r="AI193" s="121"/>
      <c r="AJ193" s="121">
        <f t="shared" si="246"/>
        <v>0</v>
      </c>
      <c r="AK193" s="119">
        <f t="shared" si="247"/>
        <v>0</v>
      </c>
      <c r="AL193" s="101">
        <f t="shared" si="248"/>
        <v>0</v>
      </c>
    </row>
    <row r="194" ht="63">
      <c r="A194" s="96" t="s">
        <v>394</v>
      </c>
      <c r="B194" s="97" t="s">
        <v>395</v>
      </c>
      <c r="C194" s="239">
        <v>30.800000000000001</v>
      </c>
      <c r="D194" s="337">
        <v>0</v>
      </c>
      <c r="E194" s="270">
        <v>0</v>
      </c>
      <c r="F194" s="217">
        <f t="shared" si="241"/>
        <v>0</v>
      </c>
      <c r="G194" s="102">
        <v>0</v>
      </c>
      <c r="H194" s="105">
        <v>0</v>
      </c>
      <c r="I194" s="105"/>
      <c r="J194" s="105"/>
      <c r="K194" s="105"/>
      <c r="L194" s="105"/>
      <c r="M194" s="105"/>
      <c r="N194" s="201">
        <v>0</v>
      </c>
      <c r="O194" s="122">
        <v>0</v>
      </c>
      <c r="P194" s="386"/>
      <c r="Q194" s="120"/>
      <c r="R194" s="215"/>
      <c r="S194" s="122">
        <v>0</v>
      </c>
      <c r="T194" s="399">
        <v>0</v>
      </c>
      <c r="U194" s="205">
        <v>0</v>
      </c>
      <c r="V194" s="101">
        <f t="shared" si="242"/>
        <v>0</v>
      </c>
      <c r="W194" s="103">
        <f t="shared" si="243"/>
        <v>0</v>
      </c>
      <c r="X194" s="107">
        <v>0</v>
      </c>
      <c r="Y194" s="103">
        <f>'ИТОГ и проверка'!M194</f>
        <v>0</v>
      </c>
      <c r="Z194" s="103">
        <v>0</v>
      </c>
      <c r="AA194" s="101">
        <f t="shared" si="244"/>
        <v>0</v>
      </c>
      <c r="AB194" s="103">
        <f t="shared" si="245"/>
        <v>0</v>
      </c>
      <c r="AC194" s="107"/>
      <c r="AD194" s="103"/>
      <c r="AE194" s="107"/>
      <c r="AF194" s="107"/>
      <c r="AG194" s="103"/>
      <c r="AH194" s="103">
        <f>'ИТОГ и проверка'!N194</f>
        <v>0</v>
      </c>
      <c r="AI194" s="121"/>
      <c r="AJ194" s="121">
        <f t="shared" si="246"/>
        <v>0</v>
      </c>
      <c r="AK194" s="119">
        <f t="shared" si="247"/>
        <v>0</v>
      </c>
      <c r="AL194" s="101">
        <f t="shared" si="248"/>
        <v>0</v>
      </c>
    </row>
    <row r="195">
      <c r="A195" s="123" t="s">
        <v>396</v>
      </c>
      <c r="B195" s="87" t="s">
        <v>397</v>
      </c>
      <c r="C195" s="218"/>
      <c r="D195" s="208"/>
      <c r="E195" s="301"/>
      <c r="F195" s="256"/>
      <c r="G195" s="149"/>
      <c r="H195" s="91"/>
      <c r="I195" s="91"/>
      <c r="J195" s="91"/>
      <c r="K195" s="91"/>
      <c r="L195" s="91"/>
      <c r="M195" s="91"/>
      <c r="N195" s="151"/>
      <c r="O195" s="89"/>
      <c r="P195" s="90"/>
      <c r="Q195" s="90"/>
      <c r="R195" s="90"/>
      <c r="S195" s="89"/>
      <c r="T195" s="89"/>
      <c r="U195" s="90"/>
      <c r="V195" s="90"/>
      <c r="W195" s="90"/>
      <c r="X195" s="90"/>
      <c r="Y195" s="90"/>
      <c r="Z195" s="90"/>
      <c r="AA195" s="90"/>
      <c r="AB195" s="10">
        <f t="shared" si="245"/>
        <v>0</v>
      </c>
      <c r="AC195" s="90"/>
      <c r="AD195" s="90"/>
      <c r="AE195" s="90"/>
      <c r="AF195" s="90"/>
      <c r="AG195" s="90"/>
      <c r="AH195" s="92"/>
      <c r="AI195" s="127"/>
      <c r="AJ195" s="121">
        <f t="shared" si="246"/>
        <v>0</v>
      </c>
      <c r="AK195" s="119">
        <f t="shared" si="247"/>
        <v>0</v>
      </c>
      <c r="AL195" s="101">
        <f t="shared" si="248"/>
        <v>0</v>
      </c>
    </row>
    <row r="196" ht="47.25">
      <c r="A196" s="96" t="s">
        <v>398</v>
      </c>
      <c r="B196" s="97" t="s">
        <v>399</v>
      </c>
      <c r="C196" s="265">
        <v>555</v>
      </c>
      <c r="D196" s="337">
        <v>0</v>
      </c>
      <c r="E196" s="270">
        <v>0</v>
      </c>
      <c r="F196" s="217">
        <f t="shared" si="241"/>
        <v>0</v>
      </c>
      <c r="G196" s="102">
        <v>0</v>
      </c>
      <c r="H196" s="105">
        <v>0</v>
      </c>
      <c r="I196" s="105"/>
      <c r="J196" s="105"/>
      <c r="K196" s="105"/>
      <c r="L196" s="105"/>
      <c r="M196" s="105"/>
      <c r="N196" s="201">
        <v>0</v>
      </c>
      <c r="O196" s="122">
        <v>0</v>
      </c>
      <c r="P196" s="386"/>
      <c r="Q196" s="120"/>
      <c r="R196" s="215"/>
      <c r="S196" s="122">
        <v>0</v>
      </c>
      <c r="T196" s="399">
        <v>0</v>
      </c>
      <c r="U196" s="205">
        <v>0</v>
      </c>
      <c r="V196" s="101">
        <f t="shared" si="242"/>
        <v>0</v>
      </c>
      <c r="W196" s="103">
        <f t="shared" si="243"/>
        <v>0</v>
      </c>
      <c r="X196" s="107">
        <v>0</v>
      </c>
      <c r="Y196" s="103">
        <f>'ИТОГ и проверка'!M196</f>
        <v>0</v>
      </c>
      <c r="Z196" s="103">
        <v>0</v>
      </c>
      <c r="AA196" s="101">
        <f t="shared" si="244"/>
        <v>0</v>
      </c>
      <c r="AB196" s="103">
        <f t="shared" si="245"/>
        <v>0</v>
      </c>
      <c r="AC196" s="107"/>
      <c r="AD196" s="103"/>
      <c r="AE196" s="107"/>
      <c r="AF196" s="107"/>
      <c r="AG196" s="103"/>
      <c r="AH196" s="103">
        <f>'ИТОГ и проверка'!N196</f>
        <v>0</v>
      </c>
      <c r="AI196" s="121"/>
      <c r="AJ196" s="121">
        <f t="shared" si="246"/>
        <v>0</v>
      </c>
      <c r="AK196" s="119">
        <f t="shared" si="247"/>
        <v>0</v>
      </c>
      <c r="AL196" s="101">
        <f t="shared" si="248"/>
        <v>0</v>
      </c>
    </row>
    <row r="197">
      <c r="A197" s="123" t="s">
        <v>400</v>
      </c>
      <c r="B197" s="87" t="s">
        <v>401</v>
      </c>
      <c r="C197" s="218"/>
      <c r="D197" s="208"/>
      <c r="E197" s="272"/>
      <c r="F197" s="256"/>
      <c r="G197" s="149"/>
      <c r="H197" s="91"/>
      <c r="I197" s="91"/>
      <c r="J197" s="91"/>
      <c r="K197" s="91"/>
      <c r="L197" s="91"/>
      <c r="M197" s="91"/>
      <c r="N197" s="151"/>
      <c r="O197" s="89"/>
      <c r="P197" s="90"/>
      <c r="Q197" s="90"/>
      <c r="R197" s="90"/>
      <c r="S197" s="89"/>
      <c r="T197" s="89"/>
      <c r="U197" s="90"/>
      <c r="V197" s="90"/>
      <c r="W197" s="90"/>
      <c r="X197" s="90"/>
      <c r="Y197" s="90"/>
      <c r="Z197" s="90"/>
      <c r="AA197" s="90"/>
      <c r="AB197" s="10">
        <f t="shared" si="245"/>
        <v>0</v>
      </c>
      <c r="AC197" s="90"/>
      <c r="AD197" s="90"/>
      <c r="AE197" s="90"/>
      <c r="AF197" s="90"/>
      <c r="AG197" s="90"/>
      <c r="AH197" s="92"/>
      <c r="AI197" s="127"/>
      <c r="AJ197" s="121">
        <f t="shared" si="246"/>
        <v>0</v>
      </c>
      <c r="AK197" s="119">
        <f t="shared" si="247"/>
        <v>0</v>
      </c>
      <c r="AL197" s="101">
        <f t="shared" si="248"/>
        <v>0</v>
      </c>
    </row>
    <row r="198" ht="31.5">
      <c r="A198" s="96" t="s">
        <v>402</v>
      </c>
      <c r="B198" s="97" t="s">
        <v>403</v>
      </c>
      <c r="C198" s="214">
        <v>133.66200000000001</v>
      </c>
      <c r="D198" s="104">
        <v>0</v>
      </c>
      <c r="E198" s="182">
        <v>0</v>
      </c>
      <c r="F198" s="200">
        <f t="shared" si="241"/>
        <v>0</v>
      </c>
      <c r="G198" s="102">
        <v>0</v>
      </c>
      <c r="H198" s="105">
        <v>0</v>
      </c>
      <c r="I198" s="105"/>
      <c r="J198" s="105"/>
      <c r="K198" s="105"/>
      <c r="L198" s="105"/>
      <c r="M198" s="105"/>
      <c r="N198" s="201">
        <v>0</v>
      </c>
      <c r="O198" s="122">
        <v>0</v>
      </c>
      <c r="P198" s="386"/>
      <c r="Q198" s="120"/>
      <c r="R198" s="215"/>
      <c r="S198" s="122">
        <v>0</v>
      </c>
      <c r="T198" s="399">
        <v>0</v>
      </c>
      <c r="U198" s="205">
        <v>0</v>
      </c>
      <c r="V198" s="101">
        <f t="shared" si="242"/>
        <v>0</v>
      </c>
      <c r="W198" s="103">
        <f t="shared" si="243"/>
        <v>0</v>
      </c>
      <c r="X198" s="107">
        <v>0</v>
      </c>
      <c r="Y198" s="103">
        <f>'ИТОГ и проверка'!M198</f>
        <v>0</v>
      </c>
      <c r="Z198" s="103">
        <v>0</v>
      </c>
      <c r="AA198" s="101">
        <f t="shared" si="244"/>
        <v>0</v>
      </c>
      <c r="AB198" s="103">
        <f t="shared" si="245"/>
        <v>0</v>
      </c>
      <c r="AC198" s="107"/>
      <c r="AD198" s="103"/>
      <c r="AE198" s="107"/>
      <c r="AF198" s="107"/>
      <c r="AG198" s="103"/>
      <c r="AH198" s="103">
        <f>'ИТОГ и проверка'!N198</f>
        <v>0</v>
      </c>
      <c r="AI198" s="121"/>
      <c r="AJ198" s="121">
        <f t="shared" si="246"/>
        <v>0</v>
      </c>
      <c r="AK198" s="119">
        <f t="shared" si="247"/>
        <v>0</v>
      </c>
      <c r="AL198" s="101">
        <f t="shared" si="248"/>
        <v>0</v>
      </c>
    </row>
    <row r="199" ht="31.5">
      <c r="A199" s="96" t="s">
        <v>404</v>
      </c>
      <c r="B199" s="97" t="s">
        <v>405</v>
      </c>
      <c r="C199" s="211">
        <v>868.12699999999995</v>
      </c>
      <c r="D199" s="104">
        <v>0</v>
      </c>
      <c r="E199" s="246">
        <v>0</v>
      </c>
      <c r="F199" s="200">
        <f t="shared" si="241"/>
        <v>0</v>
      </c>
      <c r="G199" s="102">
        <v>0</v>
      </c>
      <c r="H199" s="105">
        <v>0</v>
      </c>
      <c r="I199" s="105"/>
      <c r="J199" s="105"/>
      <c r="K199" s="105"/>
      <c r="L199" s="105"/>
      <c r="M199" s="105"/>
      <c r="N199" s="201">
        <v>0</v>
      </c>
      <c r="O199" s="122">
        <v>0</v>
      </c>
      <c r="P199" s="386"/>
      <c r="Q199" s="120"/>
      <c r="R199" s="215"/>
      <c r="S199" s="122">
        <v>0</v>
      </c>
      <c r="T199" s="399">
        <v>0</v>
      </c>
      <c r="U199" s="205">
        <v>0</v>
      </c>
      <c r="V199" s="101">
        <f t="shared" si="242"/>
        <v>0</v>
      </c>
      <c r="W199" s="103">
        <f t="shared" si="243"/>
        <v>0</v>
      </c>
      <c r="X199" s="107">
        <v>0</v>
      </c>
      <c r="Y199" s="103">
        <f>'ИТОГ и проверка'!M199</f>
        <v>0</v>
      </c>
      <c r="Z199" s="103">
        <v>0</v>
      </c>
      <c r="AA199" s="101">
        <f t="shared" si="244"/>
        <v>0</v>
      </c>
      <c r="AB199" s="10">
        <f t="shared" si="245"/>
        <v>0</v>
      </c>
      <c r="AC199" s="107"/>
      <c r="AD199" s="103"/>
      <c r="AE199" s="107"/>
      <c r="AF199" s="107"/>
      <c r="AG199" s="103"/>
      <c r="AH199" s="103">
        <f>'ИТОГ и проверка'!N199</f>
        <v>0</v>
      </c>
      <c r="AI199" s="121"/>
      <c r="AJ199" s="121">
        <f t="shared" si="246"/>
        <v>0</v>
      </c>
      <c r="AK199" s="119">
        <f t="shared" si="247"/>
        <v>0</v>
      </c>
      <c r="AL199" s="101">
        <f t="shared" si="248"/>
        <v>0</v>
      </c>
    </row>
    <row r="200" ht="31.5">
      <c r="A200" s="96" t="s">
        <v>406</v>
      </c>
      <c r="B200" s="97" t="s">
        <v>407</v>
      </c>
      <c r="C200" s="214">
        <v>1249.8789999999999</v>
      </c>
      <c r="D200" s="104">
        <v>249</v>
      </c>
      <c r="E200" s="7">
        <v>187</v>
      </c>
      <c r="F200" s="200">
        <f t="shared" si="241"/>
        <v>0.14961448268192362</v>
      </c>
      <c r="G200" s="102">
        <v>0</v>
      </c>
      <c r="H200" s="105">
        <v>0</v>
      </c>
      <c r="I200" s="105"/>
      <c r="J200" s="105"/>
      <c r="K200" s="105"/>
      <c r="L200" s="105"/>
      <c r="M200" s="105"/>
      <c r="N200" s="201">
        <v>0</v>
      </c>
      <c r="O200" s="122">
        <v>0</v>
      </c>
      <c r="P200" s="386"/>
      <c r="Q200" s="120"/>
      <c r="R200" s="215"/>
      <c r="S200" s="122">
        <v>0</v>
      </c>
      <c r="T200" s="399">
        <v>0</v>
      </c>
      <c r="U200" s="205">
        <v>0</v>
      </c>
      <c r="V200" s="101">
        <f t="shared" si="242"/>
        <v>0</v>
      </c>
      <c r="W200" s="103">
        <f t="shared" si="243"/>
        <v>0</v>
      </c>
      <c r="X200" s="107">
        <v>0</v>
      </c>
      <c r="Y200" s="103">
        <f>'ИТОГ и проверка'!M200</f>
        <v>0</v>
      </c>
      <c r="Z200" s="103">
        <f t="shared" ref="Z171:Z234" si="249">Y200/E200%</f>
        <v>0</v>
      </c>
      <c r="AA200" s="101">
        <f t="shared" si="244"/>
        <v>0</v>
      </c>
      <c r="AB200" s="103">
        <f t="shared" si="245"/>
        <v>0</v>
      </c>
      <c r="AC200" s="107"/>
      <c r="AD200" s="103"/>
      <c r="AE200" s="107"/>
      <c r="AF200" s="107"/>
      <c r="AG200" s="103"/>
      <c r="AH200" s="103">
        <f>'ИТОГ и проверка'!N200</f>
        <v>0</v>
      </c>
      <c r="AI200" s="121"/>
      <c r="AJ200" s="121">
        <f t="shared" si="246"/>
        <v>0</v>
      </c>
      <c r="AK200" s="119">
        <f t="shared" si="247"/>
        <v>0</v>
      </c>
      <c r="AL200" s="101">
        <f t="shared" si="248"/>
        <v>0</v>
      </c>
    </row>
    <row r="201" ht="47.25">
      <c r="A201" s="96" t="s">
        <v>408</v>
      </c>
      <c r="B201" s="97" t="s">
        <v>409</v>
      </c>
      <c r="C201" s="238">
        <v>405.32999999999998</v>
      </c>
      <c r="D201" s="104">
        <v>10</v>
      </c>
      <c r="E201" s="277">
        <v>22</v>
      </c>
      <c r="F201" s="200">
        <f t="shared" si="241"/>
        <v>0.054276762144425533</v>
      </c>
      <c r="G201" s="102">
        <v>0</v>
      </c>
      <c r="H201" s="105">
        <v>0</v>
      </c>
      <c r="I201" s="105"/>
      <c r="J201" s="105"/>
      <c r="K201" s="105"/>
      <c r="L201" s="105"/>
      <c r="M201" s="105"/>
      <c r="N201" s="201">
        <v>0</v>
      </c>
      <c r="O201" s="120">
        <v>0</v>
      </c>
      <c r="P201" s="386"/>
      <c r="Q201" s="120"/>
      <c r="R201" s="215"/>
      <c r="S201" s="120">
        <v>0</v>
      </c>
      <c r="T201" s="386">
        <v>0</v>
      </c>
      <c r="U201" s="205">
        <v>0</v>
      </c>
      <c r="V201" s="101">
        <f t="shared" si="242"/>
        <v>0</v>
      </c>
      <c r="W201" s="103">
        <f t="shared" si="243"/>
        <v>0</v>
      </c>
      <c r="X201" s="107">
        <v>0</v>
      </c>
      <c r="Y201" s="103">
        <f>'ИТОГ и проверка'!M201</f>
        <v>0</v>
      </c>
      <c r="Z201" s="103">
        <f t="shared" si="249"/>
        <v>0</v>
      </c>
      <c r="AA201" s="101">
        <f t="shared" si="244"/>
        <v>0</v>
      </c>
      <c r="AB201" s="10">
        <f t="shared" si="245"/>
        <v>0</v>
      </c>
      <c r="AC201" s="107"/>
      <c r="AD201" s="103"/>
      <c r="AE201" s="107"/>
      <c r="AF201" s="107"/>
      <c r="AG201" s="103"/>
      <c r="AH201" s="103">
        <f>'ИТОГ и проверка'!N201</f>
        <v>0</v>
      </c>
      <c r="AI201" s="121"/>
      <c r="AJ201" s="121">
        <f t="shared" si="246"/>
        <v>0</v>
      </c>
      <c r="AK201" s="119">
        <f t="shared" si="247"/>
        <v>0</v>
      </c>
      <c r="AL201" s="101">
        <f t="shared" si="248"/>
        <v>0</v>
      </c>
    </row>
    <row r="202" ht="47.25">
      <c r="A202" s="96" t="s">
        <v>410</v>
      </c>
      <c r="B202" s="97" t="s">
        <v>411</v>
      </c>
      <c r="C202" s="214">
        <v>85.331000000000003</v>
      </c>
      <c r="D202" s="104">
        <v>2</v>
      </c>
      <c r="E202" s="230">
        <v>0</v>
      </c>
      <c r="F202" s="200">
        <f t="shared" si="241"/>
        <v>0</v>
      </c>
      <c r="G202" s="102">
        <v>0</v>
      </c>
      <c r="H202" s="105">
        <v>0</v>
      </c>
      <c r="I202" s="105"/>
      <c r="J202" s="105"/>
      <c r="K202" s="105"/>
      <c r="L202" s="105"/>
      <c r="M202" s="105"/>
      <c r="N202" s="201">
        <v>0</v>
      </c>
      <c r="O202" s="120">
        <v>0</v>
      </c>
      <c r="P202" s="386"/>
      <c r="Q202" s="120"/>
      <c r="R202" s="215"/>
      <c r="S202" s="120">
        <v>0</v>
      </c>
      <c r="T202" s="386">
        <v>0</v>
      </c>
      <c r="U202" s="205">
        <v>0</v>
      </c>
      <c r="V202" s="101">
        <f t="shared" si="242"/>
        <v>0</v>
      </c>
      <c r="W202" s="103">
        <f t="shared" si="243"/>
        <v>0</v>
      </c>
      <c r="X202" s="107">
        <v>0</v>
      </c>
      <c r="Y202" s="103">
        <f>'ИТОГ и проверка'!M202</f>
        <v>0</v>
      </c>
      <c r="Z202" s="103">
        <v>0</v>
      </c>
      <c r="AA202" s="101">
        <f t="shared" si="244"/>
        <v>0</v>
      </c>
      <c r="AB202" s="103">
        <f t="shared" si="245"/>
        <v>0</v>
      </c>
      <c r="AC202" s="107"/>
      <c r="AD202" s="103"/>
      <c r="AE202" s="107"/>
      <c r="AF202" s="107"/>
      <c r="AG202" s="103"/>
      <c r="AH202" s="103">
        <f>'ИТОГ и проверка'!N202</f>
        <v>0</v>
      </c>
      <c r="AI202" s="121"/>
      <c r="AJ202" s="121">
        <f t="shared" si="246"/>
        <v>0</v>
      </c>
      <c r="AK202" s="119">
        <f t="shared" si="247"/>
        <v>0</v>
      </c>
      <c r="AL202" s="101">
        <f t="shared" si="248"/>
        <v>0</v>
      </c>
    </row>
    <row r="203" ht="47.25">
      <c r="A203" s="96" t="s">
        <v>412</v>
      </c>
      <c r="B203" s="97" t="s">
        <v>413</v>
      </c>
      <c r="C203" s="232">
        <v>387.851</v>
      </c>
      <c r="D203" s="104">
        <v>22</v>
      </c>
      <c r="E203" s="246">
        <v>53</v>
      </c>
      <c r="F203" s="200">
        <f t="shared" si="241"/>
        <v>0.13665041472111714</v>
      </c>
      <c r="G203" s="102">
        <v>0</v>
      </c>
      <c r="H203" s="105">
        <v>0</v>
      </c>
      <c r="I203" s="105"/>
      <c r="J203" s="105"/>
      <c r="K203" s="105"/>
      <c r="L203" s="105"/>
      <c r="M203" s="105"/>
      <c r="N203" s="201">
        <v>0</v>
      </c>
      <c r="O203" s="71">
        <v>0</v>
      </c>
      <c r="P203" s="386"/>
      <c r="Q203" s="120"/>
      <c r="R203" s="215"/>
      <c r="S203" s="71">
        <v>0</v>
      </c>
      <c r="T203" s="49">
        <v>0</v>
      </c>
      <c r="U203" s="205">
        <v>0</v>
      </c>
      <c r="V203" s="101">
        <f t="shared" si="242"/>
        <v>0</v>
      </c>
      <c r="W203" s="103">
        <f t="shared" si="243"/>
        <v>0</v>
      </c>
      <c r="X203" s="107">
        <v>0</v>
      </c>
      <c r="Y203" s="103">
        <f>'ИТОГ и проверка'!M203</f>
        <v>0</v>
      </c>
      <c r="Z203" s="103">
        <f t="shared" si="249"/>
        <v>0</v>
      </c>
      <c r="AA203" s="101">
        <f t="shared" si="244"/>
        <v>0</v>
      </c>
      <c r="AB203" s="10">
        <f t="shared" si="245"/>
        <v>0</v>
      </c>
      <c r="AC203" s="107"/>
      <c r="AD203" s="103"/>
      <c r="AE203" s="107"/>
      <c r="AF203" s="107"/>
      <c r="AG203" s="103"/>
      <c r="AH203" s="103">
        <f>'ИТОГ и проверка'!N203</f>
        <v>0</v>
      </c>
      <c r="AI203" s="121"/>
      <c r="AJ203" s="121">
        <f t="shared" si="246"/>
        <v>0</v>
      </c>
      <c r="AK203" s="119">
        <f t="shared" si="247"/>
        <v>0</v>
      </c>
      <c r="AL203" s="101">
        <f t="shared" si="248"/>
        <v>0</v>
      </c>
    </row>
    <row r="204" ht="31.5">
      <c r="A204" s="96" t="s">
        <v>414</v>
      </c>
      <c r="B204" s="97" t="s">
        <v>415</v>
      </c>
      <c r="C204" s="239">
        <v>1.5740000000000001</v>
      </c>
      <c r="D204" s="104">
        <v>0</v>
      </c>
      <c r="E204" s="269">
        <v>0</v>
      </c>
      <c r="F204" s="200">
        <f t="shared" si="241"/>
        <v>0</v>
      </c>
      <c r="G204" s="102">
        <v>0</v>
      </c>
      <c r="H204" s="105">
        <v>0</v>
      </c>
      <c r="I204" s="105"/>
      <c r="J204" s="105"/>
      <c r="K204" s="105"/>
      <c r="L204" s="105"/>
      <c r="M204" s="105"/>
      <c r="N204" s="201">
        <v>0</v>
      </c>
      <c r="O204" s="122">
        <v>0</v>
      </c>
      <c r="P204" s="386"/>
      <c r="Q204" s="120"/>
      <c r="R204" s="215"/>
      <c r="S204" s="122">
        <v>0</v>
      </c>
      <c r="T204" s="399">
        <v>0</v>
      </c>
      <c r="U204" s="205">
        <v>0</v>
      </c>
      <c r="V204" s="101">
        <f t="shared" si="242"/>
        <v>0</v>
      </c>
      <c r="W204" s="103">
        <f t="shared" si="243"/>
        <v>0</v>
      </c>
      <c r="X204" s="107">
        <v>0</v>
      </c>
      <c r="Y204" s="103">
        <f>'ИТОГ и проверка'!M204</f>
        <v>0</v>
      </c>
      <c r="Z204" s="103">
        <v>0</v>
      </c>
      <c r="AA204" s="101">
        <f t="shared" si="244"/>
        <v>0</v>
      </c>
      <c r="AB204" s="103">
        <f t="shared" si="245"/>
        <v>0</v>
      </c>
      <c r="AC204" s="107"/>
      <c r="AD204" s="103"/>
      <c r="AE204" s="107"/>
      <c r="AF204" s="107"/>
      <c r="AG204" s="103"/>
      <c r="AH204" s="103">
        <f>'ИТОГ и проверка'!N204</f>
        <v>0</v>
      </c>
      <c r="AI204" s="121"/>
      <c r="AJ204" s="121">
        <f t="shared" si="246"/>
        <v>0</v>
      </c>
      <c r="AK204" s="119">
        <f t="shared" si="247"/>
        <v>0</v>
      </c>
      <c r="AL204" s="101">
        <f t="shared" si="248"/>
        <v>0</v>
      </c>
    </row>
    <row r="205" ht="47.25">
      <c r="A205" s="96" t="s">
        <v>416</v>
      </c>
      <c r="B205" s="97" t="s">
        <v>417</v>
      </c>
      <c r="C205" s="211">
        <v>103.86</v>
      </c>
      <c r="D205" s="104">
        <v>0</v>
      </c>
      <c r="E205" s="229">
        <v>0</v>
      </c>
      <c r="F205" s="200">
        <f t="shared" si="241"/>
        <v>0</v>
      </c>
      <c r="G205" s="102">
        <v>0</v>
      </c>
      <c r="H205" s="105">
        <v>0</v>
      </c>
      <c r="I205" s="105"/>
      <c r="J205" s="105"/>
      <c r="K205" s="105"/>
      <c r="L205" s="105"/>
      <c r="M205" s="105"/>
      <c r="N205" s="201">
        <v>0</v>
      </c>
      <c r="O205" s="122">
        <v>0</v>
      </c>
      <c r="P205" s="386"/>
      <c r="Q205" s="120"/>
      <c r="R205" s="215"/>
      <c r="S205" s="122">
        <v>0</v>
      </c>
      <c r="T205" s="399">
        <v>0</v>
      </c>
      <c r="U205" s="205">
        <v>0</v>
      </c>
      <c r="V205" s="101">
        <f t="shared" si="242"/>
        <v>0</v>
      </c>
      <c r="W205" s="103">
        <f t="shared" si="243"/>
        <v>0</v>
      </c>
      <c r="X205" s="107">
        <v>0</v>
      </c>
      <c r="Y205" s="103">
        <f>'ИТОГ и проверка'!M205</f>
        <v>0</v>
      </c>
      <c r="Z205" s="103">
        <v>0</v>
      </c>
      <c r="AA205" s="101">
        <f t="shared" si="244"/>
        <v>0</v>
      </c>
      <c r="AB205" s="10">
        <f t="shared" si="245"/>
        <v>0</v>
      </c>
      <c r="AC205" s="107"/>
      <c r="AD205" s="103"/>
      <c r="AE205" s="107"/>
      <c r="AF205" s="107"/>
      <c r="AG205" s="103"/>
      <c r="AH205" s="103">
        <f>'ИТОГ и проверка'!N205</f>
        <v>0</v>
      </c>
      <c r="AI205" s="121"/>
      <c r="AJ205" s="121">
        <f t="shared" si="246"/>
        <v>0</v>
      </c>
      <c r="AK205" s="119">
        <f t="shared" si="247"/>
        <v>0</v>
      </c>
      <c r="AL205" s="101">
        <f t="shared" si="248"/>
        <v>0</v>
      </c>
    </row>
    <row r="206" ht="31.5" customHeight="1">
      <c r="A206" s="96" t="s">
        <v>418</v>
      </c>
      <c r="B206" s="97" t="s">
        <v>419</v>
      </c>
      <c r="C206" s="214">
        <v>16.981999999999999</v>
      </c>
      <c r="D206" s="104">
        <v>0</v>
      </c>
      <c r="E206" s="230">
        <v>0</v>
      </c>
      <c r="F206" s="200">
        <f t="shared" si="241"/>
        <v>0</v>
      </c>
      <c r="G206" s="102">
        <v>0</v>
      </c>
      <c r="H206" s="105">
        <v>0</v>
      </c>
      <c r="I206" s="105"/>
      <c r="J206" s="105"/>
      <c r="K206" s="105"/>
      <c r="L206" s="105"/>
      <c r="M206" s="105"/>
      <c r="N206" s="201">
        <v>0</v>
      </c>
      <c r="O206" s="120">
        <v>0</v>
      </c>
      <c r="P206" s="386"/>
      <c r="Q206" s="120"/>
      <c r="R206" s="215"/>
      <c r="S206" s="120">
        <v>0</v>
      </c>
      <c r="T206" s="386">
        <v>0</v>
      </c>
      <c r="U206" s="205">
        <v>0</v>
      </c>
      <c r="V206" s="101">
        <f t="shared" si="242"/>
        <v>0</v>
      </c>
      <c r="W206" s="103">
        <f t="shared" si="243"/>
        <v>0</v>
      </c>
      <c r="X206" s="107">
        <v>0</v>
      </c>
      <c r="Y206" s="103">
        <f>'ИТОГ и проверка'!M206</f>
        <v>0</v>
      </c>
      <c r="Z206" s="103">
        <v>0</v>
      </c>
      <c r="AA206" s="101">
        <f t="shared" si="244"/>
        <v>0</v>
      </c>
      <c r="AB206" s="103">
        <f t="shared" si="245"/>
        <v>0</v>
      </c>
      <c r="AC206" s="107"/>
      <c r="AD206" s="103"/>
      <c r="AE206" s="107"/>
      <c r="AF206" s="107"/>
      <c r="AG206" s="103"/>
      <c r="AH206" s="103">
        <f>'ИТОГ и проверка'!N206</f>
        <v>0</v>
      </c>
      <c r="AI206" s="121"/>
      <c r="AJ206" s="121">
        <f t="shared" si="246"/>
        <v>0</v>
      </c>
      <c r="AK206" s="119">
        <f t="shared" si="247"/>
        <v>0</v>
      </c>
      <c r="AL206" s="101">
        <f t="shared" si="248"/>
        <v>0</v>
      </c>
    </row>
    <row r="207" ht="47.25">
      <c r="A207" s="96" t="s">
        <v>420</v>
      </c>
      <c r="B207" s="97" t="s">
        <v>421</v>
      </c>
      <c r="C207" s="211">
        <v>114.56699999999999</v>
      </c>
      <c r="D207" s="104">
        <v>0</v>
      </c>
      <c r="E207" s="229">
        <v>0</v>
      </c>
      <c r="F207" s="200">
        <f t="shared" si="241"/>
        <v>0</v>
      </c>
      <c r="G207" s="102">
        <v>0</v>
      </c>
      <c r="H207" s="105">
        <v>0</v>
      </c>
      <c r="I207" s="105"/>
      <c r="J207" s="105"/>
      <c r="K207" s="105"/>
      <c r="L207" s="105"/>
      <c r="M207" s="105"/>
      <c r="N207" s="201">
        <v>0</v>
      </c>
      <c r="O207" s="120">
        <v>0</v>
      </c>
      <c r="P207" s="386"/>
      <c r="Q207" s="120"/>
      <c r="R207" s="215"/>
      <c r="S207" s="120">
        <v>0</v>
      </c>
      <c r="T207" s="386">
        <v>0</v>
      </c>
      <c r="U207" s="205">
        <v>0</v>
      </c>
      <c r="V207" s="101">
        <f t="shared" si="242"/>
        <v>0</v>
      </c>
      <c r="W207" s="103">
        <f t="shared" si="243"/>
        <v>0</v>
      </c>
      <c r="X207" s="107">
        <v>0</v>
      </c>
      <c r="Y207" s="103">
        <f>'ИТОГ и проверка'!M207</f>
        <v>0</v>
      </c>
      <c r="Z207" s="103">
        <v>0</v>
      </c>
      <c r="AA207" s="101">
        <f t="shared" si="244"/>
        <v>0</v>
      </c>
      <c r="AB207" s="10">
        <f t="shared" si="245"/>
        <v>0</v>
      </c>
      <c r="AC207" s="107"/>
      <c r="AD207" s="103"/>
      <c r="AE207" s="107"/>
      <c r="AF207" s="107"/>
      <c r="AG207" s="103"/>
      <c r="AH207" s="103">
        <f>'ИТОГ и проверка'!N207</f>
        <v>0</v>
      </c>
      <c r="AI207" s="121"/>
      <c r="AJ207" s="121">
        <f t="shared" si="246"/>
        <v>0</v>
      </c>
      <c r="AK207" s="119">
        <f t="shared" si="247"/>
        <v>0</v>
      </c>
      <c r="AL207" s="101">
        <f t="shared" si="248"/>
        <v>0</v>
      </c>
    </row>
    <row r="208" ht="47.25">
      <c r="A208" s="96" t="s">
        <v>422</v>
      </c>
      <c r="B208" s="97" t="s">
        <v>423</v>
      </c>
      <c r="C208" s="214">
        <v>15.319000000000001</v>
      </c>
      <c r="D208" s="104">
        <v>21</v>
      </c>
      <c r="E208" s="230">
        <v>0</v>
      </c>
      <c r="F208" s="200">
        <f t="shared" si="241"/>
        <v>0</v>
      </c>
      <c r="G208" s="102">
        <v>0</v>
      </c>
      <c r="H208" s="105">
        <v>0</v>
      </c>
      <c r="I208" s="105"/>
      <c r="J208" s="105"/>
      <c r="K208" s="105"/>
      <c r="L208" s="105"/>
      <c r="M208" s="105"/>
      <c r="N208" s="201">
        <v>0</v>
      </c>
      <c r="O208" s="120">
        <v>0</v>
      </c>
      <c r="P208" s="386"/>
      <c r="Q208" s="120"/>
      <c r="R208" s="215"/>
      <c r="S208" s="120">
        <v>0</v>
      </c>
      <c r="T208" s="386">
        <v>0</v>
      </c>
      <c r="U208" s="205">
        <v>0</v>
      </c>
      <c r="V208" s="101">
        <f t="shared" si="242"/>
        <v>0</v>
      </c>
      <c r="W208" s="103">
        <f t="shared" si="243"/>
        <v>0</v>
      </c>
      <c r="X208" s="107">
        <v>0</v>
      </c>
      <c r="Y208" s="103">
        <f>'ИТОГ и проверка'!M208</f>
        <v>0</v>
      </c>
      <c r="Z208" s="103">
        <v>0</v>
      </c>
      <c r="AA208" s="101">
        <f t="shared" si="244"/>
        <v>0</v>
      </c>
      <c r="AB208" s="103">
        <f t="shared" si="245"/>
        <v>0</v>
      </c>
      <c r="AC208" s="107"/>
      <c r="AD208" s="103"/>
      <c r="AE208" s="107"/>
      <c r="AF208" s="107"/>
      <c r="AG208" s="103"/>
      <c r="AH208" s="103">
        <f>'ИТОГ и проверка'!N208</f>
        <v>0</v>
      </c>
      <c r="AI208" s="121"/>
      <c r="AJ208" s="121">
        <f t="shared" si="246"/>
        <v>0</v>
      </c>
      <c r="AK208" s="119">
        <f t="shared" si="247"/>
        <v>0</v>
      </c>
      <c r="AL208" s="101">
        <f t="shared" si="248"/>
        <v>0</v>
      </c>
    </row>
    <row r="209" ht="47.25">
      <c r="A209" s="96" t="s">
        <v>424</v>
      </c>
      <c r="B209" s="97" t="s">
        <v>425</v>
      </c>
      <c r="C209" s="211">
        <v>8.5980000000000008</v>
      </c>
      <c r="D209" s="104">
        <v>0</v>
      </c>
      <c r="E209" s="229">
        <v>0</v>
      </c>
      <c r="F209" s="200">
        <f t="shared" si="241"/>
        <v>0</v>
      </c>
      <c r="G209" s="102">
        <v>0</v>
      </c>
      <c r="H209" s="105">
        <v>0</v>
      </c>
      <c r="I209" s="105"/>
      <c r="J209" s="105"/>
      <c r="K209" s="105"/>
      <c r="L209" s="105"/>
      <c r="M209" s="105"/>
      <c r="N209" s="201">
        <v>0</v>
      </c>
      <c r="O209" s="120">
        <v>0</v>
      </c>
      <c r="P209" s="386"/>
      <c r="Q209" s="120"/>
      <c r="R209" s="215"/>
      <c r="S209" s="120">
        <v>0</v>
      </c>
      <c r="T209" s="386">
        <v>0</v>
      </c>
      <c r="U209" s="205">
        <v>0</v>
      </c>
      <c r="V209" s="101">
        <f t="shared" si="242"/>
        <v>0</v>
      </c>
      <c r="W209" s="103">
        <f t="shared" si="243"/>
        <v>0</v>
      </c>
      <c r="X209" s="107">
        <v>0</v>
      </c>
      <c r="Y209" s="103">
        <f>'ИТОГ и проверка'!M209</f>
        <v>0</v>
      </c>
      <c r="Z209" s="103">
        <v>0</v>
      </c>
      <c r="AA209" s="101">
        <f t="shared" si="244"/>
        <v>0</v>
      </c>
      <c r="AB209" s="10">
        <f t="shared" si="245"/>
        <v>0</v>
      </c>
      <c r="AC209" s="107"/>
      <c r="AD209" s="103"/>
      <c r="AE209" s="107"/>
      <c r="AF209" s="107"/>
      <c r="AG209" s="103"/>
      <c r="AH209" s="103">
        <f>'ИТОГ и проверка'!N209</f>
        <v>0</v>
      </c>
      <c r="AI209" s="121"/>
      <c r="AJ209" s="121">
        <f t="shared" si="246"/>
        <v>0</v>
      </c>
      <c r="AK209" s="119">
        <f t="shared" si="247"/>
        <v>0</v>
      </c>
      <c r="AL209" s="101">
        <f t="shared" si="248"/>
        <v>0</v>
      </c>
    </row>
    <row r="210" ht="47.25">
      <c r="A210" s="96" t="s">
        <v>426</v>
      </c>
      <c r="B210" s="97" t="s">
        <v>427</v>
      </c>
      <c r="C210" s="214">
        <v>13.641</v>
      </c>
      <c r="D210" s="104">
        <v>5</v>
      </c>
      <c r="E210" s="230">
        <v>0</v>
      </c>
      <c r="F210" s="200">
        <f t="shared" si="241"/>
        <v>0</v>
      </c>
      <c r="G210" s="102">
        <v>0</v>
      </c>
      <c r="H210" s="105">
        <v>0</v>
      </c>
      <c r="I210" s="105"/>
      <c r="J210" s="105"/>
      <c r="K210" s="105"/>
      <c r="L210" s="105"/>
      <c r="M210" s="105"/>
      <c r="N210" s="201">
        <v>0</v>
      </c>
      <c r="O210" s="120">
        <v>0</v>
      </c>
      <c r="P210" s="386"/>
      <c r="Q210" s="120"/>
      <c r="R210" s="215"/>
      <c r="S210" s="120">
        <v>0</v>
      </c>
      <c r="T210" s="386">
        <v>0</v>
      </c>
      <c r="U210" s="205">
        <v>0</v>
      </c>
      <c r="V210" s="101">
        <f t="shared" si="242"/>
        <v>0</v>
      </c>
      <c r="W210" s="103">
        <f t="shared" si="243"/>
        <v>0</v>
      </c>
      <c r="X210" s="107">
        <v>0</v>
      </c>
      <c r="Y210" s="103">
        <f>'ИТОГ и проверка'!M210</f>
        <v>0</v>
      </c>
      <c r="Z210" s="103">
        <v>0</v>
      </c>
      <c r="AA210" s="101">
        <f t="shared" si="244"/>
        <v>0</v>
      </c>
      <c r="AB210" s="103">
        <f t="shared" si="245"/>
        <v>0</v>
      </c>
      <c r="AC210" s="107"/>
      <c r="AD210" s="103"/>
      <c r="AE210" s="107"/>
      <c r="AF210" s="107"/>
      <c r="AG210" s="103"/>
      <c r="AH210" s="103">
        <f>'ИТОГ и проверка'!N210</f>
        <v>0</v>
      </c>
      <c r="AI210" s="121"/>
      <c r="AJ210" s="121">
        <f t="shared" si="246"/>
        <v>0</v>
      </c>
      <c r="AK210" s="119">
        <f t="shared" si="247"/>
        <v>0</v>
      </c>
      <c r="AL210" s="101">
        <f t="shared" si="248"/>
        <v>0</v>
      </c>
    </row>
    <row r="211" ht="31.5">
      <c r="A211" s="96" t="s">
        <v>428</v>
      </c>
      <c r="B211" s="97" t="s">
        <v>429</v>
      </c>
      <c r="C211" s="238">
        <v>50.604999999999997</v>
      </c>
      <c r="D211" s="104">
        <v>0</v>
      </c>
      <c r="E211" s="246">
        <v>0</v>
      </c>
      <c r="F211" s="200">
        <f t="shared" si="241"/>
        <v>0</v>
      </c>
      <c r="G211" s="102">
        <v>0</v>
      </c>
      <c r="H211" s="105">
        <v>0</v>
      </c>
      <c r="I211" s="105"/>
      <c r="J211" s="105"/>
      <c r="K211" s="105"/>
      <c r="L211" s="105"/>
      <c r="M211" s="105"/>
      <c r="N211" s="201">
        <v>0</v>
      </c>
      <c r="O211" s="120">
        <v>0</v>
      </c>
      <c r="P211" s="386"/>
      <c r="Q211" s="120"/>
      <c r="R211" s="215"/>
      <c r="S211" s="120">
        <v>0</v>
      </c>
      <c r="T211" s="386">
        <v>0</v>
      </c>
      <c r="U211" s="205">
        <v>0</v>
      </c>
      <c r="V211" s="101">
        <f t="shared" si="242"/>
        <v>0</v>
      </c>
      <c r="W211" s="103">
        <f t="shared" si="243"/>
        <v>0</v>
      </c>
      <c r="X211" s="107">
        <v>0</v>
      </c>
      <c r="Y211" s="103">
        <f>'ИТОГ и проверка'!M211</f>
        <v>0</v>
      </c>
      <c r="Z211" s="103">
        <v>0</v>
      </c>
      <c r="AA211" s="101">
        <f t="shared" si="244"/>
        <v>0</v>
      </c>
      <c r="AB211" s="10">
        <f t="shared" si="245"/>
        <v>0</v>
      </c>
      <c r="AC211" s="107"/>
      <c r="AD211" s="103"/>
      <c r="AE211" s="107"/>
      <c r="AF211" s="107"/>
      <c r="AG211" s="103"/>
      <c r="AH211" s="103">
        <f>'ИТОГ и проверка'!N211</f>
        <v>0</v>
      </c>
      <c r="AI211" s="121"/>
      <c r="AJ211" s="121">
        <f t="shared" si="246"/>
        <v>0</v>
      </c>
      <c r="AK211" s="119">
        <f t="shared" si="247"/>
        <v>0</v>
      </c>
      <c r="AL211" s="101">
        <f t="shared" si="248"/>
        <v>0</v>
      </c>
    </row>
    <row r="212" ht="31.5">
      <c r="A212" s="96" t="s">
        <v>430</v>
      </c>
      <c r="B212" s="97" t="s">
        <v>431</v>
      </c>
      <c r="C212" s="214">
        <v>18.405000000000001</v>
      </c>
      <c r="D212" s="104">
        <v>0</v>
      </c>
      <c r="E212" s="182">
        <v>0</v>
      </c>
      <c r="F212" s="200">
        <f t="shared" si="241"/>
        <v>0</v>
      </c>
      <c r="G212" s="102">
        <v>0</v>
      </c>
      <c r="H212" s="105">
        <v>0</v>
      </c>
      <c r="I212" s="105"/>
      <c r="J212" s="105"/>
      <c r="K212" s="105"/>
      <c r="L212" s="105"/>
      <c r="M212" s="105"/>
      <c r="N212" s="201">
        <v>0</v>
      </c>
      <c r="O212" s="120">
        <v>0</v>
      </c>
      <c r="P212" s="386"/>
      <c r="Q212" s="120"/>
      <c r="R212" s="215"/>
      <c r="S212" s="120">
        <v>0</v>
      </c>
      <c r="T212" s="386">
        <v>0</v>
      </c>
      <c r="U212" s="205">
        <v>0</v>
      </c>
      <c r="V212" s="101">
        <f t="shared" si="242"/>
        <v>0</v>
      </c>
      <c r="W212" s="103">
        <f t="shared" si="243"/>
        <v>0</v>
      </c>
      <c r="X212" s="107">
        <v>0</v>
      </c>
      <c r="Y212" s="103">
        <f>'ИТОГ и проверка'!M212</f>
        <v>0</v>
      </c>
      <c r="Z212" s="103">
        <v>0</v>
      </c>
      <c r="AA212" s="101">
        <f t="shared" si="244"/>
        <v>0</v>
      </c>
      <c r="AB212" s="103">
        <f t="shared" si="245"/>
        <v>0</v>
      </c>
      <c r="AC212" s="107"/>
      <c r="AD212" s="103"/>
      <c r="AE212" s="107"/>
      <c r="AF212" s="107"/>
      <c r="AG212" s="103"/>
      <c r="AH212" s="103">
        <f>'ИТОГ и проверка'!N212</f>
        <v>0</v>
      </c>
      <c r="AI212" s="121"/>
      <c r="AJ212" s="121">
        <f t="shared" si="246"/>
        <v>0</v>
      </c>
      <c r="AK212" s="119">
        <f t="shared" si="247"/>
        <v>0</v>
      </c>
      <c r="AL212" s="101">
        <f t="shared" si="248"/>
        <v>0</v>
      </c>
    </row>
    <row r="213" ht="47.25">
      <c r="A213" s="96" t="s">
        <v>432</v>
      </c>
      <c r="B213" s="97" t="s">
        <v>433</v>
      </c>
      <c r="C213" s="238">
        <v>46.442</v>
      </c>
      <c r="D213" s="104">
        <v>0</v>
      </c>
      <c r="E213" s="280">
        <v>0</v>
      </c>
      <c r="F213" s="200">
        <f t="shared" si="241"/>
        <v>0</v>
      </c>
      <c r="G213" s="102">
        <v>0</v>
      </c>
      <c r="H213" s="105">
        <v>0</v>
      </c>
      <c r="I213" s="105"/>
      <c r="J213" s="105"/>
      <c r="K213" s="105"/>
      <c r="L213" s="105"/>
      <c r="M213" s="105"/>
      <c r="N213" s="201">
        <v>0</v>
      </c>
      <c r="O213" s="120">
        <v>0</v>
      </c>
      <c r="P213" s="386"/>
      <c r="Q213" s="120"/>
      <c r="R213" s="215"/>
      <c r="S213" s="120">
        <v>0</v>
      </c>
      <c r="T213" s="386">
        <v>0</v>
      </c>
      <c r="U213" s="205">
        <v>0</v>
      </c>
      <c r="V213" s="101">
        <f t="shared" si="242"/>
        <v>0</v>
      </c>
      <c r="W213" s="103">
        <f t="shared" si="243"/>
        <v>0</v>
      </c>
      <c r="X213" s="107">
        <v>0</v>
      </c>
      <c r="Y213" s="103">
        <f>'ИТОГ и проверка'!M213</f>
        <v>0</v>
      </c>
      <c r="Z213" s="103">
        <v>0</v>
      </c>
      <c r="AA213" s="101">
        <f t="shared" si="244"/>
        <v>0</v>
      </c>
      <c r="AB213" s="10">
        <f t="shared" si="245"/>
        <v>0</v>
      </c>
      <c r="AC213" s="107"/>
      <c r="AD213" s="103"/>
      <c r="AE213" s="107"/>
      <c r="AF213" s="107"/>
      <c r="AG213" s="103"/>
      <c r="AH213" s="103">
        <f>'ИТОГ и проверка'!N213</f>
        <v>0</v>
      </c>
      <c r="AI213" s="121"/>
      <c r="AJ213" s="121">
        <f t="shared" si="246"/>
        <v>0</v>
      </c>
      <c r="AK213" s="119">
        <f t="shared" si="247"/>
        <v>0</v>
      </c>
      <c r="AL213" s="101">
        <f t="shared" si="248"/>
        <v>0</v>
      </c>
    </row>
    <row r="214" ht="47.25">
      <c r="A214" s="96" t="s">
        <v>434</v>
      </c>
      <c r="B214" s="97" t="s">
        <v>435</v>
      </c>
      <c r="C214" s="265">
        <v>51.905999999999999</v>
      </c>
      <c r="D214" s="104">
        <v>5</v>
      </c>
      <c r="E214" s="182">
        <v>0</v>
      </c>
      <c r="F214" s="200">
        <f t="shared" si="241"/>
        <v>0</v>
      </c>
      <c r="G214" s="102">
        <v>0</v>
      </c>
      <c r="H214" s="105">
        <v>0</v>
      </c>
      <c r="I214" s="105"/>
      <c r="J214" s="105"/>
      <c r="K214" s="105"/>
      <c r="L214" s="105"/>
      <c r="M214" s="105"/>
      <c r="N214" s="201">
        <v>0</v>
      </c>
      <c r="O214" s="120">
        <v>0</v>
      </c>
      <c r="P214" s="386"/>
      <c r="Q214" s="120"/>
      <c r="R214" s="215"/>
      <c r="S214" s="120">
        <v>0</v>
      </c>
      <c r="T214" s="386">
        <v>0</v>
      </c>
      <c r="U214" s="205">
        <v>0</v>
      </c>
      <c r="V214" s="101">
        <f t="shared" si="242"/>
        <v>0</v>
      </c>
      <c r="W214" s="103">
        <f t="shared" si="243"/>
        <v>0</v>
      </c>
      <c r="X214" s="107">
        <v>0</v>
      </c>
      <c r="Y214" s="103">
        <f>'ИТОГ и проверка'!M214</f>
        <v>0</v>
      </c>
      <c r="Z214" s="103">
        <v>0</v>
      </c>
      <c r="AA214" s="101">
        <f t="shared" si="244"/>
        <v>0</v>
      </c>
      <c r="AB214" s="103">
        <f t="shared" si="245"/>
        <v>0</v>
      </c>
      <c r="AC214" s="107"/>
      <c r="AD214" s="103"/>
      <c r="AE214" s="107"/>
      <c r="AF214" s="107"/>
      <c r="AG214" s="103"/>
      <c r="AH214" s="103">
        <f>'ИТОГ и проверка'!N214</f>
        <v>0</v>
      </c>
      <c r="AI214" s="121"/>
      <c r="AJ214" s="121">
        <f t="shared" si="246"/>
        <v>0</v>
      </c>
      <c r="AK214" s="119">
        <f t="shared" si="247"/>
        <v>0</v>
      </c>
      <c r="AL214" s="101">
        <f t="shared" si="248"/>
        <v>0</v>
      </c>
    </row>
    <row r="215" ht="31.5">
      <c r="A215" s="96" t="s">
        <v>436</v>
      </c>
      <c r="B215" s="97" t="s">
        <v>437</v>
      </c>
      <c r="C215" s="211">
        <v>34.097000000000001</v>
      </c>
      <c r="D215" s="104">
        <v>0</v>
      </c>
      <c r="E215" s="120">
        <v>0</v>
      </c>
      <c r="F215" s="200">
        <f t="shared" si="241"/>
        <v>0</v>
      </c>
      <c r="G215" s="102">
        <v>0</v>
      </c>
      <c r="H215" s="105">
        <v>0</v>
      </c>
      <c r="I215" s="105"/>
      <c r="J215" s="105"/>
      <c r="K215" s="105"/>
      <c r="L215" s="105"/>
      <c r="M215" s="105"/>
      <c r="N215" s="201">
        <v>0</v>
      </c>
      <c r="O215" s="120">
        <v>0</v>
      </c>
      <c r="P215" s="386"/>
      <c r="Q215" s="120"/>
      <c r="R215" s="215"/>
      <c r="S215" s="120">
        <v>0</v>
      </c>
      <c r="T215" s="386">
        <v>0</v>
      </c>
      <c r="U215" s="205">
        <v>0</v>
      </c>
      <c r="V215" s="101">
        <f t="shared" si="242"/>
        <v>0</v>
      </c>
      <c r="W215" s="103">
        <f t="shared" si="243"/>
        <v>0</v>
      </c>
      <c r="X215" s="107">
        <v>0</v>
      </c>
      <c r="Y215" s="103">
        <f>'ИТОГ и проверка'!M215</f>
        <v>0</v>
      </c>
      <c r="Z215" s="103">
        <v>0</v>
      </c>
      <c r="AA215" s="101">
        <f t="shared" si="244"/>
        <v>0</v>
      </c>
      <c r="AB215" s="10">
        <f t="shared" si="245"/>
        <v>0</v>
      </c>
      <c r="AC215" s="107"/>
      <c r="AD215" s="103"/>
      <c r="AE215" s="107"/>
      <c r="AF215" s="107"/>
      <c r="AG215" s="103"/>
      <c r="AH215" s="103">
        <f>'ИТОГ и проверка'!N215</f>
        <v>0</v>
      </c>
      <c r="AI215" s="121"/>
      <c r="AJ215" s="121">
        <f t="shared" si="246"/>
        <v>0</v>
      </c>
      <c r="AK215" s="119">
        <f t="shared" si="247"/>
        <v>0</v>
      </c>
      <c r="AL215" s="101">
        <f t="shared" si="248"/>
        <v>0</v>
      </c>
    </row>
    <row r="216" ht="31.5">
      <c r="A216" s="96" t="s">
        <v>438</v>
      </c>
      <c r="B216" s="97" t="s">
        <v>439</v>
      </c>
      <c r="C216" s="265">
        <v>48.301000000000002</v>
      </c>
      <c r="D216" s="104">
        <v>0</v>
      </c>
      <c r="E216" s="182">
        <v>0</v>
      </c>
      <c r="F216" s="200">
        <f t="shared" si="241"/>
        <v>0</v>
      </c>
      <c r="G216" s="102">
        <v>0</v>
      </c>
      <c r="H216" s="105">
        <v>0</v>
      </c>
      <c r="I216" s="105"/>
      <c r="J216" s="105"/>
      <c r="K216" s="105"/>
      <c r="L216" s="105"/>
      <c r="M216" s="105"/>
      <c r="N216" s="201">
        <v>0</v>
      </c>
      <c r="O216" s="120">
        <v>0</v>
      </c>
      <c r="P216" s="386"/>
      <c r="Q216" s="120"/>
      <c r="R216" s="215"/>
      <c r="S216" s="120">
        <v>0</v>
      </c>
      <c r="T216" s="386">
        <v>0</v>
      </c>
      <c r="U216" s="205">
        <v>0</v>
      </c>
      <c r="V216" s="101">
        <f t="shared" si="242"/>
        <v>0</v>
      </c>
      <c r="W216" s="103">
        <f t="shared" si="243"/>
        <v>0</v>
      </c>
      <c r="X216" s="107">
        <v>0</v>
      </c>
      <c r="Y216" s="103">
        <f>'ИТОГ и проверка'!M216</f>
        <v>0</v>
      </c>
      <c r="Z216" s="103">
        <v>0</v>
      </c>
      <c r="AA216" s="101">
        <f t="shared" si="244"/>
        <v>0</v>
      </c>
      <c r="AB216" s="103">
        <f t="shared" si="245"/>
        <v>0</v>
      </c>
      <c r="AC216" s="107"/>
      <c r="AD216" s="103"/>
      <c r="AE216" s="107"/>
      <c r="AF216" s="107"/>
      <c r="AG216" s="103"/>
      <c r="AH216" s="103">
        <f>'ИТОГ и проверка'!N216</f>
        <v>0</v>
      </c>
      <c r="AI216" s="121"/>
      <c r="AJ216" s="121">
        <f t="shared" si="246"/>
        <v>0</v>
      </c>
      <c r="AK216" s="119">
        <f t="shared" si="247"/>
        <v>0</v>
      </c>
      <c r="AL216" s="101">
        <f t="shared" si="248"/>
        <v>0</v>
      </c>
    </row>
    <row r="217">
      <c r="A217" s="123" t="s">
        <v>440</v>
      </c>
      <c r="B217" s="87" t="s">
        <v>441</v>
      </c>
      <c r="C217" s="218"/>
      <c r="D217" s="208"/>
      <c r="E217" s="284"/>
      <c r="F217" s="256"/>
      <c r="G217" s="149"/>
      <c r="H217" s="91"/>
      <c r="I217" s="91"/>
      <c r="J217" s="91"/>
      <c r="K217" s="91"/>
      <c r="L217" s="91"/>
      <c r="M217" s="91"/>
      <c r="N217" s="151"/>
      <c r="O217" s="89"/>
      <c r="P217" s="90"/>
      <c r="Q217" s="90"/>
      <c r="R217" s="90"/>
      <c r="S217" s="89"/>
      <c r="T217" s="89"/>
      <c r="U217" s="90"/>
      <c r="V217" s="90"/>
      <c r="W217" s="90"/>
      <c r="X217" s="90"/>
      <c r="Y217" s="90"/>
      <c r="Z217" s="90"/>
      <c r="AA217" s="90"/>
      <c r="AB217" s="10">
        <f t="shared" si="245"/>
        <v>0</v>
      </c>
      <c r="AC217" s="90"/>
      <c r="AD217" s="90"/>
      <c r="AE217" s="90"/>
      <c r="AF217" s="90"/>
      <c r="AG217" s="90"/>
      <c r="AH217" s="92"/>
      <c r="AI217" s="127"/>
      <c r="AJ217" s="121">
        <f t="shared" si="246"/>
        <v>0</v>
      </c>
      <c r="AK217" s="119">
        <f t="shared" si="247"/>
        <v>0</v>
      </c>
      <c r="AL217" s="101">
        <f t="shared" si="248"/>
        <v>0</v>
      </c>
    </row>
    <row r="218" ht="47.25">
      <c r="A218" s="96" t="s">
        <v>442</v>
      </c>
      <c r="B218" s="97" t="s">
        <v>443</v>
      </c>
      <c r="C218" s="214">
        <v>3221.3000000000002</v>
      </c>
      <c r="D218" s="104">
        <v>1118</v>
      </c>
      <c r="E218" s="182">
        <v>1092</v>
      </c>
      <c r="F218" s="200">
        <f t="shared" si="241"/>
        <v>0.33899357402290997</v>
      </c>
      <c r="G218" s="102">
        <v>111</v>
      </c>
      <c r="H218" s="105">
        <v>10</v>
      </c>
      <c r="I218" s="105">
        <v>0</v>
      </c>
      <c r="J218" s="105"/>
      <c r="K218" s="105"/>
      <c r="L218" s="105"/>
      <c r="M218" s="105"/>
      <c r="N218" s="105">
        <v>0</v>
      </c>
      <c r="O218" s="145"/>
      <c r="P218" s="120"/>
      <c r="Q218" s="120"/>
      <c r="R218" s="120"/>
      <c r="S218" s="145"/>
      <c r="T218" s="145"/>
      <c r="U218" s="101">
        <f t="shared" ref="U171:U234" si="250">O218/G218%</f>
        <v>0</v>
      </c>
      <c r="V218" s="101">
        <f t="shared" si="242"/>
        <v>163.79999999999998</v>
      </c>
      <c r="W218" s="103">
        <f t="shared" si="243"/>
        <v>163</v>
      </c>
      <c r="X218" s="107">
        <v>15</v>
      </c>
      <c r="Y218" s="103">
        <f>'ИТОГ и проверка'!M218</f>
        <v>109</v>
      </c>
      <c r="Z218" s="103">
        <f t="shared" si="249"/>
        <v>9.9816849816849818</v>
      </c>
      <c r="AA218" s="101">
        <f t="shared" si="244"/>
        <v>-5.0183150183150182</v>
      </c>
      <c r="AB218" s="103">
        <f t="shared" si="245"/>
        <v>0</v>
      </c>
      <c r="AC218" s="107">
        <v>0</v>
      </c>
      <c r="AD218" s="103"/>
      <c r="AE218" s="107"/>
      <c r="AF218" s="107"/>
      <c r="AG218" s="103"/>
      <c r="AH218" s="103">
        <f>'ИТОГ и проверка'!N218</f>
        <v>0</v>
      </c>
      <c r="AI218" s="121"/>
      <c r="AJ218" s="121">
        <f t="shared" si="246"/>
        <v>0</v>
      </c>
      <c r="AK218" s="119">
        <f t="shared" si="247"/>
        <v>-109</v>
      </c>
      <c r="AL218" s="101">
        <f t="shared" si="248"/>
        <v>0</v>
      </c>
    </row>
    <row r="219">
      <c r="A219" s="123" t="s">
        <v>444</v>
      </c>
      <c r="B219" s="87" t="s">
        <v>445</v>
      </c>
      <c r="C219" s="218"/>
      <c r="D219" s="208"/>
      <c r="E219" s="284"/>
      <c r="F219" s="256"/>
      <c r="G219" s="149"/>
      <c r="H219" s="91"/>
      <c r="I219" s="91"/>
      <c r="J219" s="91"/>
      <c r="K219" s="91"/>
      <c r="L219" s="91"/>
      <c r="M219" s="91"/>
      <c r="N219" s="151"/>
      <c r="O219" s="89"/>
      <c r="P219" s="90"/>
      <c r="Q219" s="90"/>
      <c r="R219" s="90"/>
      <c r="S219" s="89"/>
      <c r="T219" s="89"/>
      <c r="U219" s="90"/>
      <c r="V219" s="90"/>
      <c r="W219" s="90"/>
      <c r="X219" s="90"/>
      <c r="Y219" s="90"/>
      <c r="Z219" s="90"/>
      <c r="AA219" s="90"/>
      <c r="AB219" s="10">
        <f t="shared" si="245"/>
        <v>0</v>
      </c>
      <c r="AC219" s="90"/>
      <c r="AD219" s="90"/>
      <c r="AE219" s="90"/>
      <c r="AF219" s="90"/>
      <c r="AG219" s="90"/>
      <c r="AH219" s="92"/>
      <c r="AI219" s="127"/>
      <c r="AJ219" s="121">
        <f t="shared" si="246"/>
        <v>0</v>
      </c>
      <c r="AK219" s="119">
        <f t="shared" si="247"/>
        <v>0</v>
      </c>
      <c r="AL219" s="101">
        <f t="shared" si="248"/>
        <v>0</v>
      </c>
    </row>
    <row r="220" ht="47.25">
      <c r="A220" s="96" t="s">
        <v>446</v>
      </c>
      <c r="B220" s="97" t="s">
        <v>447</v>
      </c>
      <c r="C220" s="214">
        <v>986.86199999999997</v>
      </c>
      <c r="D220" s="104">
        <v>414</v>
      </c>
      <c r="E220" s="7">
        <v>338</v>
      </c>
      <c r="F220" s="200">
        <f t="shared" si="241"/>
        <v>0.34249976187146736</v>
      </c>
      <c r="G220" s="102">
        <v>0</v>
      </c>
      <c r="H220" s="105">
        <v>0</v>
      </c>
      <c r="I220" s="105"/>
      <c r="J220" s="105"/>
      <c r="K220" s="105"/>
      <c r="L220" s="105"/>
      <c r="M220" s="105"/>
      <c r="N220" s="201">
        <v>0</v>
      </c>
      <c r="O220" s="120">
        <v>0</v>
      </c>
      <c r="P220" s="386"/>
      <c r="Q220" s="120"/>
      <c r="R220" s="215"/>
      <c r="S220" s="120">
        <v>0</v>
      </c>
      <c r="T220" s="386">
        <v>0</v>
      </c>
      <c r="U220" s="205">
        <v>0</v>
      </c>
      <c r="V220" s="101">
        <f t="shared" si="242"/>
        <v>50.699999999999996</v>
      </c>
      <c r="W220" s="103">
        <f t="shared" si="243"/>
        <v>50</v>
      </c>
      <c r="X220" s="107">
        <v>15</v>
      </c>
      <c r="Y220" s="103">
        <f>'ИТОГ и проверка'!M220</f>
        <v>50</v>
      </c>
      <c r="Z220" s="103">
        <f t="shared" si="249"/>
        <v>14.792899408284024</v>
      </c>
      <c r="AA220" s="101">
        <f t="shared" si="244"/>
        <v>-0.20710059171597628</v>
      </c>
      <c r="AB220" s="103">
        <f t="shared" si="245"/>
        <v>0</v>
      </c>
      <c r="AC220" s="107"/>
      <c r="AD220" s="103"/>
      <c r="AE220" s="107"/>
      <c r="AF220" s="107"/>
      <c r="AG220" s="103"/>
      <c r="AH220" s="103">
        <f>'ИТОГ и проверка'!N220</f>
        <v>0</v>
      </c>
      <c r="AI220" s="121"/>
      <c r="AJ220" s="121">
        <f t="shared" si="246"/>
        <v>0</v>
      </c>
      <c r="AK220" s="119">
        <f t="shared" si="247"/>
        <v>-50</v>
      </c>
      <c r="AL220" s="101">
        <f t="shared" si="248"/>
        <v>0</v>
      </c>
    </row>
    <row r="221" ht="47.25">
      <c r="A221" s="96" t="s">
        <v>448</v>
      </c>
      <c r="B221" s="97" t="s">
        <v>449</v>
      </c>
      <c r="C221" s="211">
        <v>600.15499999999997</v>
      </c>
      <c r="D221" s="104">
        <v>192</v>
      </c>
      <c r="E221" s="303">
        <v>216</v>
      </c>
      <c r="F221" s="200">
        <f t="shared" si="241"/>
        <v>0.35990702401879515</v>
      </c>
      <c r="G221" s="102">
        <v>0</v>
      </c>
      <c r="H221" s="105">
        <v>0</v>
      </c>
      <c r="I221" s="105"/>
      <c r="J221" s="105"/>
      <c r="K221" s="105"/>
      <c r="L221" s="105"/>
      <c r="M221" s="105"/>
      <c r="N221" s="201">
        <v>0</v>
      </c>
      <c r="O221" s="120">
        <v>0</v>
      </c>
      <c r="P221" s="386"/>
      <c r="Q221" s="120"/>
      <c r="R221" s="215"/>
      <c r="S221" s="120">
        <v>0</v>
      </c>
      <c r="T221" s="386">
        <v>0</v>
      </c>
      <c r="U221" s="205">
        <v>0</v>
      </c>
      <c r="V221" s="101">
        <f t="shared" si="242"/>
        <v>32.399999999999999</v>
      </c>
      <c r="W221" s="103">
        <f t="shared" si="243"/>
        <v>32</v>
      </c>
      <c r="X221" s="107">
        <v>15</v>
      </c>
      <c r="Y221" s="103">
        <f>'ИТОГ и проверка'!M221</f>
        <v>32</v>
      </c>
      <c r="Z221" s="103">
        <f t="shared" si="249"/>
        <v>14.814814814814813</v>
      </c>
      <c r="AA221" s="101">
        <f t="shared" si="244"/>
        <v>-0.1851851851851869</v>
      </c>
      <c r="AB221" s="10">
        <f t="shared" si="245"/>
        <v>0</v>
      </c>
      <c r="AC221" s="107"/>
      <c r="AD221" s="103"/>
      <c r="AE221" s="107"/>
      <c r="AF221" s="107"/>
      <c r="AG221" s="103"/>
      <c r="AH221" s="103">
        <f>'ИТОГ и проверка'!N221</f>
        <v>0</v>
      </c>
      <c r="AI221" s="121"/>
      <c r="AJ221" s="121">
        <f t="shared" si="246"/>
        <v>0</v>
      </c>
      <c r="AK221" s="119">
        <f t="shared" si="247"/>
        <v>-32</v>
      </c>
      <c r="AL221" s="101">
        <f t="shared" si="248"/>
        <v>0</v>
      </c>
    </row>
    <row r="222" ht="47.25">
      <c r="A222" s="96" t="s">
        <v>450</v>
      </c>
      <c r="B222" s="97" t="s">
        <v>451</v>
      </c>
      <c r="C222" s="214">
        <v>316.95299999999997</v>
      </c>
      <c r="D222" s="104">
        <v>0</v>
      </c>
      <c r="E222" s="182">
        <v>0</v>
      </c>
      <c r="F222" s="200">
        <f t="shared" si="241"/>
        <v>0</v>
      </c>
      <c r="G222" s="102">
        <v>0</v>
      </c>
      <c r="H222" s="105">
        <v>0</v>
      </c>
      <c r="I222" s="105"/>
      <c r="J222" s="105"/>
      <c r="K222" s="105"/>
      <c r="L222" s="105"/>
      <c r="M222" s="105"/>
      <c r="N222" s="201">
        <v>0</v>
      </c>
      <c r="O222" s="120">
        <v>0</v>
      </c>
      <c r="P222" s="386"/>
      <c r="Q222" s="120"/>
      <c r="R222" s="215"/>
      <c r="S222" s="120">
        <v>0</v>
      </c>
      <c r="T222" s="386">
        <v>0</v>
      </c>
      <c r="U222" s="205">
        <v>0</v>
      </c>
      <c r="V222" s="101">
        <f t="shared" si="242"/>
        <v>0</v>
      </c>
      <c r="W222" s="103">
        <f t="shared" si="243"/>
        <v>0</v>
      </c>
      <c r="X222" s="107">
        <v>0</v>
      </c>
      <c r="Y222" s="103">
        <f>'ИТОГ и проверка'!M222</f>
        <v>0</v>
      </c>
      <c r="Z222" s="103">
        <v>0</v>
      </c>
      <c r="AA222" s="101">
        <f t="shared" si="244"/>
        <v>0</v>
      </c>
      <c r="AB222" s="103">
        <f t="shared" si="245"/>
        <v>0</v>
      </c>
      <c r="AC222" s="107"/>
      <c r="AD222" s="103"/>
      <c r="AE222" s="107"/>
      <c r="AF222" s="107"/>
      <c r="AG222" s="103"/>
      <c r="AH222" s="103">
        <f>'ИТОГ и проверка'!N222</f>
        <v>0</v>
      </c>
      <c r="AI222" s="121"/>
      <c r="AJ222" s="121">
        <f t="shared" si="246"/>
        <v>0</v>
      </c>
      <c r="AK222" s="119">
        <f t="shared" si="247"/>
        <v>0</v>
      </c>
      <c r="AL222" s="101">
        <f t="shared" si="248"/>
        <v>0</v>
      </c>
    </row>
    <row r="223">
      <c r="A223" s="123" t="s">
        <v>452</v>
      </c>
      <c r="B223" s="87" t="s">
        <v>453</v>
      </c>
      <c r="C223" s="218"/>
      <c r="D223" s="208"/>
      <c r="E223" s="255"/>
      <c r="F223" s="256"/>
      <c r="G223" s="149"/>
      <c r="H223" s="91"/>
      <c r="I223" s="91"/>
      <c r="J223" s="91"/>
      <c r="K223" s="91"/>
      <c r="L223" s="91"/>
      <c r="M223" s="91"/>
      <c r="N223" s="151"/>
      <c r="O223" s="89"/>
      <c r="P223" s="90"/>
      <c r="Q223" s="90"/>
      <c r="R223" s="90"/>
      <c r="S223" s="89"/>
      <c r="T223" s="89"/>
      <c r="U223" s="90"/>
      <c r="V223" s="90"/>
      <c r="W223" s="90"/>
      <c r="X223" s="90"/>
      <c r="Y223" s="90"/>
      <c r="Z223" s="90"/>
      <c r="AA223" s="90"/>
      <c r="AB223" s="10">
        <f t="shared" si="245"/>
        <v>0</v>
      </c>
      <c r="AC223" s="90"/>
      <c r="AD223" s="90"/>
      <c r="AE223" s="90"/>
      <c r="AF223" s="90"/>
      <c r="AG223" s="90"/>
      <c r="AH223" s="92"/>
      <c r="AI223" s="127"/>
      <c r="AJ223" s="121">
        <f t="shared" si="246"/>
        <v>0</v>
      </c>
      <c r="AK223" s="119">
        <f t="shared" si="247"/>
        <v>0</v>
      </c>
      <c r="AL223" s="101">
        <f t="shared" si="248"/>
        <v>0</v>
      </c>
    </row>
    <row r="224" ht="63">
      <c r="A224" s="96" t="s">
        <v>454</v>
      </c>
      <c r="B224" s="97" t="s">
        <v>455</v>
      </c>
      <c r="C224" s="214">
        <v>185.38</v>
      </c>
      <c r="D224" s="104">
        <v>0</v>
      </c>
      <c r="E224" s="269">
        <v>0</v>
      </c>
      <c r="F224" s="200">
        <f t="shared" si="241"/>
        <v>0</v>
      </c>
      <c r="G224" s="102">
        <v>0</v>
      </c>
      <c r="H224" s="105">
        <v>0</v>
      </c>
      <c r="I224" s="105"/>
      <c r="J224" s="105"/>
      <c r="K224" s="105"/>
      <c r="L224" s="105"/>
      <c r="M224" s="105"/>
      <c r="N224" s="105">
        <v>0</v>
      </c>
      <c r="O224" s="142">
        <v>0</v>
      </c>
      <c r="P224" s="120"/>
      <c r="Q224" s="120"/>
      <c r="R224" s="120"/>
      <c r="S224" s="142">
        <v>0</v>
      </c>
      <c r="T224" s="142">
        <v>0</v>
      </c>
      <c r="U224" s="101">
        <v>0</v>
      </c>
      <c r="V224" s="101">
        <f t="shared" si="242"/>
        <v>0</v>
      </c>
      <c r="W224" s="103">
        <f t="shared" si="243"/>
        <v>0</v>
      </c>
      <c r="X224" s="107">
        <v>0</v>
      </c>
      <c r="Y224" s="103">
        <f>'ИТОГ и проверка'!M224</f>
        <v>0</v>
      </c>
      <c r="Z224" s="103">
        <v>0</v>
      </c>
      <c r="AA224" s="101">
        <f t="shared" si="244"/>
        <v>0</v>
      </c>
      <c r="AB224" s="103">
        <f t="shared" si="245"/>
        <v>0</v>
      </c>
      <c r="AC224" s="107"/>
      <c r="AD224" s="103"/>
      <c r="AE224" s="107"/>
      <c r="AF224" s="107"/>
      <c r="AG224" s="103"/>
      <c r="AH224" s="103">
        <f>'ИТОГ и проверка'!N224</f>
        <v>0</v>
      </c>
      <c r="AI224" s="121"/>
      <c r="AJ224" s="121">
        <f t="shared" si="246"/>
        <v>0</v>
      </c>
      <c r="AK224" s="119">
        <f t="shared" si="247"/>
        <v>0</v>
      </c>
      <c r="AL224" s="101">
        <f t="shared" si="248"/>
        <v>0</v>
      </c>
    </row>
    <row r="225" ht="31.5">
      <c r="A225" s="96" t="s">
        <v>456</v>
      </c>
      <c r="B225" s="97" t="s">
        <v>457</v>
      </c>
      <c r="C225" s="211">
        <v>85.900000000000006</v>
      </c>
      <c r="D225" s="104">
        <v>0</v>
      </c>
      <c r="E225" s="229">
        <v>0</v>
      </c>
      <c r="F225" s="200">
        <f t="shared" si="241"/>
        <v>0</v>
      </c>
      <c r="G225" s="102">
        <v>0</v>
      </c>
      <c r="H225" s="105">
        <v>0</v>
      </c>
      <c r="I225" s="105"/>
      <c r="J225" s="105"/>
      <c r="K225" s="105"/>
      <c r="L225" s="105"/>
      <c r="M225" s="105"/>
      <c r="N225" s="201">
        <v>0</v>
      </c>
      <c r="O225" s="120">
        <v>0</v>
      </c>
      <c r="P225" s="386"/>
      <c r="Q225" s="120"/>
      <c r="R225" s="215"/>
      <c r="S225" s="120">
        <v>0</v>
      </c>
      <c r="T225" s="386">
        <v>0</v>
      </c>
      <c r="U225" s="205">
        <v>0</v>
      </c>
      <c r="V225" s="101">
        <f t="shared" si="242"/>
        <v>0</v>
      </c>
      <c r="W225" s="103">
        <f t="shared" si="243"/>
        <v>0</v>
      </c>
      <c r="X225" s="107">
        <v>0</v>
      </c>
      <c r="Y225" s="103">
        <f>'ИТОГ и проверка'!M225</f>
        <v>0</v>
      </c>
      <c r="Z225" s="103">
        <v>0</v>
      </c>
      <c r="AA225" s="101">
        <f t="shared" si="244"/>
        <v>0</v>
      </c>
      <c r="AB225" s="10">
        <f t="shared" si="245"/>
        <v>0</v>
      </c>
      <c r="AC225" s="107"/>
      <c r="AD225" s="103"/>
      <c r="AE225" s="107"/>
      <c r="AF225" s="107"/>
      <c r="AG225" s="103"/>
      <c r="AH225" s="103">
        <f>'ИТОГ и проверка'!N225</f>
        <v>0</v>
      </c>
      <c r="AI225" s="121"/>
      <c r="AJ225" s="121">
        <f t="shared" si="246"/>
        <v>0</v>
      </c>
      <c r="AK225" s="119">
        <f t="shared" si="247"/>
        <v>0</v>
      </c>
      <c r="AL225" s="101">
        <f t="shared" si="248"/>
        <v>0</v>
      </c>
    </row>
    <row r="226" ht="31.5">
      <c r="A226" s="96" t="s">
        <v>458</v>
      </c>
      <c r="B226" s="97" t="s">
        <v>459</v>
      </c>
      <c r="C226" s="214">
        <v>74.510000000000005</v>
      </c>
      <c r="D226" s="104">
        <v>0</v>
      </c>
      <c r="E226" s="182">
        <v>0</v>
      </c>
      <c r="F226" s="200">
        <f t="shared" si="241"/>
        <v>0</v>
      </c>
      <c r="G226" s="102">
        <v>0</v>
      </c>
      <c r="H226" s="105">
        <v>0</v>
      </c>
      <c r="I226" s="105"/>
      <c r="J226" s="105"/>
      <c r="K226" s="105"/>
      <c r="L226" s="105"/>
      <c r="M226" s="105"/>
      <c r="N226" s="105">
        <v>0</v>
      </c>
      <c r="O226" s="142">
        <v>0</v>
      </c>
      <c r="P226" s="120"/>
      <c r="Q226" s="120"/>
      <c r="R226" s="120"/>
      <c r="S226" s="142">
        <v>0</v>
      </c>
      <c r="T226" s="142">
        <v>0</v>
      </c>
      <c r="U226" s="101">
        <v>0</v>
      </c>
      <c r="V226" s="101">
        <f t="shared" si="242"/>
        <v>0</v>
      </c>
      <c r="W226" s="103">
        <f t="shared" si="243"/>
        <v>0</v>
      </c>
      <c r="X226" s="107">
        <v>0</v>
      </c>
      <c r="Y226" s="103">
        <f>'ИТОГ и проверка'!M226</f>
        <v>0</v>
      </c>
      <c r="Z226" s="103">
        <v>0</v>
      </c>
      <c r="AA226" s="101">
        <f t="shared" si="244"/>
        <v>0</v>
      </c>
      <c r="AB226" s="103">
        <f t="shared" si="245"/>
        <v>0</v>
      </c>
      <c r="AC226" s="107"/>
      <c r="AD226" s="103"/>
      <c r="AE226" s="107"/>
      <c r="AF226" s="107"/>
      <c r="AG226" s="103"/>
      <c r="AH226" s="103">
        <f>'ИТОГ и проверка'!N226</f>
        <v>0</v>
      </c>
      <c r="AI226" s="121"/>
      <c r="AJ226" s="121">
        <f t="shared" si="246"/>
        <v>0</v>
      </c>
      <c r="AK226" s="119">
        <f t="shared" si="247"/>
        <v>0</v>
      </c>
      <c r="AL226" s="101">
        <f t="shared" si="248"/>
        <v>0</v>
      </c>
    </row>
    <row r="227" ht="47.25">
      <c r="A227" s="96" t="s">
        <v>460</v>
      </c>
      <c r="B227" s="97" t="s">
        <v>461</v>
      </c>
      <c r="C227" s="238">
        <v>125.851</v>
      </c>
      <c r="D227" s="104">
        <v>0</v>
      </c>
      <c r="E227" s="277">
        <v>0</v>
      </c>
      <c r="F227" s="200">
        <f t="shared" si="241"/>
        <v>0</v>
      </c>
      <c r="G227" s="102">
        <v>0</v>
      </c>
      <c r="H227" s="105">
        <v>0</v>
      </c>
      <c r="I227" s="105"/>
      <c r="J227" s="105"/>
      <c r="K227" s="105"/>
      <c r="L227" s="105"/>
      <c r="M227" s="105"/>
      <c r="N227" s="201">
        <v>0</v>
      </c>
      <c r="O227" s="120">
        <v>0</v>
      </c>
      <c r="P227" s="386"/>
      <c r="Q227" s="120"/>
      <c r="R227" s="215"/>
      <c r="S227" s="120">
        <v>0</v>
      </c>
      <c r="T227" s="386">
        <v>0</v>
      </c>
      <c r="U227" s="205">
        <v>0</v>
      </c>
      <c r="V227" s="101">
        <f t="shared" si="242"/>
        <v>0</v>
      </c>
      <c r="W227" s="103">
        <f t="shared" si="243"/>
        <v>0</v>
      </c>
      <c r="X227" s="107">
        <v>0</v>
      </c>
      <c r="Y227" s="103">
        <f>'ИТОГ и проверка'!M227</f>
        <v>0</v>
      </c>
      <c r="Z227" s="103">
        <v>0</v>
      </c>
      <c r="AA227" s="101">
        <f t="shared" si="244"/>
        <v>0</v>
      </c>
      <c r="AB227" s="10">
        <f t="shared" si="245"/>
        <v>0</v>
      </c>
      <c r="AC227" s="107"/>
      <c r="AD227" s="103"/>
      <c r="AE227" s="107"/>
      <c r="AF227" s="107"/>
      <c r="AG227" s="103"/>
      <c r="AH227" s="103">
        <f>'ИТОГ и проверка'!N227</f>
        <v>0</v>
      </c>
      <c r="AI227" s="121"/>
      <c r="AJ227" s="121">
        <f t="shared" si="246"/>
        <v>0</v>
      </c>
      <c r="AK227" s="119">
        <f t="shared" si="247"/>
        <v>0</v>
      </c>
      <c r="AL227" s="101">
        <f t="shared" si="248"/>
        <v>0</v>
      </c>
    </row>
    <row r="228" ht="31.5">
      <c r="A228" s="96" t="s">
        <v>462</v>
      </c>
      <c r="B228" s="97" t="s">
        <v>463</v>
      </c>
      <c r="C228" s="214">
        <v>23.507999999999999</v>
      </c>
      <c r="D228" s="104">
        <v>0</v>
      </c>
      <c r="E228" s="269">
        <v>0</v>
      </c>
      <c r="F228" s="200">
        <f t="shared" ref="F228:F265" si="251">E228/C228</f>
        <v>0</v>
      </c>
      <c r="G228" s="102">
        <v>0</v>
      </c>
      <c r="H228" s="105">
        <v>0</v>
      </c>
      <c r="I228" s="105"/>
      <c r="J228" s="105"/>
      <c r="K228" s="105"/>
      <c r="L228" s="105"/>
      <c r="M228" s="105"/>
      <c r="N228" s="105">
        <v>0</v>
      </c>
      <c r="O228" s="142">
        <v>0</v>
      </c>
      <c r="P228" s="120"/>
      <c r="Q228" s="120"/>
      <c r="R228" s="120"/>
      <c r="S228" s="142">
        <v>0</v>
      </c>
      <c r="T228" s="142">
        <v>0</v>
      </c>
      <c r="U228" s="101">
        <v>0</v>
      </c>
      <c r="V228" s="101">
        <f t="shared" ref="V228:V264" si="252">E228*X228%</f>
        <v>0</v>
      </c>
      <c r="W228" s="103">
        <f t="shared" ref="W228:W264" si="253">ROUNDDOWN(V228,0)</f>
        <v>0</v>
      </c>
      <c r="X228" s="107">
        <v>0</v>
      </c>
      <c r="Y228" s="103">
        <f>'ИТОГ и проверка'!M228</f>
        <v>0</v>
      </c>
      <c r="Z228" s="103">
        <v>0</v>
      </c>
      <c r="AA228" s="101">
        <f t="shared" ref="AA228:AA264" si="254">Z228-X228</f>
        <v>0</v>
      </c>
      <c r="AB228" s="103">
        <f t="shared" ref="AB228:AB264" si="255">IF(AA228&gt;0.01,AA228*1000000,0)</f>
        <v>0</v>
      </c>
      <c r="AC228" s="107"/>
      <c r="AD228" s="103"/>
      <c r="AE228" s="107"/>
      <c r="AF228" s="107"/>
      <c r="AG228" s="103"/>
      <c r="AH228" s="103">
        <f>'ИТОГ и проверка'!N228</f>
        <v>0</v>
      </c>
      <c r="AI228" s="121"/>
      <c r="AJ228" s="121">
        <f t="shared" ref="AJ228:AJ265" si="256">SUM(AD228:AI228)</f>
        <v>0</v>
      </c>
      <c r="AK228" s="119">
        <f t="shared" ref="AK228:AK264" si="257">AJ228-Y228</f>
        <v>0</v>
      </c>
      <c r="AL228" s="101">
        <f t="shared" ref="AL228:AL264" si="258">IF(AK228&gt;1,AK228*1000,0)</f>
        <v>0</v>
      </c>
    </row>
    <row r="229" ht="31.5">
      <c r="A229" s="96" t="s">
        <v>464</v>
      </c>
      <c r="B229" s="97" t="s">
        <v>465</v>
      </c>
      <c r="C229" s="211">
        <v>161</v>
      </c>
      <c r="D229" s="104">
        <v>0</v>
      </c>
      <c r="E229" s="229">
        <v>0</v>
      </c>
      <c r="F229" s="200">
        <f t="shared" si="251"/>
        <v>0</v>
      </c>
      <c r="G229" s="102">
        <v>0</v>
      </c>
      <c r="H229" s="105">
        <v>0</v>
      </c>
      <c r="I229" s="105"/>
      <c r="J229" s="105"/>
      <c r="K229" s="105"/>
      <c r="L229" s="105"/>
      <c r="M229" s="105"/>
      <c r="N229" s="201">
        <v>0</v>
      </c>
      <c r="O229" s="122">
        <v>0</v>
      </c>
      <c r="P229" s="386"/>
      <c r="Q229" s="120"/>
      <c r="R229" s="215"/>
      <c r="S229" s="122">
        <v>0</v>
      </c>
      <c r="T229" s="399">
        <v>0</v>
      </c>
      <c r="U229" s="205">
        <v>0</v>
      </c>
      <c r="V229" s="101">
        <f t="shared" si="252"/>
        <v>0</v>
      </c>
      <c r="W229" s="103">
        <f t="shared" si="253"/>
        <v>0</v>
      </c>
      <c r="X229" s="107">
        <v>0</v>
      </c>
      <c r="Y229" s="103">
        <f>'ИТОГ и проверка'!M229</f>
        <v>0</v>
      </c>
      <c r="Z229" s="103">
        <v>0</v>
      </c>
      <c r="AA229" s="101">
        <f t="shared" si="254"/>
        <v>0</v>
      </c>
      <c r="AB229" s="10">
        <f t="shared" si="255"/>
        <v>0</v>
      </c>
      <c r="AC229" s="107"/>
      <c r="AD229" s="103"/>
      <c r="AE229" s="107"/>
      <c r="AF229" s="107"/>
      <c r="AG229" s="103"/>
      <c r="AH229" s="103">
        <f>'ИТОГ и проверка'!N229</f>
        <v>0</v>
      </c>
      <c r="AI229" s="121"/>
      <c r="AJ229" s="121">
        <f t="shared" si="256"/>
        <v>0</v>
      </c>
      <c r="AK229" s="119">
        <f t="shared" si="257"/>
        <v>0</v>
      </c>
      <c r="AL229" s="101">
        <f t="shared" si="258"/>
        <v>0</v>
      </c>
    </row>
    <row r="230" ht="31.5">
      <c r="A230" s="96" t="s">
        <v>466</v>
      </c>
      <c r="B230" s="97" t="s">
        <v>467</v>
      </c>
      <c r="C230" s="214">
        <v>28</v>
      </c>
      <c r="D230" s="104">
        <v>0</v>
      </c>
      <c r="E230" s="230">
        <v>0</v>
      </c>
      <c r="F230" s="200">
        <f t="shared" si="251"/>
        <v>0</v>
      </c>
      <c r="G230" s="102">
        <v>0</v>
      </c>
      <c r="H230" s="105">
        <v>0</v>
      </c>
      <c r="I230" s="105"/>
      <c r="J230" s="105"/>
      <c r="K230" s="105"/>
      <c r="L230" s="105"/>
      <c r="M230" s="105"/>
      <c r="N230" s="201">
        <v>0</v>
      </c>
      <c r="O230" s="122">
        <v>0</v>
      </c>
      <c r="P230" s="386"/>
      <c r="Q230" s="120"/>
      <c r="R230" s="215"/>
      <c r="S230" s="122">
        <v>0</v>
      </c>
      <c r="T230" s="399">
        <v>0</v>
      </c>
      <c r="U230" s="205">
        <v>0</v>
      </c>
      <c r="V230" s="101">
        <f t="shared" si="252"/>
        <v>0</v>
      </c>
      <c r="W230" s="103">
        <f t="shared" si="253"/>
        <v>0</v>
      </c>
      <c r="X230" s="107">
        <v>0</v>
      </c>
      <c r="Y230" s="103">
        <f>'ИТОГ и проверка'!M230</f>
        <v>0</v>
      </c>
      <c r="Z230" s="103">
        <v>0</v>
      </c>
      <c r="AA230" s="101">
        <f t="shared" si="254"/>
        <v>0</v>
      </c>
      <c r="AB230" s="103">
        <f t="shared" si="255"/>
        <v>0</v>
      </c>
      <c r="AC230" s="107"/>
      <c r="AD230" s="103"/>
      <c r="AE230" s="107"/>
      <c r="AF230" s="107"/>
      <c r="AG230" s="103"/>
      <c r="AH230" s="103">
        <f>'ИТОГ и проверка'!N230</f>
        <v>0</v>
      </c>
      <c r="AI230" s="121"/>
      <c r="AJ230" s="121">
        <f t="shared" si="256"/>
        <v>0</v>
      </c>
      <c r="AK230" s="119">
        <f t="shared" si="257"/>
        <v>0</v>
      </c>
      <c r="AL230" s="101">
        <f t="shared" si="258"/>
        <v>0</v>
      </c>
    </row>
    <row r="231" ht="63">
      <c r="A231" s="96" t="s">
        <v>468</v>
      </c>
      <c r="B231" s="97" t="s">
        <v>469</v>
      </c>
      <c r="C231" s="238">
        <v>145.673</v>
      </c>
      <c r="D231" s="104">
        <v>0</v>
      </c>
      <c r="E231" s="246">
        <v>0</v>
      </c>
      <c r="F231" s="200">
        <f t="shared" si="251"/>
        <v>0</v>
      </c>
      <c r="G231" s="102">
        <v>0</v>
      </c>
      <c r="H231" s="105">
        <v>0</v>
      </c>
      <c r="I231" s="105"/>
      <c r="J231" s="105"/>
      <c r="K231" s="105"/>
      <c r="L231" s="105"/>
      <c r="M231" s="105"/>
      <c r="N231" s="201">
        <v>0</v>
      </c>
      <c r="O231" s="120">
        <v>0</v>
      </c>
      <c r="P231" s="386"/>
      <c r="Q231" s="120"/>
      <c r="R231" s="215"/>
      <c r="S231" s="120">
        <v>0</v>
      </c>
      <c r="T231" s="386">
        <v>0</v>
      </c>
      <c r="U231" s="205">
        <v>0</v>
      </c>
      <c r="V231" s="101">
        <f t="shared" si="252"/>
        <v>0</v>
      </c>
      <c r="W231" s="103">
        <f t="shared" si="253"/>
        <v>0</v>
      </c>
      <c r="X231" s="107">
        <v>0</v>
      </c>
      <c r="Y231" s="103">
        <f>'ИТОГ и проверка'!M231</f>
        <v>0</v>
      </c>
      <c r="Z231" s="103">
        <v>0</v>
      </c>
      <c r="AA231" s="101">
        <f t="shared" si="254"/>
        <v>0</v>
      </c>
      <c r="AB231" s="10">
        <f t="shared" si="255"/>
        <v>0</v>
      </c>
      <c r="AC231" s="107"/>
      <c r="AD231" s="103"/>
      <c r="AE231" s="107"/>
      <c r="AF231" s="107"/>
      <c r="AG231" s="103"/>
      <c r="AH231" s="103">
        <f>'ИТОГ и проверка'!N231</f>
        <v>0</v>
      </c>
      <c r="AI231" s="121"/>
      <c r="AJ231" s="121">
        <f t="shared" si="256"/>
        <v>0</v>
      </c>
      <c r="AK231" s="119">
        <f t="shared" si="257"/>
        <v>0</v>
      </c>
      <c r="AL231" s="101">
        <f t="shared" si="258"/>
        <v>0</v>
      </c>
    </row>
    <row r="232" ht="63">
      <c r="A232" s="96" t="s">
        <v>470</v>
      </c>
      <c r="B232" s="97" t="s">
        <v>471</v>
      </c>
      <c r="C232" s="265">
        <v>76.474999999999994</v>
      </c>
      <c r="D232" s="104">
        <v>0</v>
      </c>
      <c r="E232" s="182">
        <v>0</v>
      </c>
      <c r="F232" s="200">
        <f t="shared" si="251"/>
        <v>0</v>
      </c>
      <c r="G232" s="102">
        <v>0</v>
      </c>
      <c r="H232" s="105">
        <v>0</v>
      </c>
      <c r="I232" s="105"/>
      <c r="J232" s="105"/>
      <c r="K232" s="105"/>
      <c r="L232" s="105"/>
      <c r="M232" s="105"/>
      <c r="N232" s="201">
        <v>0</v>
      </c>
      <c r="O232" s="120">
        <v>0</v>
      </c>
      <c r="P232" s="386"/>
      <c r="Q232" s="120"/>
      <c r="R232" s="215"/>
      <c r="S232" s="120">
        <v>0</v>
      </c>
      <c r="T232" s="386">
        <v>0</v>
      </c>
      <c r="U232" s="205">
        <v>0</v>
      </c>
      <c r="V232" s="101">
        <f t="shared" si="252"/>
        <v>0</v>
      </c>
      <c r="W232" s="103">
        <f t="shared" si="253"/>
        <v>0</v>
      </c>
      <c r="X232" s="107">
        <v>0</v>
      </c>
      <c r="Y232" s="103">
        <f>'ИТОГ и проверка'!M232</f>
        <v>0</v>
      </c>
      <c r="Z232" s="103">
        <v>0</v>
      </c>
      <c r="AA232" s="101">
        <f t="shared" si="254"/>
        <v>0</v>
      </c>
      <c r="AB232" s="103">
        <f t="shared" si="255"/>
        <v>0</v>
      </c>
      <c r="AC232" s="107"/>
      <c r="AD232" s="103"/>
      <c r="AE232" s="107"/>
      <c r="AF232" s="107"/>
      <c r="AG232" s="103"/>
      <c r="AH232" s="103">
        <f>'ИТОГ и проверка'!N232</f>
        <v>0</v>
      </c>
      <c r="AI232" s="121"/>
      <c r="AJ232" s="121">
        <f t="shared" si="256"/>
        <v>0</v>
      </c>
      <c r="AK232" s="119">
        <f t="shared" si="257"/>
        <v>0</v>
      </c>
      <c r="AL232" s="101">
        <f t="shared" si="258"/>
        <v>0</v>
      </c>
    </row>
    <row r="233">
      <c r="A233" s="123" t="s">
        <v>472</v>
      </c>
      <c r="B233" s="87" t="s">
        <v>473</v>
      </c>
      <c r="C233" s="218"/>
      <c r="D233" s="208"/>
      <c r="E233" s="284"/>
      <c r="F233" s="304"/>
      <c r="G233" s="149"/>
      <c r="H233" s="91"/>
      <c r="I233" s="91"/>
      <c r="J233" s="91"/>
      <c r="K233" s="91"/>
      <c r="L233" s="91"/>
      <c r="M233" s="91"/>
      <c r="N233" s="151"/>
      <c r="O233" s="124"/>
      <c r="P233" s="90"/>
      <c r="Q233" s="90"/>
      <c r="R233" s="90"/>
      <c r="S233" s="124"/>
      <c r="T233" s="124"/>
      <c r="U233" s="90"/>
      <c r="V233" s="90"/>
      <c r="W233" s="90"/>
      <c r="X233" s="90"/>
      <c r="Y233" s="90"/>
      <c r="Z233" s="90"/>
      <c r="AA233" s="90"/>
      <c r="AB233" s="10">
        <f t="shared" si="255"/>
        <v>0</v>
      </c>
      <c r="AC233" s="90"/>
      <c r="AD233" s="90"/>
      <c r="AE233" s="90"/>
      <c r="AF233" s="90"/>
      <c r="AG233" s="90"/>
      <c r="AH233" s="92"/>
      <c r="AI233" s="127"/>
      <c r="AJ233" s="121">
        <f t="shared" si="256"/>
        <v>0</v>
      </c>
      <c r="AK233" s="119">
        <f t="shared" si="257"/>
        <v>0</v>
      </c>
      <c r="AL233" s="101">
        <f t="shared" si="258"/>
        <v>0</v>
      </c>
    </row>
    <row r="234" ht="47.25">
      <c r="A234" s="96" t="s">
        <v>474</v>
      </c>
      <c r="B234" s="97" t="s">
        <v>475</v>
      </c>
      <c r="C234" s="214">
        <v>89.930999999999997</v>
      </c>
      <c r="D234" s="104">
        <v>0</v>
      </c>
      <c r="E234" s="182">
        <v>0</v>
      </c>
      <c r="F234" s="200">
        <f t="shared" si="251"/>
        <v>0</v>
      </c>
      <c r="G234" s="102">
        <v>0</v>
      </c>
      <c r="H234" s="105">
        <v>0</v>
      </c>
      <c r="I234" s="105"/>
      <c r="J234" s="105"/>
      <c r="K234" s="105"/>
      <c r="L234" s="105"/>
      <c r="M234" s="105"/>
      <c r="N234" s="201">
        <v>0</v>
      </c>
      <c r="O234" s="122">
        <v>0</v>
      </c>
      <c r="P234" s="386"/>
      <c r="Q234" s="120"/>
      <c r="R234" s="215"/>
      <c r="S234" s="122">
        <v>0</v>
      </c>
      <c r="T234" s="399">
        <v>0</v>
      </c>
      <c r="U234" s="205">
        <v>0</v>
      </c>
      <c r="V234" s="101">
        <f t="shared" si="252"/>
        <v>0</v>
      </c>
      <c r="W234" s="103">
        <f t="shared" si="253"/>
        <v>0</v>
      </c>
      <c r="X234" s="107">
        <v>0</v>
      </c>
      <c r="Y234" s="103">
        <f>'ИТОГ и проверка'!M234</f>
        <v>0</v>
      </c>
      <c r="Z234" s="103">
        <v>0</v>
      </c>
      <c r="AA234" s="101">
        <f t="shared" si="254"/>
        <v>0</v>
      </c>
      <c r="AB234" s="103">
        <f t="shared" si="255"/>
        <v>0</v>
      </c>
      <c r="AC234" s="107"/>
      <c r="AD234" s="103"/>
      <c r="AE234" s="107"/>
      <c r="AF234" s="107"/>
      <c r="AG234" s="103"/>
      <c r="AH234" s="103">
        <f>'ИТОГ и проверка'!N234</f>
        <v>0</v>
      </c>
      <c r="AI234" s="121"/>
      <c r="AJ234" s="121">
        <f t="shared" si="256"/>
        <v>0</v>
      </c>
      <c r="AK234" s="119">
        <f t="shared" si="257"/>
        <v>0</v>
      </c>
      <c r="AL234" s="101">
        <f t="shared" si="258"/>
        <v>0</v>
      </c>
    </row>
    <row r="235" ht="31.5">
      <c r="A235" s="96" t="s">
        <v>476</v>
      </c>
      <c r="B235" s="97" t="s">
        <v>477</v>
      </c>
      <c r="C235" s="211">
        <v>397</v>
      </c>
      <c r="D235" s="104">
        <v>44</v>
      </c>
      <c r="E235" s="286">
        <v>30</v>
      </c>
      <c r="F235" s="200">
        <f t="shared" si="251"/>
        <v>0.075566750629722929</v>
      </c>
      <c r="G235" s="102">
        <v>0</v>
      </c>
      <c r="H235" s="105">
        <v>0</v>
      </c>
      <c r="I235" s="105"/>
      <c r="J235" s="105"/>
      <c r="K235" s="105"/>
      <c r="L235" s="105"/>
      <c r="M235" s="105"/>
      <c r="N235" s="105">
        <v>0</v>
      </c>
      <c r="O235" s="100">
        <v>0</v>
      </c>
      <c r="P235" s="120"/>
      <c r="Q235" s="120"/>
      <c r="R235" s="120"/>
      <c r="S235" s="100">
        <v>0</v>
      </c>
      <c r="T235" s="100">
        <v>0</v>
      </c>
      <c r="U235" s="101">
        <v>0</v>
      </c>
      <c r="V235" s="101">
        <f t="shared" si="252"/>
        <v>4.5</v>
      </c>
      <c r="W235" s="103">
        <f t="shared" si="253"/>
        <v>4</v>
      </c>
      <c r="X235" s="107">
        <v>15</v>
      </c>
      <c r="Y235" s="103">
        <f>'ИТОГ и проверка'!M235</f>
        <v>0</v>
      </c>
      <c r="Z235" s="103">
        <f t="shared" ref="Z235:Z244" si="259">Y235/E235%</f>
        <v>0</v>
      </c>
      <c r="AA235" s="101">
        <f t="shared" si="254"/>
        <v>-15</v>
      </c>
      <c r="AB235" s="10">
        <f t="shared" si="255"/>
        <v>0</v>
      </c>
      <c r="AC235" s="107"/>
      <c r="AD235" s="103"/>
      <c r="AE235" s="107"/>
      <c r="AF235" s="107"/>
      <c r="AG235" s="103"/>
      <c r="AH235" s="103">
        <f>'ИТОГ и проверка'!N235</f>
        <v>0</v>
      </c>
      <c r="AI235" s="121"/>
      <c r="AJ235" s="121">
        <f t="shared" si="256"/>
        <v>0</v>
      </c>
      <c r="AK235" s="119">
        <f t="shared" si="257"/>
        <v>0</v>
      </c>
      <c r="AL235" s="101">
        <f t="shared" si="258"/>
        <v>0</v>
      </c>
    </row>
    <row r="236" ht="47.25">
      <c r="A236" s="96" t="s">
        <v>478</v>
      </c>
      <c r="B236" s="97" t="s">
        <v>479</v>
      </c>
      <c r="C236" s="214">
        <v>283.50999999999999</v>
      </c>
      <c r="D236" s="104">
        <v>59</v>
      </c>
      <c r="E236" s="182">
        <v>11</v>
      </c>
      <c r="F236" s="200">
        <f t="shared" si="251"/>
        <v>0.03879933688406053</v>
      </c>
      <c r="G236" s="102">
        <v>0</v>
      </c>
      <c r="H236" s="105">
        <v>0</v>
      </c>
      <c r="I236" s="105"/>
      <c r="J236" s="105"/>
      <c r="K236" s="105"/>
      <c r="L236" s="105"/>
      <c r="M236" s="105"/>
      <c r="N236" s="201">
        <v>0</v>
      </c>
      <c r="O236" s="100">
        <v>0</v>
      </c>
      <c r="P236" s="386"/>
      <c r="Q236" s="120"/>
      <c r="R236" s="215"/>
      <c r="S236" s="100">
        <v>0</v>
      </c>
      <c r="T236" s="400">
        <v>0</v>
      </c>
      <c r="U236" s="205">
        <v>0</v>
      </c>
      <c r="V236" s="101">
        <f t="shared" si="252"/>
        <v>1.6499999999999999</v>
      </c>
      <c r="W236" s="103">
        <f t="shared" si="253"/>
        <v>1</v>
      </c>
      <c r="X236" s="107">
        <v>15</v>
      </c>
      <c r="Y236" s="103">
        <f>'ИТОГ и проверка'!M236</f>
        <v>0</v>
      </c>
      <c r="Z236" s="103">
        <f t="shared" si="259"/>
        <v>0</v>
      </c>
      <c r="AA236" s="101">
        <f t="shared" si="254"/>
        <v>-15</v>
      </c>
      <c r="AB236" s="103">
        <f t="shared" si="255"/>
        <v>0</v>
      </c>
      <c r="AC236" s="107"/>
      <c r="AD236" s="103"/>
      <c r="AE236" s="107"/>
      <c r="AF236" s="107"/>
      <c r="AG236" s="103"/>
      <c r="AH236" s="103">
        <f>'ИТОГ и проверка'!N236</f>
        <v>0</v>
      </c>
      <c r="AI236" s="121"/>
      <c r="AJ236" s="121">
        <f t="shared" si="256"/>
        <v>0</v>
      </c>
      <c r="AK236" s="119">
        <f t="shared" si="257"/>
        <v>0</v>
      </c>
      <c r="AL236" s="101">
        <f t="shared" si="258"/>
        <v>0</v>
      </c>
    </row>
    <row r="237" ht="47.25">
      <c r="A237" s="96" t="s">
        <v>480</v>
      </c>
      <c r="B237" s="97" t="s">
        <v>481</v>
      </c>
      <c r="C237" s="211">
        <v>17.295000000000002</v>
      </c>
      <c r="D237" s="104">
        <v>0</v>
      </c>
      <c r="E237" s="246">
        <v>1</v>
      </c>
      <c r="F237" s="200">
        <f t="shared" si="251"/>
        <v>0.057820179242555649</v>
      </c>
      <c r="G237" s="102">
        <v>0</v>
      </c>
      <c r="H237" s="105">
        <v>0</v>
      </c>
      <c r="I237" s="105"/>
      <c r="J237" s="105"/>
      <c r="K237" s="105"/>
      <c r="L237" s="105"/>
      <c r="M237" s="105"/>
      <c r="N237" s="201">
        <v>0</v>
      </c>
      <c r="O237" s="100">
        <v>0</v>
      </c>
      <c r="P237" s="386"/>
      <c r="Q237" s="120"/>
      <c r="R237" s="215"/>
      <c r="S237" s="100">
        <v>0</v>
      </c>
      <c r="T237" s="400">
        <v>0</v>
      </c>
      <c r="U237" s="205">
        <v>0</v>
      </c>
      <c r="V237" s="101">
        <f t="shared" si="252"/>
        <v>0</v>
      </c>
      <c r="W237" s="103">
        <f t="shared" si="253"/>
        <v>0</v>
      </c>
      <c r="X237" s="107">
        <v>0</v>
      </c>
      <c r="Y237" s="103">
        <f>'ИТОГ и проверка'!M237</f>
        <v>0</v>
      </c>
      <c r="Z237" s="103">
        <v>0</v>
      </c>
      <c r="AA237" s="101">
        <f t="shared" si="254"/>
        <v>0</v>
      </c>
      <c r="AB237" s="10">
        <f t="shared" si="255"/>
        <v>0</v>
      </c>
      <c r="AC237" s="107"/>
      <c r="AD237" s="103"/>
      <c r="AE237" s="107"/>
      <c r="AF237" s="107"/>
      <c r="AG237" s="103"/>
      <c r="AH237" s="103">
        <f>'ИТОГ и проверка'!N237</f>
        <v>0</v>
      </c>
      <c r="AI237" s="121"/>
      <c r="AJ237" s="121">
        <f t="shared" si="256"/>
        <v>0</v>
      </c>
      <c r="AK237" s="119">
        <f t="shared" si="257"/>
        <v>0</v>
      </c>
      <c r="AL237" s="101">
        <f t="shared" si="258"/>
        <v>0</v>
      </c>
    </row>
    <row r="238" ht="47.25">
      <c r="A238" s="96" t="s">
        <v>482</v>
      </c>
      <c r="B238" s="97" t="s">
        <v>483</v>
      </c>
      <c r="C238" s="214">
        <v>21.34</v>
      </c>
      <c r="D238" s="104">
        <v>0</v>
      </c>
      <c r="E238" s="7">
        <v>2</v>
      </c>
      <c r="F238" s="200">
        <f t="shared" si="251"/>
        <v>0.093720712277413312</v>
      </c>
      <c r="G238" s="102">
        <v>0</v>
      </c>
      <c r="H238" s="105">
        <v>0</v>
      </c>
      <c r="I238" s="105"/>
      <c r="J238" s="105"/>
      <c r="K238" s="105"/>
      <c r="L238" s="105"/>
      <c r="M238" s="105"/>
      <c r="N238" s="201">
        <v>0</v>
      </c>
      <c r="O238" s="100">
        <v>0</v>
      </c>
      <c r="P238" s="386"/>
      <c r="Q238" s="120"/>
      <c r="R238" s="215"/>
      <c r="S238" s="100">
        <v>0</v>
      </c>
      <c r="T238" s="400">
        <v>0</v>
      </c>
      <c r="U238" s="205">
        <v>0</v>
      </c>
      <c r="V238" s="101">
        <f t="shared" si="252"/>
        <v>0</v>
      </c>
      <c r="W238" s="103">
        <f t="shared" si="253"/>
        <v>0</v>
      </c>
      <c r="X238" s="107">
        <v>0</v>
      </c>
      <c r="Y238" s="103">
        <f>'ИТОГ и проверка'!M238</f>
        <v>0</v>
      </c>
      <c r="Z238" s="103">
        <v>0</v>
      </c>
      <c r="AA238" s="101">
        <f t="shared" si="254"/>
        <v>0</v>
      </c>
      <c r="AB238" s="103">
        <f t="shared" si="255"/>
        <v>0</v>
      </c>
      <c r="AC238" s="107"/>
      <c r="AD238" s="103"/>
      <c r="AE238" s="107"/>
      <c r="AF238" s="107"/>
      <c r="AG238" s="103"/>
      <c r="AH238" s="103">
        <f>'ИТОГ и проверка'!N238</f>
        <v>0</v>
      </c>
      <c r="AI238" s="121"/>
      <c r="AJ238" s="121">
        <f t="shared" si="256"/>
        <v>0</v>
      </c>
      <c r="AK238" s="119">
        <f t="shared" si="257"/>
        <v>0</v>
      </c>
      <c r="AL238" s="101">
        <f t="shared" si="258"/>
        <v>0</v>
      </c>
    </row>
    <row r="239" ht="47.25">
      <c r="A239" s="96" t="s">
        <v>484</v>
      </c>
      <c r="B239" s="97" t="s">
        <v>485</v>
      </c>
      <c r="C239" s="238">
        <v>398.80700000000002</v>
      </c>
      <c r="D239" s="104">
        <v>69</v>
      </c>
      <c r="E239" s="246">
        <v>67</v>
      </c>
      <c r="F239" s="200">
        <f t="shared" si="251"/>
        <v>0.16800106317090721</v>
      </c>
      <c r="G239" s="102">
        <v>0</v>
      </c>
      <c r="H239" s="105">
        <v>0</v>
      </c>
      <c r="I239" s="105"/>
      <c r="J239" s="105"/>
      <c r="K239" s="105"/>
      <c r="L239" s="105"/>
      <c r="M239" s="105"/>
      <c r="N239" s="201">
        <v>0</v>
      </c>
      <c r="O239" s="100">
        <v>0</v>
      </c>
      <c r="P239" s="386"/>
      <c r="Q239" s="120"/>
      <c r="R239" s="215"/>
      <c r="S239" s="100">
        <v>0</v>
      </c>
      <c r="T239" s="400">
        <v>0</v>
      </c>
      <c r="U239" s="205">
        <v>0</v>
      </c>
      <c r="V239" s="101">
        <f t="shared" si="252"/>
        <v>10.049999999999999</v>
      </c>
      <c r="W239" s="103">
        <f t="shared" si="253"/>
        <v>10</v>
      </c>
      <c r="X239" s="107">
        <v>15</v>
      </c>
      <c r="Y239" s="103">
        <f>'ИТОГ и проверка'!M239</f>
        <v>0</v>
      </c>
      <c r="Z239" s="103">
        <f t="shared" si="259"/>
        <v>0</v>
      </c>
      <c r="AA239" s="101">
        <f t="shared" si="254"/>
        <v>-15</v>
      </c>
      <c r="AB239" s="10">
        <f t="shared" si="255"/>
        <v>0</v>
      </c>
      <c r="AC239" s="107"/>
      <c r="AD239" s="103"/>
      <c r="AE239" s="107"/>
      <c r="AF239" s="107"/>
      <c r="AG239" s="103"/>
      <c r="AH239" s="103">
        <f>'ИТОГ и проверка'!N239</f>
        <v>0</v>
      </c>
      <c r="AI239" s="121"/>
      <c r="AJ239" s="121">
        <f t="shared" si="256"/>
        <v>0</v>
      </c>
      <c r="AK239" s="119">
        <f t="shared" si="257"/>
        <v>0</v>
      </c>
      <c r="AL239" s="101">
        <f t="shared" si="258"/>
        <v>0</v>
      </c>
    </row>
    <row r="240" ht="47.25">
      <c r="A240" s="96" t="s">
        <v>486</v>
      </c>
      <c r="B240" s="97" t="s">
        <v>487</v>
      </c>
      <c r="C240" s="214">
        <v>379.44299999999998</v>
      </c>
      <c r="D240" s="104">
        <v>68</v>
      </c>
      <c r="E240" s="289">
        <v>67</v>
      </c>
      <c r="F240" s="200">
        <f t="shared" si="251"/>
        <v>0.17657461067933788</v>
      </c>
      <c r="G240" s="102">
        <v>0</v>
      </c>
      <c r="H240" s="105">
        <v>0</v>
      </c>
      <c r="I240" s="105"/>
      <c r="J240" s="105"/>
      <c r="K240" s="105"/>
      <c r="L240" s="105"/>
      <c r="M240" s="105"/>
      <c r="N240" s="201">
        <v>0</v>
      </c>
      <c r="O240" s="100">
        <v>0</v>
      </c>
      <c r="P240" s="386"/>
      <c r="Q240" s="120"/>
      <c r="R240" s="215"/>
      <c r="S240" s="100">
        <v>0</v>
      </c>
      <c r="T240" s="400">
        <v>0</v>
      </c>
      <c r="U240" s="205">
        <v>0</v>
      </c>
      <c r="V240" s="101">
        <f t="shared" si="252"/>
        <v>10.049999999999999</v>
      </c>
      <c r="W240" s="103">
        <f t="shared" si="253"/>
        <v>10</v>
      </c>
      <c r="X240" s="107">
        <v>15</v>
      </c>
      <c r="Y240" s="103">
        <f>'ИТОГ и проверка'!M240</f>
        <v>0</v>
      </c>
      <c r="Z240" s="103">
        <f t="shared" si="259"/>
        <v>0</v>
      </c>
      <c r="AA240" s="101">
        <f t="shared" si="254"/>
        <v>-15</v>
      </c>
      <c r="AB240" s="103">
        <f t="shared" si="255"/>
        <v>0</v>
      </c>
      <c r="AC240" s="107"/>
      <c r="AD240" s="103"/>
      <c r="AE240" s="107"/>
      <c r="AF240" s="107"/>
      <c r="AG240" s="103"/>
      <c r="AH240" s="103">
        <f>'ИТОГ и проверка'!N240</f>
        <v>0</v>
      </c>
      <c r="AI240" s="121"/>
      <c r="AJ240" s="121">
        <f t="shared" si="256"/>
        <v>0</v>
      </c>
      <c r="AK240" s="119">
        <f t="shared" si="257"/>
        <v>0</v>
      </c>
      <c r="AL240" s="101">
        <f t="shared" si="258"/>
        <v>0</v>
      </c>
    </row>
    <row r="241" ht="31.5">
      <c r="A241" s="96" t="s">
        <v>488</v>
      </c>
      <c r="B241" s="97" t="s">
        <v>489</v>
      </c>
      <c r="C241" s="238">
        <v>246.23500000000001</v>
      </c>
      <c r="D241" s="104">
        <v>89</v>
      </c>
      <c r="E241" s="246">
        <v>56</v>
      </c>
      <c r="F241" s="200">
        <f t="shared" si="251"/>
        <v>0.22742502081345056</v>
      </c>
      <c r="G241" s="102">
        <v>0</v>
      </c>
      <c r="H241" s="105">
        <v>0</v>
      </c>
      <c r="I241" s="105"/>
      <c r="J241" s="105"/>
      <c r="K241" s="105"/>
      <c r="L241" s="105"/>
      <c r="M241" s="105"/>
      <c r="N241" s="201">
        <v>0</v>
      </c>
      <c r="O241" s="100">
        <v>0</v>
      </c>
      <c r="P241" s="386"/>
      <c r="Q241" s="120"/>
      <c r="R241" s="215"/>
      <c r="S241" s="100">
        <v>0</v>
      </c>
      <c r="T241" s="400">
        <v>0</v>
      </c>
      <c r="U241" s="205">
        <v>0</v>
      </c>
      <c r="V241" s="101">
        <f t="shared" si="252"/>
        <v>8.4000000000000004</v>
      </c>
      <c r="W241" s="103">
        <f t="shared" si="253"/>
        <v>8</v>
      </c>
      <c r="X241" s="107">
        <v>15</v>
      </c>
      <c r="Y241" s="103">
        <f>'ИТОГ и проверка'!M241</f>
        <v>0</v>
      </c>
      <c r="Z241" s="103">
        <f t="shared" si="259"/>
        <v>0</v>
      </c>
      <c r="AA241" s="101">
        <f t="shared" si="254"/>
        <v>-15</v>
      </c>
      <c r="AB241" s="10">
        <f t="shared" si="255"/>
        <v>0</v>
      </c>
      <c r="AC241" s="107"/>
      <c r="AD241" s="103"/>
      <c r="AE241" s="107"/>
      <c r="AF241" s="107"/>
      <c r="AG241" s="103"/>
      <c r="AH241" s="103">
        <f>'ИТОГ и проверка'!N241</f>
        <v>0</v>
      </c>
      <c r="AI241" s="121"/>
      <c r="AJ241" s="121">
        <f t="shared" si="256"/>
        <v>0</v>
      </c>
      <c r="AK241" s="119">
        <f t="shared" si="257"/>
        <v>0</v>
      </c>
      <c r="AL241" s="101">
        <f t="shared" si="258"/>
        <v>0</v>
      </c>
    </row>
    <row r="242" ht="47.25">
      <c r="A242" s="96" t="s">
        <v>490</v>
      </c>
      <c r="B242" s="97" t="s">
        <v>491</v>
      </c>
      <c r="C242" s="214">
        <v>349.32100000000003</v>
      </c>
      <c r="D242" s="104">
        <v>59</v>
      </c>
      <c r="E242" s="289">
        <v>40</v>
      </c>
      <c r="F242" s="200">
        <f t="shared" si="251"/>
        <v>0.1145078595332087</v>
      </c>
      <c r="G242" s="102">
        <v>0</v>
      </c>
      <c r="H242" s="105">
        <v>0</v>
      </c>
      <c r="I242" s="105"/>
      <c r="J242" s="105"/>
      <c r="K242" s="105"/>
      <c r="L242" s="105"/>
      <c r="M242" s="105"/>
      <c r="N242" s="105">
        <v>0</v>
      </c>
      <c r="O242" s="105">
        <v>0</v>
      </c>
      <c r="P242" s="120"/>
      <c r="Q242" s="120"/>
      <c r="R242" s="120"/>
      <c r="S242" s="105">
        <v>0</v>
      </c>
      <c r="T242" s="105">
        <v>0</v>
      </c>
      <c r="U242" s="101">
        <v>0</v>
      </c>
      <c r="V242" s="101">
        <f t="shared" si="252"/>
        <v>6</v>
      </c>
      <c r="W242" s="103">
        <f t="shared" si="253"/>
        <v>6</v>
      </c>
      <c r="X242" s="107">
        <v>15</v>
      </c>
      <c r="Y242" s="103">
        <f>'ИТОГ и проверка'!M242</f>
        <v>0</v>
      </c>
      <c r="Z242" s="103">
        <f t="shared" si="259"/>
        <v>0</v>
      </c>
      <c r="AA242" s="101">
        <f t="shared" si="254"/>
        <v>-15</v>
      </c>
      <c r="AB242" s="103">
        <f t="shared" si="255"/>
        <v>0</v>
      </c>
      <c r="AC242" s="107"/>
      <c r="AD242" s="103"/>
      <c r="AE242" s="107"/>
      <c r="AF242" s="107"/>
      <c r="AG242" s="103"/>
      <c r="AH242" s="103">
        <f>'ИТОГ и проверка'!N242</f>
        <v>0</v>
      </c>
      <c r="AI242" s="121"/>
      <c r="AJ242" s="121">
        <f t="shared" si="256"/>
        <v>0</v>
      </c>
      <c r="AK242" s="119">
        <f t="shared" si="257"/>
        <v>0</v>
      </c>
      <c r="AL242" s="101">
        <f t="shared" si="258"/>
        <v>0</v>
      </c>
    </row>
    <row r="243" ht="47.25">
      <c r="A243" s="96" t="s">
        <v>492</v>
      </c>
      <c r="B243" s="97" t="s">
        <v>493</v>
      </c>
      <c r="C243" s="211">
        <v>144.42500000000001</v>
      </c>
      <c r="D243" s="104">
        <v>13</v>
      </c>
      <c r="E243" s="286">
        <v>7</v>
      </c>
      <c r="F243" s="200">
        <f t="shared" si="251"/>
        <v>0.048468063008481908</v>
      </c>
      <c r="G243" s="102">
        <v>0</v>
      </c>
      <c r="H243" s="105">
        <v>0</v>
      </c>
      <c r="I243" s="105"/>
      <c r="J243" s="105"/>
      <c r="K243" s="105"/>
      <c r="L243" s="105"/>
      <c r="M243" s="105"/>
      <c r="N243" s="105">
        <v>0</v>
      </c>
      <c r="O243" s="102">
        <v>0</v>
      </c>
      <c r="P243" s="120"/>
      <c r="Q243" s="120"/>
      <c r="R243" s="120"/>
      <c r="S243" s="102">
        <v>0</v>
      </c>
      <c r="T243" s="102">
        <v>0</v>
      </c>
      <c r="U243" s="101">
        <v>0</v>
      </c>
      <c r="V243" s="101">
        <f t="shared" si="252"/>
        <v>1.05</v>
      </c>
      <c r="W243" s="103">
        <f t="shared" si="253"/>
        <v>1</v>
      </c>
      <c r="X243" s="107">
        <v>15</v>
      </c>
      <c r="Y243" s="103">
        <f>'ИТОГ и проверка'!M243</f>
        <v>0</v>
      </c>
      <c r="Z243" s="103">
        <f t="shared" si="259"/>
        <v>0</v>
      </c>
      <c r="AA243" s="101">
        <f t="shared" si="254"/>
        <v>-15</v>
      </c>
      <c r="AB243" s="10">
        <f t="shared" si="255"/>
        <v>0</v>
      </c>
      <c r="AC243" s="107"/>
      <c r="AD243" s="103"/>
      <c r="AE243" s="107"/>
      <c r="AF243" s="107"/>
      <c r="AG243" s="103"/>
      <c r="AH243" s="103">
        <f>'ИТОГ и проверка'!N243</f>
        <v>0</v>
      </c>
      <c r="AI243" s="121"/>
      <c r="AJ243" s="121">
        <f t="shared" si="256"/>
        <v>0</v>
      </c>
      <c r="AK243" s="119">
        <f t="shared" si="257"/>
        <v>0</v>
      </c>
      <c r="AL243" s="101">
        <f t="shared" si="258"/>
        <v>0</v>
      </c>
    </row>
    <row r="244" ht="47.25">
      <c r="A244" s="96" t="s">
        <v>494</v>
      </c>
      <c r="B244" s="97" t="s">
        <v>495</v>
      </c>
      <c r="C244" s="214">
        <v>289.97000000000003</v>
      </c>
      <c r="D244" s="104">
        <v>52</v>
      </c>
      <c r="E244" s="309">
        <v>38</v>
      </c>
      <c r="F244" s="200">
        <f t="shared" si="251"/>
        <v>0.13104803945235713</v>
      </c>
      <c r="G244" s="102">
        <v>0</v>
      </c>
      <c r="H244" s="105">
        <v>0</v>
      </c>
      <c r="I244" s="105"/>
      <c r="J244" s="105"/>
      <c r="K244" s="105"/>
      <c r="L244" s="105"/>
      <c r="M244" s="105"/>
      <c r="N244" s="105">
        <v>0</v>
      </c>
      <c r="O244" s="102">
        <v>0</v>
      </c>
      <c r="P244" s="120"/>
      <c r="Q244" s="120"/>
      <c r="R244" s="120"/>
      <c r="S244" s="102">
        <v>0</v>
      </c>
      <c r="T244" s="102">
        <v>0</v>
      </c>
      <c r="U244" s="101">
        <v>0</v>
      </c>
      <c r="V244" s="101">
        <f t="shared" si="252"/>
        <v>5.7000000000000002</v>
      </c>
      <c r="W244" s="103">
        <f t="shared" si="253"/>
        <v>5</v>
      </c>
      <c r="X244" s="107">
        <v>15</v>
      </c>
      <c r="Y244" s="103">
        <f>'ИТОГ и проверка'!M244</f>
        <v>0</v>
      </c>
      <c r="Z244" s="103">
        <f t="shared" si="259"/>
        <v>0</v>
      </c>
      <c r="AA244" s="101">
        <f t="shared" si="254"/>
        <v>-15</v>
      </c>
      <c r="AB244" s="103">
        <f t="shared" si="255"/>
        <v>0</v>
      </c>
      <c r="AC244" s="107"/>
      <c r="AD244" s="103"/>
      <c r="AE244" s="107"/>
      <c r="AF244" s="107"/>
      <c r="AG244" s="103"/>
      <c r="AH244" s="103">
        <f>'ИТОГ и проверка'!N244</f>
        <v>0</v>
      </c>
      <c r="AI244" s="121"/>
      <c r="AJ244" s="121">
        <f t="shared" si="256"/>
        <v>0</v>
      </c>
      <c r="AK244" s="119">
        <f t="shared" si="257"/>
        <v>0</v>
      </c>
      <c r="AL244" s="101">
        <f t="shared" si="258"/>
        <v>0</v>
      </c>
    </row>
    <row r="245">
      <c r="A245" s="123" t="s">
        <v>496</v>
      </c>
      <c r="B245" s="87" t="s">
        <v>497</v>
      </c>
      <c r="C245" s="218"/>
      <c r="D245" s="208"/>
      <c r="E245" s="301"/>
      <c r="F245" s="304"/>
      <c r="G245" s="149"/>
      <c r="H245" s="91"/>
      <c r="I245" s="91"/>
      <c r="J245" s="91"/>
      <c r="K245" s="91"/>
      <c r="L245" s="91"/>
      <c r="M245" s="91"/>
      <c r="N245" s="151"/>
      <c r="O245" s="89"/>
      <c r="P245" s="90"/>
      <c r="Q245" s="90"/>
      <c r="R245" s="90"/>
      <c r="S245" s="89"/>
      <c r="T245" s="89"/>
      <c r="U245" s="90"/>
      <c r="V245" s="90"/>
      <c r="W245" s="90"/>
      <c r="X245" s="90"/>
      <c r="Y245" s="90"/>
      <c r="Z245" s="90"/>
      <c r="AA245" s="90"/>
      <c r="AB245" s="10">
        <f t="shared" si="255"/>
        <v>0</v>
      </c>
      <c r="AC245" s="90"/>
      <c r="AD245" s="90"/>
      <c r="AE245" s="90"/>
      <c r="AF245" s="90"/>
      <c r="AG245" s="90"/>
      <c r="AH245" s="92"/>
      <c r="AI245" s="127"/>
      <c r="AJ245" s="121">
        <f t="shared" si="256"/>
        <v>0</v>
      </c>
      <c r="AK245" s="119">
        <f t="shared" si="257"/>
        <v>0</v>
      </c>
      <c r="AL245" s="101">
        <f t="shared" si="258"/>
        <v>0</v>
      </c>
    </row>
    <row r="246" ht="63">
      <c r="A246" s="96" t="s">
        <v>498</v>
      </c>
      <c r="B246" s="97" t="s">
        <v>499</v>
      </c>
      <c r="C246" s="214">
        <v>18</v>
      </c>
      <c r="D246" s="104">
        <v>0</v>
      </c>
      <c r="E246" s="405">
        <v>0</v>
      </c>
      <c r="F246" s="217">
        <f t="shared" si="251"/>
        <v>0</v>
      </c>
      <c r="G246" s="102">
        <v>0</v>
      </c>
      <c r="H246" s="105">
        <v>0</v>
      </c>
      <c r="I246" s="105"/>
      <c r="J246" s="105"/>
      <c r="K246" s="105"/>
      <c r="L246" s="105"/>
      <c r="M246" s="105"/>
      <c r="N246" s="105">
        <v>0</v>
      </c>
      <c r="O246" s="102">
        <v>0</v>
      </c>
      <c r="P246" s="120"/>
      <c r="Q246" s="120"/>
      <c r="R246" s="120"/>
      <c r="S246" s="102">
        <v>0</v>
      </c>
      <c r="T246" s="102">
        <v>0</v>
      </c>
      <c r="U246" s="101">
        <v>0</v>
      </c>
      <c r="V246" s="101">
        <f t="shared" si="252"/>
        <v>0</v>
      </c>
      <c r="W246" s="103">
        <f t="shared" si="253"/>
        <v>0</v>
      </c>
      <c r="X246" s="107">
        <v>0</v>
      </c>
      <c r="Y246" s="103">
        <f>'ИТОГ и проверка'!M246</f>
        <v>0</v>
      </c>
      <c r="Z246" s="103">
        <v>0</v>
      </c>
      <c r="AA246" s="101">
        <f t="shared" si="254"/>
        <v>0</v>
      </c>
      <c r="AB246" s="103">
        <f t="shared" si="255"/>
        <v>0</v>
      </c>
      <c r="AC246" s="107"/>
      <c r="AD246" s="103"/>
      <c r="AE246" s="107"/>
      <c r="AF246" s="107"/>
      <c r="AG246" s="103"/>
      <c r="AH246" s="103">
        <f>'ИТОГ и проверка'!N246</f>
        <v>0</v>
      </c>
      <c r="AI246" s="121"/>
      <c r="AJ246" s="121">
        <f t="shared" si="256"/>
        <v>0</v>
      </c>
      <c r="AK246" s="119">
        <f t="shared" si="257"/>
        <v>0</v>
      </c>
      <c r="AL246" s="101">
        <f t="shared" si="258"/>
        <v>0</v>
      </c>
    </row>
    <row r="247" ht="47.25">
      <c r="A247" s="96" t="s">
        <v>500</v>
      </c>
      <c r="B247" s="97" t="s">
        <v>501</v>
      </c>
      <c r="C247" s="211">
        <v>144.40000000000001</v>
      </c>
      <c r="D247" s="104">
        <v>0</v>
      </c>
      <c r="E247" s="229">
        <v>0</v>
      </c>
      <c r="F247" s="200">
        <f t="shared" si="251"/>
        <v>0</v>
      </c>
      <c r="G247" s="102">
        <v>0</v>
      </c>
      <c r="H247" s="105">
        <v>0</v>
      </c>
      <c r="I247" s="105"/>
      <c r="J247" s="105"/>
      <c r="K247" s="105"/>
      <c r="L247" s="105"/>
      <c r="M247" s="105"/>
      <c r="N247" s="105">
        <v>0</v>
      </c>
      <c r="O247" s="102">
        <v>0</v>
      </c>
      <c r="P247" s="120"/>
      <c r="Q247" s="120"/>
      <c r="R247" s="120"/>
      <c r="S247" s="102">
        <v>0</v>
      </c>
      <c r="T247" s="102">
        <v>0</v>
      </c>
      <c r="U247" s="101">
        <v>0</v>
      </c>
      <c r="V247" s="101">
        <f t="shared" si="252"/>
        <v>0</v>
      </c>
      <c r="W247" s="103">
        <f t="shared" si="253"/>
        <v>0</v>
      </c>
      <c r="X247" s="107">
        <v>0</v>
      </c>
      <c r="Y247" s="103">
        <f>'ИТОГ и проверка'!M247</f>
        <v>0</v>
      </c>
      <c r="Z247" s="103">
        <v>0</v>
      </c>
      <c r="AA247" s="101">
        <f t="shared" si="254"/>
        <v>0</v>
      </c>
      <c r="AB247" s="10">
        <f t="shared" si="255"/>
        <v>0</v>
      </c>
      <c r="AC247" s="107"/>
      <c r="AD247" s="103"/>
      <c r="AE247" s="107"/>
      <c r="AF247" s="107"/>
      <c r="AG247" s="103"/>
      <c r="AH247" s="103">
        <f>'ИТОГ и проверка'!N247</f>
        <v>0</v>
      </c>
      <c r="AI247" s="121"/>
      <c r="AJ247" s="121">
        <f t="shared" si="256"/>
        <v>0</v>
      </c>
      <c r="AK247" s="119">
        <f t="shared" si="257"/>
        <v>0</v>
      </c>
      <c r="AL247" s="101">
        <f t="shared" si="258"/>
        <v>0</v>
      </c>
    </row>
    <row r="248">
      <c r="A248" s="123" t="s">
        <v>502</v>
      </c>
      <c r="B248" s="87" t="s">
        <v>503</v>
      </c>
      <c r="C248" s="206"/>
      <c r="D248" s="88"/>
      <c r="E248" s="207"/>
      <c r="F248" s="310"/>
      <c r="G248" s="149"/>
      <c r="H248" s="91"/>
      <c r="I248" s="91"/>
      <c r="J248" s="91"/>
      <c r="K248" s="91"/>
      <c r="L248" s="91"/>
      <c r="M248" s="91"/>
      <c r="N248" s="151"/>
      <c r="O248" s="89"/>
      <c r="P248" s="90"/>
      <c r="Q248" s="90"/>
      <c r="R248" s="90"/>
      <c r="S248" s="89"/>
      <c r="T248" s="89"/>
      <c r="U248" s="90"/>
      <c r="V248" s="90"/>
      <c r="W248" s="90"/>
      <c r="X248" s="90"/>
      <c r="Y248" s="90"/>
      <c r="Z248" s="90"/>
      <c r="AA248" s="90"/>
      <c r="AB248" s="103">
        <f t="shared" si="255"/>
        <v>0</v>
      </c>
      <c r="AC248" s="90"/>
      <c r="AD248" s="90"/>
      <c r="AE248" s="90"/>
      <c r="AF248" s="90"/>
      <c r="AG248" s="90"/>
      <c r="AH248" s="92"/>
      <c r="AI248" s="127"/>
      <c r="AJ248" s="121">
        <f t="shared" si="256"/>
        <v>0</v>
      </c>
      <c r="AK248" s="119">
        <f t="shared" si="257"/>
        <v>0</v>
      </c>
      <c r="AL248" s="101">
        <f t="shared" si="258"/>
        <v>0</v>
      </c>
    </row>
    <row r="249" ht="63">
      <c r="A249" s="96" t="s">
        <v>504</v>
      </c>
      <c r="B249" s="97" t="s">
        <v>505</v>
      </c>
      <c r="C249" s="211">
        <v>29.600000000000001</v>
      </c>
      <c r="D249" s="104">
        <v>0</v>
      </c>
      <c r="E249" s="229">
        <v>0</v>
      </c>
      <c r="F249" s="200">
        <f t="shared" si="251"/>
        <v>0</v>
      </c>
      <c r="G249" s="102">
        <v>0</v>
      </c>
      <c r="H249" s="105">
        <v>0</v>
      </c>
      <c r="I249" s="105"/>
      <c r="J249" s="105"/>
      <c r="K249" s="105"/>
      <c r="L249" s="105"/>
      <c r="M249" s="105"/>
      <c r="N249" s="105">
        <v>0</v>
      </c>
      <c r="O249" s="102">
        <v>0</v>
      </c>
      <c r="P249" s="120"/>
      <c r="Q249" s="120"/>
      <c r="R249" s="120"/>
      <c r="S249" s="102">
        <v>0</v>
      </c>
      <c r="T249" s="102">
        <v>0</v>
      </c>
      <c r="U249" s="101">
        <v>0</v>
      </c>
      <c r="V249" s="101">
        <f t="shared" si="252"/>
        <v>0</v>
      </c>
      <c r="W249" s="103">
        <f t="shared" si="253"/>
        <v>0</v>
      </c>
      <c r="X249" s="107">
        <v>0</v>
      </c>
      <c r="Y249" s="103">
        <f>'ИТОГ и проверка'!M249</f>
        <v>0</v>
      </c>
      <c r="Z249" s="103">
        <v>0</v>
      </c>
      <c r="AA249" s="101">
        <f t="shared" si="254"/>
        <v>0</v>
      </c>
      <c r="AB249" s="10">
        <f t="shared" si="255"/>
        <v>0</v>
      </c>
      <c r="AC249" s="107"/>
      <c r="AD249" s="103"/>
      <c r="AE249" s="107"/>
      <c r="AF249" s="107"/>
      <c r="AG249" s="103"/>
      <c r="AH249" s="103">
        <f>'ИТОГ и проверка'!N249</f>
        <v>0</v>
      </c>
      <c r="AI249" s="121"/>
      <c r="AJ249" s="121">
        <f t="shared" si="256"/>
        <v>0</v>
      </c>
      <c r="AK249" s="119">
        <f t="shared" si="257"/>
        <v>0</v>
      </c>
      <c r="AL249" s="101">
        <f t="shared" si="258"/>
        <v>0</v>
      </c>
    </row>
    <row r="250" ht="47.25">
      <c r="A250" s="96" t="s">
        <v>506</v>
      </c>
      <c r="B250" s="97" t="s">
        <v>507</v>
      </c>
      <c r="C250" s="214">
        <v>5.2000000000000002</v>
      </c>
      <c r="D250" s="104">
        <v>0</v>
      </c>
      <c r="E250" s="182">
        <v>0</v>
      </c>
      <c r="F250" s="200">
        <f t="shared" si="251"/>
        <v>0</v>
      </c>
      <c r="G250" s="102">
        <v>0</v>
      </c>
      <c r="H250" s="105">
        <v>0</v>
      </c>
      <c r="I250" s="105"/>
      <c r="J250" s="105"/>
      <c r="K250" s="105"/>
      <c r="L250" s="105"/>
      <c r="M250" s="105"/>
      <c r="N250" s="105">
        <v>0</v>
      </c>
      <c r="O250" s="102">
        <v>0</v>
      </c>
      <c r="P250" s="120"/>
      <c r="Q250" s="120"/>
      <c r="R250" s="120"/>
      <c r="S250" s="102">
        <v>0</v>
      </c>
      <c r="T250" s="102">
        <v>0</v>
      </c>
      <c r="U250" s="101">
        <v>0</v>
      </c>
      <c r="V250" s="101">
        <f t="shared" si="252"/>
        <v>0</v>
      </c>
      <c r="W250" s="103">
        <f t="shared" si="253"/>
        <v>0</v>
      </c>
      <c r="X250" s="107">
        <v>0</v>
      </c>
      <c r="Y250" s="103">
        <f>'ИТОГ и проверка'!M250</f>
        <v>0</v>
      </c>
      <c r="Z250" s="103">
        <v>0</v>
      </c>
      <c r="AA250" s="101">
        <f t="shared" si="254"/>
        <v>0</v>
      </c>
      <c r="AB250" s="103">
        <f t="shared" si="255"/>
        <v>0</v>
      </c>
      <c r="AC250" s="107"/>
      <c r="AD250" s="103"/>
      <c r="AE250" s="107"/>
      <c r="AF250" s="107"/>
      <c r="AG250" s="103"/>
      <c r="AH250" s="103">
        <f>'ИТОГ и проверка'!N250</f>
        <v>0</v>
      </c>
      <c r="AI250" s="121"/>
      <c r="AJ250" s="121">
        <f t="shared" si="256"/>
        <v>0</v>
      </c>
      <c r="AK250" s="119">
        <f t="shared" si="257"/>
        <v>0</v>
      </c>
      <c r="AL250" s="101">
        <f t="shared" si="258"/>
        <v>0</v>
      </c>
    </row>
    <row r="251" ht="47.25">
      <c r="A251" s="96" t="s">
        <v>508</v>
      </c>
      <c r="B251" s="97" t="s">
        <v>509</v>
      </c>
      <c r="C251" s="211">
        <v>3.2000000000000002</v>
      </c>
      <c r="D251" s="104">
        <v>0</v>
      </c>
      <c r="E251" s="246">
        <v>0</v>
      </c>
      <c r="F251" s="200">
        <f t="shared" si="251"/>
        <v>0</v>
      </c>
      <c r="G251" s="102">
        <v>0</v>
      </c>
      <c r="H251" s="105">
        <v>0</v>
      </c>
      <c r="I251" s="105"/>
      <c r="J251" s="105"/>
      <c r="K251" s="105"/>
      <c r="L251" s="105"/>
      <c r="M251" s="105"/>
      <c r="N251" s="105">
        <v>0</v>
      </c>
      <c r="O251" s="102">
        <v>0</v>
      </c>
      <c r="P251" s="120"/>
      <c r="Q251" s="120"/>
      <c r="R251" s="120"/>
      <c r="S251" s="102">
        <v>0</v>
      </c>
      <c r="T251" s="102">
        <v>0</v>
      </c>
      <c r="U251" s="101">
        <v>0</v>
      </c>
      <c r="V251" s="101">
        <f t="shared" si="252"/>
        <v>0</v>
      </c>
      <c r="W251" s="103">
        <f t="shared" si="253"/>
        <v>0</v>
      </c>
      <c r="X251" s="107">
        <v>0</v>
      </c>
      <c r="Y251" s="103">
        <f>'ИТОГ и проверка'!M251</f>
        <v>0</v>
      </c>
      <c r="Z251" s="103">
        <v>0</v>
      </c>
      <c r="AA251" s="101">
        <f t="shared" si="254"/>
        <v>0</v>
      </c>
      <c r="AB251" s="10">
        <f t="shared" si="255"/>
        <v>0</v>
      </c>
      <c r="AC251" s="107"/>
      <c r="AD251" s="103"/>
      <c r="AE251" s="107"/>
      <c r="AF251" s="107"/>
      <c r="AG251" s="103"/>
      <c r="AH251" s="103">
        <f>'ИТОГ и проверка'!N251</f>
        <v>0</v>
      </c>
      <c r="AI251" s="121"/>
      <c r="AJ251" s="121">
        <f t="shared" si="256"/>
        <v>0</v>
      </c>
      <c r="AK251" s="119">
        <f t="shared" si="257"/>
        <v>0</v>
      </c>
      <c r="AL251" s="101">
        <f t="shared" si="258"/>
        <v>0</v>
      </c>
    </row>
    <row r="252" ht="31.5">
      <c r="A252" s="96" t="s">
        <v>510</v>
      </c>
      <c r="B252" s="97" t="s">
        <v>511</v>
      </c>
      <c r="C252" s="214">
        <v>4</v>
      </c>
      <c r="D252" s="104">
        <v>0</v>
      </c>
      <c r="E252" s="182">
        <v>0</v>
      </c>
      <c r="F252" s="200">
        <f t="shared" si="251"/>
        <v>0</v>
      </c>
      <c r="G252" s="102">
        <v>0</v>
      </c>
      <c r="H252" s="105">
        <v>0</v>
      </c>
      <c r="I252" s="105"/>
      <c r="J252" s="105"/>
      <c r="K252" s="105"/>
      <c r="L252" s="105"/>
      <c r="M252" s="105"/>
      <c r="N252" s="105">
        <v>0</v>
      </c>
      <c r="O252" s="102">
        <v>0</v>
      </c>
      <c r="P252" s="120"/>
      <c r="Q252" s="120"/>
      <c r="R252" s="120"/>
      <c r="S252" s="102">
        <v>0</v>
      </c>
      <c r="T252" s="102">
        <v>0</v>
      </c>
      <c r="U252" s="101">
        <v>0</v>
      </c>
      <c r="V252" s="101">
        <f t="shared" si="252"/>
        <v>0</v>
      </c>
      <c r="W252" s="103">
        <f t="shared" si="253"/>
        <v>0</v>
      </c>
      <c r="X252" s="107">
        <v>0</v>
      </c>
      <c r="Y252" s="103">
        <f>'ИТОГ и проверка'!M252</f>
        <v>0</v>
      </c>
      <c r="Z252" s="103">
        <v>0</v>
      </c>
      <c r="AA252" s="101">
        <f t="shared" si="254"/>
        <v>0</v>
      </c>
      <c r="AB252" s="103">
        <f t="shared" si="255"/>
        <v>0</v>
      </c>
      <c r="AC252" s="107"/>
      <c r="AD252" s="103"/>
      <c r="AE252" s="107"/>
      <c r="AF252" s="107"/>
      <c r="AG252" s="103"/>
      <c r="AH252" s="103">
        <f>'ИТОГ и проверка'!N252</f>
        <v>0</v>
      </c>
      <c r="AI252" s="121"/>
      <c r="AJ252" s="121">
        <f t="shared" si="256"/>
        <v>0</v>
      </c>
      <c r="AK252" s="119">
        <f t="shared" si="257"/>
        <v>0</v>
      </c>
      <c r="AL252" s="101">
        <f t="shared" si="258"/>
        <v>0</v>
      </c>
    </row>
    <row r="253" ht="31.5">
      <c r="A253" s="96" t="s">
        <v>512</v>
      </c>
      <c r="B253" s="97" t="s">
        <v>513</v>
      </c>
      <c r="C253" s="211">
        <v>9.4000000000000004</v>
      </c>
      <c r="D253" s="104">
        <v>0</v>
      </c>
      <c r="E253" s="246">
        <v>0</v>
      </c>
      <c r="F253" s="200">
        <f t="shared" si="251"/>
        <v>0</v>
      </c>
      <c r="G253" s="102">
        <v>0</v>
      </c>
      <c r="H253" s="105">
        <v>0</v>
      </c>
      <c r="I253" s="105"/>
      <c r="J253" s="105"/>
      <c r="K253" s="105"/>
      <c r="L253" s="105"/>
      <c r="M253" s="105"/>
      <c r="N253" s="105">
        <v>0</v>
      </c>
      <c r="O253" s="102">
        <v>0</v>
      </c>
      <c r="P253" s="120"/>
      <c r="Q253" s="120"/>
      <c r="R253" s="120"/>
      <c r="S253" s="102">
        <v>0</v>
      </c>
      <c r="T253" s="102">
        <v>0</v>
      </c>
      <c r="U253" s="101">
        <v>0</v>
      </c>
      <c r="V253" s="101">
        <f t="shared" si="252"/>
        <v>0</v>
      </c>
      <c r="W253" s="103">
        <f t="shared" si="253"/>
        <v>0</v>
      </c>
      <c r="X253" s="107">
        <v>0</v>
      </c>
      <c r="Y253" s="103">
        <f>'ИТОГ и проверка'!M253</f>
        <v>0</v>
      </c>
      <c r="Z253" s="103">
        <v>0</v>
      </c>
      <c r="AA253" s="101">
        <f t="shared" si="254"/>
        <v>0</v>
      </c>
      <c r="AB253" s="10">
        <f t="shared" si="255"/>
        <v>0</v>
      </c>
      <c r="AC253" s="107"/>
      <c r="AD253" s="103"/>
      <c r="AE253" s="107"/>
      <c r="AF253" s="107"/>
      <c r="AG253" s="103"/>
      <c r="AH253" s="103">
        <f>'ИТОГ и проверка'!N253</f>
        <v>0</v>
      </c>
      <c r="AI253" s="121"/>
      <c r="AJ253" s="121">
        <f t="shared" si="256"/>
        <v>0</v>
      </c>
      <c r="AK253" s="119">
        <f t="shared" si="257"/>
        <v>0</v>
      </c>
      <c r="AL253" s="101">
        <f t="shared" si="258"/>
        <v>0</v>
      </c>
    </row>
    <row r="254" ht="63">
      <c r="A254" s="96" t="s">
        <v>514</v>
      </c>
      <c r="B254" s="97" t="s">
        <v>515</v>
      </c>
      <c r="C254" s="214">
        <v>11.4</v>
      </c>
      <c r="D254" s="104">
        <v>0</v>
      </c>
      <c r="E254" s="182">
        <v>0</v>
      </c>
      <c r="F254" s="200">
        <f t="shared" si="251"/>
        <v>0</v>
      </c>
      <c r="G254" s="102">
        <v>0</v>
      </c>
      <c r="H254" s="105">
        <v>0</v>
      </c>
      <c r="I254" s="105"/>
      <c r="J254" s="105"/>
      <c r="K254" s="105"/>
      <c r="L254" s="105"/>
      <c r="M254" s="105"/>
      <c r="N254" s="105">
        <v>0</v>
      </c>
      <c r="O254" s="102">
        <v>0</v>
      </c>
      <c r="P254" s="120"/>
      <c r="Q254" s="120"/>
      <c r="R254" s="120"/>
      <c r="S254" s="102">
        <v>0</v>
      </c>
      <c r="T254" s="102">
        <v>0</v>
      </c>
      <c r="U254" s="101">
        <v>0</v>
      </c>
      <c r="V254" s="101">
        <f t="shared" si="252"/>
        <v>0</v>
      </c>
      <c r="W254" s="103">
        <f t="shared" si="253"/>
        <v>0</v>
      </c>
      <c r="X254" s="107">
        <v>0</v>
      </c>
      <c r="Y254" s="103">
        <f>'ИТОГ и проверка'!M254</f>
        <v>0</v>
      </c>
      <c r="Z254" s="103">
        <v>0</v>
      </c>
      <c r="AA254" s="101">
        <f t="shared" si="254"/>
        <v>0</v>
      </c>
      <c r="AB254" s="103">
        <f t="shared" si="255"/>
        <v>0</v>
      </c>
      <c r="AC254" s="107"/>
      <c r="AD254" s="103"/>
      <c r="AE254" s="107"/>
      <c r="AF254" s="107"/>
      <c r="AG254" s="103"/>
      <c r="AH254" s="103">
        <f>'ИТОГ и проверка'!N254</f>
        <v>0</v>
      </c>
      <c r="AI254" s="121"/>
      <c r="AJ254" s="121">
        <f t="shared" si="256"/>
        <v>0</v>
      </c>
      <c r="AK254" s="119">
        <f t="shared" si="257"/>
        <v>0</v>
      </c>
      <c r="AL254" s="101">
        <f t="shared" si="258"/>
        <v>0</v>
      </c>
    </row>
    <row r="255">
      <c r="A255" s="96" t="s">
        <v>516</v>
      </c>
      <c r="B255" s="97" t="s">
        <v>517</v>
      </c>
      <c r="C255" s="211">
        <v>5.1719999999999997</v>
      </c>
      <c r="D255" s="104">
        <v>0</v>
      </c>
      <c r="E255" s="212">
        <v>0</v>
      </c>
      <c r="F255" s="200">
        <f t="shared" si="251"/>
        <v>0</v>
      </c>
      <c r="G255" s="102">
        <v>0</v>
      </c>
      <c r="H255" s="105">
        <v>0</v>
      </c>
      <c r="I255" s="105"/>
      <c r="J255" s="105"/>
      <c r="K255" s="105"/>
      <c r="L255" s="105"/>
      <c r="M255" s="105"/>
      <c r="N255" s="201">
        <v>0</v>
      </c>
      <c r="O255" s="71">
        <v>0</v>
      </c>
      <c r="P255" s="386"/>
      <c r="Q255" s="120"/>
      <c r="R255" s="215"/>
      <c r="S255" s="71">
        <v>0</v>
      </c>
      <c r="T255" s="49">
        <v>0</v>
      </c>
      <c r="U255" s="205">
        <v>0</v>
      </c>
      <c r="V255" s="101">
        <f t="shared" si="252"/>
        <v>0</v>
      </c>
      <c r="W255" s="103">
        <f t="shared" si="253"/>
        <v>0</v>
      </c>
      <c r="X255" s="107">
        <v>0</v>
      </c>
      <c r="Y255" s="103">
        <f>'ИТОГ и проверка'!M255</f>
        <v>0</v>
      </c>
      <c r="Z255" s="103">
        <v>0</v>
      </c>
      <c r="AA255" s="101">
        <f t="shared" si="254"/>
        <v>0</v>
      </c>
      <c r="AB255" s="10">
        <f t="shared" si="255"/>
        <v>0</v>
      </c>
      <c r="AC255" s="107"/>
      <c r="AD255" s="103"/>
      <c r="AE255" s="107"/>
      <c r="AF255" s="107"/>
      <c r="AG255" s="103"/>
      <c r="AH255" s="103">
        <f>'ИТОГ и проверка'!N255</f>
        <v>0</v>
      </c>
      <c r="AI255" s="121"/>
      <c r="AJ255" s="121">
        <f t="shared" si="256"/>
        <v>0</v>
      </c>
      <c r="AK255" s="119">
        <f t="shared" si="257"/>
        <v>0</v>
      </c>
      <c r="AL255" s="101">
        <f t="shared" si="258"/>
        <v>0</v>
      </c>
    </row>
    <row r="256" ht="31.5">
      <c r="A256" s="96" t="s">
        <v>518</v>
      </c>
      <c r="B256" s="97" t="s">
        <v>519</v>
      </c>
      <c r="C256" s="214">
        <v>3.52</v>
      </c>
      <c r="D256" s="337">
        <v>0</v>
      </c>
      <c r="E256" s="293">
        <v>0</v>
      </c>
      <c r="F256" s="217">
        <f t="shared" si="251"/>
        <v>0</v>
      </c>
      <c r="G256" s="102">
        <v>0</v>
      </c>
      <c r="H256" s="105">
        <v>0</v>
      </c>
      <c r="I256" s="105"/>
      <c r="J256" s="105"/>
      <c r="K256" s="105"/>
      <c r="L256" s="105"/>
      <c r="M256" s="105"/>
      <c r="N256" s="105">
        <v>0</v>
      </c>
      <c r="O256" s="102">
        <v>0</v>
      </c>
      <c r="P256" s="120"/>
      <c r="Q256" s="120"/>
      <c r="R256" s="120"/>
      <c r="S256" s="102">
        <v>0</v>
      </c>
      <c r="T256" s="102">
        <v>0</v>
      </c>
      <c r="U256" s="101">
        <v>0</v>
      </c>
      <c r="V256" s="101">
        <f t="shared" si="252"/>
        <v>0</v>
      </c>
      <c r="W256" s="103">
        <f t="shared" si="253"/>
        <v>0</v>
      </c>
      <c r="X256" s="107">
        <v>0</v>
      </c>
      <c r="Y256" s="103">
        <f>'ИТОГ и проверка'!M256</f>
        <v>0</v>
      </c>
      <c r="Z256" s="103">
        <v>0</v>
      </c>
      <c r="AA256" s="101">
        <f t="shared" si="254"/>
        <v>0</v>
      </c>
      <c r="AB256" s="103">
        <f t="shared" si="255"/>
        <v>0</v>
      </c>
      <c r="AC256" s="107"/>
      <c r="AD256" s="103"/>
      <c r="AE256" s="107"/>
      <c r="AF256" s="107"/>
      <c r="AG256" s="103"/>
      <c r="AH256" s="103">
        <f>'ИТОГ и проверка'!N256</f>
        <v>0</v>
      </c>
      <c r="AI256" s="121"/>
      <c r="AJ256" s="121">
        <f t="shared" si="256"/>
        <v>0</v>
      </c>
      <c r="AK256" s="119">
        <f t="shared" si="257"/>
        <v>0</v>
      </c>
      <c r="AL256" s="101">
        <f t="shared" si="258"/>
        <v>0</v>
      </c>
    </row>
    <row r="257" ht="31.5">
      <c r="A257" s="96" t="s">
        <v>520</v>
      </c>
      <c r="B257" s="97" t="s">
        <v>521</v>
      </c>
      <c r="C257" s="211">
        <v>23.199999999999999</v>
      </c>
      <c r="D257" s="104">
        <v>0</v>
      </c>
      <c r="E257" s="182">
        <v>0</v>
      </c>
      <c r="F257" s="200">
        <f t="shared" si="251"/>
        <v>0</v>
      </c>
      <c r="G257" s="102">
        <v>0</v>
      </c>
      <c r="H257" s="105">
        <v>0</v>
      </c>
      <c r="I257" s="105"/>
      <c r="J257" s="105"/>
      <c r="K257" s="105"/>
      <c r="L257" s="105"/>
      <c r="M257" s="105"/>
      <c r="N257" s="105">
        <v>0</v>
      </c>
      <c r="O257" s="102">
        <v>0</v>
      </c>
      <c r="P257" s="120"/>
      <c r="Q257" s="120"/>
      <c r="R257" s="120"/>
      <c r="S257" s="102">
        <v>0</v>
      </c>
      <c r="T257" s="102">
        <v>0</v>
      </c>
      <c r="U257" s="101">
        <v>0</v>
      </c>
      <c r="V257" s="101">
        <f t="shared" si="252"/>
        <v>0</v>
      </c>
      <c r="W257" s="103">
        <f t="shared" si="253"/>
        <v>0</v>
      </c>
      <c r="X257" s="107">
        <v>0</v>
      </c>
      <c r="Y257" s="103">
        <f>'ИТОГ и проверка'!M257</f>
        <v>0</v>
      </c>
      <c r="Z257" s="103">
        <v>0</v>
      </c>
      <c r="AA257" s="101">
        <f t="shared" si="254"/>
        <v>0</v>
      </c>
      <c r="AB257" s="10">
        <f t="shared" si="255"/>
        <v>0</v>
      </c>
      <c r="AC257" s="107"/>
      <c r="AD257" s="103"/>
      <c r="AE257" s="107"/>
      <c r="AF257" s="107"/>
      <c r="AG257" s="103"/>
      <c r="AH257" s="103">
        <f>'ИТОГ и проверка'!N257</f>
        <v>0</v>
      </c>
      <c r="AI257" s="121"/>
      <c r="AJ257" s="121">
        <f t="shared" si="256"/>
        <v>0</v>
      </c>
      <c r="AK257" s="119">
        <f t="shared" si="257"/>
        <v>0</v>
      </c>
      <c r="AL257" s="101">
        <f t="shared" si="258"/>
        <v>0</v>
      </c>
    </row>
    <row r="258" ht="31.5">
      <c r="A258" s="96" t="s">
        <v>522</v>
      </c>
      <c r="B258" s="97" t="s">
        <v>523</v>
      </c>
      <c r="C258" s="265">
        <v>35.938000000000002</v>
      </c>
      <c r="D258" s="104">
        <v>0</v>
      </c>
      <c r="E258" s="100">
        <v>0</v>
      </c>
      <c r="F258" s="200">
        <f t="shared" si="251"/>
        <v>0</v>
      </c>
      <c r="G258" s="102">
        <v>0</v>
      </c>
      <c r="H258" s="105">
        <v>0</v>
      </c>
      <c r="I258" s="105"/>
      <c r="J258" s="105"/>
      <c r="K258" s="105"/>
      <c r="L258" s="105"/>
      <c r="M258" s="105"/>
      <c r="N258" s="105">
        <v>0</v>
      </c>
      <c r="O258" s="102">
        <v>0</v>
      </c>
      <c r="P258" s="120"/>
      <c r="Q258" s="120"/>
      <c r="R258" s="120"/>
      <c r="S258" s="102">
        <v>0</v>
      </c>
      <c r="T258" s="102">
        <v>0</v>
      </c>
      <c r="U258" s="101">
        <v>0</v>
      </c>
      <c r="V258" s="101">
        <f t="shared" si="252"/>
        <v>0</v>
      </c>
      <c r="W258" s="103">
        <f t="shared" si="253"/>
        <v>0</v>
      </c>
      <c r="X258" s="107">
        <v>0</v>
      </c>
      <c r="Y258" s="103">
        <f>'ИТОГ и проверка'!M258</f>
        <v>0</v>
      </c>
      <c r="Z258" s="103">
        <v>0</v>
      </c>
      <c r="AA258" s="101">
        <f t="shared" si="254"/>
        <v>0</v>
      </c>
      <c r="AB258" s="103">
        <f t="shared" si="255"/>
        <v>0</v>
      </c>
      <c r="AC258" s="107"/>
      <c r="AD258" s="103"/>
      <c r="AE258" s="107"/>
      <c r="AF258" s="107"/>
      <c r="AG258" s="103"/>
      <c r="AH258" s="103">
        <f>'ИТОГ и проверка'!N258</f>
        <v>0</v>
      </c>
      <c r="AI258" s="121"/>
      <c r="AJ258" s="121">
        <f t="shared" si="256"/>
        <v>0</v>
      </c>
      <c r="AK258" s="119">
        <f t="shared" si="257"/>
        <v>0</v>
      </c>
      <c r="AL258" s="101">
        <f t="shared" si="258"/>
        <v>0</v>
      </c>
    </row>
    <row r="259" ht="47.25">
      <c r="A259" s="96" t="s">
        <v>524</v>
      </c>
      <c r="B259" s="97" t="s">
        <v>525</v>
      </c>
      <c r="C259" s="211">
        <v>12.676</v>
      </c>
      <c r="D259" s="104">
        <v>0</v>
      </c>
      <c r="E259" s="229">
        <v>0</v>
      </c>
      <c r="F259" s="200">
        <f t="shared" si="251"/>
        <v>0</v>
      </c>
      <c r="G259" s="102">
        <v>0</v>
      </c>
      <c r="H259" s="105">
        <v>0</v>
      </c>
      <c r="I259" s="105"/>
      <c r="J259" s="105"/>
      <c r="K259" s="105"/>
      <c r="L259" s="105"/>
      <c r="M259" s="105"/>
      <c r="N259" s="105">
        <v>0</v>
      </c>
      <c r="O259" s="102">
        <v>0</v>
      </c>
      <c r="P259" s="120"/>
      <c r="Q259" s="120"/>
      <c r="R259" s="120"/>
      <c r="S259" s="102">
        <v>0</v>
      </c>
      <c r="T259" s="102">
        <v>0</v>
      </c>
      <c r="U259" s="101">
        <v>0</v>
      </c>
      <c r="V259" s="101">
        <f t="shared" si="252"/>
        <v>0</v>
      </c>
      <c r="W259" s="103">
        <f t="shared" si="253"/>
        <v>0</v>
      </c>
      <c r="X259" s="107">
        <v>0</v>
      </c>
      <c r="Y259" s="103">
        <f>'ИТОГ и проверка'!M259</f>
        <v>0</v>
      </c>
      <c r="Z259" s="103">
        <v>0</v>
      </c>
      <c r="AA259" s="101">
        <f t="shared" si="254"/>
        <v>0</v>
      </c>
      <c r="AB259" s="10">
        <f t="shared" si="255"/>
        <v>0</v>
      </c>
      <c r="AC259" s="107"/>
      <c r="AD259" s="103"/>
      <c r="AE259" s="107"/>
      <c r="AF259" s="107"/>
      <c r="AG259" s="103"/>
      <c r="AH259" s="103">
        <f>'ИТОГ и проверка'!N259</f>
        <v>0</v>
      </c>
      <c r="AI259" s="121"/>
      <c r="AJ259" s="121">
        <f t="shared" si="256"/>
        <v>0</v>
      </c>
      <c r="AK259" s="119">
        <f t="shared" si="257"/>
        <v>0</v>
      </c>
      <c r="AL259" s="101">
        <f t="shared" si="258"/>
        <v>0</v>
      </c>
    </row>
    <row r="260" ht="63">
      <c r="A260" s="99" t="s">
        <v>526</v>
      </c>
      <c r="B260" s="158" t="s">
        <v>527</v>
      </c>
      <c r="C260" s="214">
        <v>9.8000000000000007</v>
      </c>
      <c r="D260" s="104">
        <v>0</v>
      </c>
      <c r="E260" s="249">
        <v>0</v>
      </c>
      <c r="F260" s="200">
        <f t="shared" si="251"/>
        <v>0</v>
      </c>
      <c r="G260" s="102">
        <v>0</v>
      </c>
      <c r="H260" s="105">
        <v>0</v>
      </c>
      <c r="I260" s="105"/>
      <c r="J260" s="105"/>
      <c r="K260" s="105"/>
      <c r="L260" s="105"/>
      <c r="M260" s="105"/>
      <c r="N260" s="105">
        <v>0</v>
      </c>
      <c r="O260" s="142">
        <v>0</v>
      </c>
      <c r="P260" s="120"/>
      <c r="Q260" s="120"/>
      <c r="R260" s="120"/>
      <c r="S260" s="142">
        <v>0</v>
      </c>
      <c r="T260" s="142">
        <v>0</v>
      </c>
      <c r="U260" s="101">
        <v>0</v>
      </c>
      <c r="V260" s="101">
        <f t="shared" si="252"/>
        <v>0</v>
      </c>
      <c r="W260" s="103">
        <f t="shared" si="253"/>
        <v>0</v>
      </c>
      <c r="X260" s="107">
        <v>0</v>
      </c>
      <c r="Y260" s="103">
        <f>'ИТОГ и проверка'!M260</f>
        <v>0</v>
      </c>
      <c r="Z260" s="103">
        <v>0</v>
      </c>
      <c r="AA260" s="101">
        <f t="shared" si="254"/>
        <v>0</v>
      </c>
      <c r="AB260" s="103">
        <f t="shared" si="255"/>
        <v>0</v>
      </c>
      <c r="AC260" s="107"/>
      <c r="AD260" s="103"/>
      <c r="AE260" s="107"/>
      <c r="AF260" s="107"/>
      <c r="AG260" s="103"/>
      <c r="AH260" s="103">
        <f>'ИТОГ и проверка'!N260</f>
        <v>0</v>
      </c>
      <c r="AI260" s="121"/>
      <c r="AJ260" s="121">
        <f t="shared" si="256"/>
        <v>0</v>
      </c>
      <c r="AK260" s="119">
        <f t="shared" si="257"/>
        <v>0</v>
      </c>
      <c r="AL260" s="101">
        <f t="shared" si="258"/>
        <v>0</v>
      </c>
    </row>
    <row r="261" ht="78.75">
      <c r="A261" s="96" t="s">
        <v>528</v>
      </c>
      <c r="B261" s="97" t="s">
        <v>529</v>
      </c>
      <c r="C261" s="211">
        <v>16.123000000000001</v>
      </c>
      <c r="D261" s="314">
        <v>0</v>
      </c>
      <c r="E261" s="270">
        <v>0</v>
      </c>
      <c r="F261" s="217">
        <f t="shared" si="251"/>
        <v>0</v>
      </c>
      <c r="G261" s="102">
        <v>0</v>
      </c>
      <c r="H261" s="105">
        <v>0</v>
      </c>
      <c r="I261" s="104"/>
      <c r="J261" s="105">
        <v>0</v>
      </c>
      <c r="K261" s="104"/>
      <c r="L261" s="104"/>
      <c r="M261" s="104"/>
      <c r="N261" s="105">
        <v>0</v>
      </c>
      <c r="O261" s="142">
        <v>0</v>
      </c>
      <c r="P261" s="99"/>
      <c r="Q261" s="99"/>
      <c r="R261" s="99"/>
      <c r="S261" s="142">
        <v>0</v>
      </c>
      <c r="T261" s="142">
        <v>0</v>
      </c>
      <c r="U261" s="101">
        <v>0</v>
      </c>
      <c r="V261" s="300">
        <f t="shared" si="252"/>
        <v>0</v>
      </c>
      <c r="W261" s="103">
        <v>0</v>
      </c>
      <c r="X261" s="107">
        <v>0</v>
      </c>
      <c r="Y261" s="103">
        <v>0</v>
      </c>
      <c r="Z261" s="103">
        <v>0</v>
      </c>
      <c r="AA261" s="101"/>
      <c r="AB261" s="10">
        <f t="shared" si="255"/>
        <v>0</v>
      </c>
      <c r="AC261" s="99"/>
      <c r="AD261" s="103">
        <v>0</v>
      </c>
      <c r="AE261" s="99"/>
      <c r="AF261" s="99"/>
      <c r="AG261" s="99"/>
      <c r="AH261" s="103">
        <v>0</v>
      </c>
      <c r="AI261" s="121"/>
      <c r="AJ261" s="121"/>
      <c r="AK261" s="119"/>
      <c r="AL261" s="101"/>
    </row>
    <row r="262" ht="31.5">
      <c r="A262" s="96" t="s">
        <v>530</v>
      </c>
      <c r="B262" s="97" t="s">
        <v>531</v>
      </c>
      <c r="C262" s="214">
        <v>179.86000000000001</v>
      </c>
      <c r="D262" s="104">
        <v>0</v>
      </c>
      <c r="E262" s="182">
        <v>0</v>
      </c>
      <c r="F262" s="200">
        <f t="shared" si="251"/>
        <v>0</v>
      </c>
      <c r="G262" s="102">
        <v>0</v>
      </c>
      <c r="H262" s="105">
        <v>0</v>
      </c>
      <c r="I262" s="105"/>
      <c r="J262" s="105"/>
      <c r="K262" s="105"/>
      <c r="L262" s="105"/>
      <c r="M262" s="105"/>
      <c r="N262" s="105">
        <v>0</v>
      </c>
      <c r="O262" s="102">
        <v>0</v>
      </c>
      <c r="P262" s="120"/>
      <c r="Q262" s="120"/>
      <c r="R262" s="120"/>
      <c r="S262" s="102">
        <v>0</v>
      </c>
      <c r="T262" s="102">
        <v>0</v>
      </c>
      <c r="U262" s="101">
        <v>0</v>
      </c>
      <c r="V262" s="101">
        <f t="shared" si="252"/>
        <v>0</v>
      </c>
      <c r="W262" s="103">
        <f t="shared" si="253"/>
        <v>0</v>
      </c>
      <c r="X262" s="107">
        <v>0</v>
      </c>
      <c r="Y262" s="103">
        <f>'ИТОГ и проверка'!M262</f>
        <v>0</v>
      </c>
      <c r="Z262" s="103">
        <v>0</v>
      </c>
      <c r="AA262" s="101">
        <f t="shared" si="254"/>
        <v>0</v>
      </c>
      <c r="AB262" s="103">
        <f t="shared" si="255"/>
        <v>0</v>
      </c>
      <c r="AC262" s="107"/>
      <c r="AD262" s="103"/>
      <c r="AE262" s="107"/>
      <c r="AF262" s="107"/>
      <c r="AG262" s="103"/>
      <c r="AH262" s="103">
        <f>'ИТОГ и проверка'!N262</f>
        <v>0</v>
      </c>
      <c r="AI262" s="121"/>
      <c r="AJ262" s="121">
        <f t="shared" si="256"/>
        <v>0</v>
      </c>
      <c r="AK262" s="119">
        <f t="shared" si="257"/>
        <v>0</v>
      </c>
      <c r="AL262" s="101">
        <f t="shared" si="258"/>
        <v>0</v>
      </c>
    </row>
    <row r="263" ht="47.25">
      <c r="A263" s="96" t="s">
        <v>532</v>
      </c>
      <c r="B263" s="97" t="s">
        <v>533</v>
      </c>
      <c r="C263" s="211">
        <v>47.5</v>
      </c>
      <c r="D263" s="104">
        <v>0</v>
      </c>
      <c r="E263" s="312">
        <v>0</v>
      </c>
      <c r="F263" s="200">
        <f t="shared" si="251"/>
        <v>0</v>
      </c>
      <c r="G263" s="102">
        <v>0</v>
      </c>
      <c r="H263" s="105">
        <v>0</v>
      </c>
      <c r="I263" s="105"/>
      <c r="J263" s="105"/>
      <c r="K263" s="105"/>
      <c r="L263" s="105"/>
      <c r="M263" s="105"/>
      <c r="N263" s="105">
        <v>0</v>
      </c>
      <c r="O263" s="102">
        <v>0</v>
      </c>
      <c r="P263" s="120"/>
      <c r="Q263" s="120"/>
      <c r="R263" s="120"/>
      <c r="S263" s="102">
        <v>0</v>
      </c>
      <c r="T263" s="102">
        <v>0</v>
      </c>
      <c r="U263" s="101">
        <v>0</v>
      </c>
      <c r="V263" s="101">
        <f t="shared" si="252"/>
        <v>0</v>
      </c>
      <c r="W263" s="103">
        <f t="shared" si="253"/>
        <v>0</v>
      </c>
      <c r="X263" s="107">
        <v>0</v>
      </c>
      <c r="Y263" s="103">
        <f>'ИТОГ и проверка'!M263</f>
        <v>0</v>
      </c>
      <c r="Z263" s="103">
        <v>0</v>
      </c>
      <c r="AA263" s="101">
        <f t="shared" si="254"/>
        <v>0</v>
      </c>
      <c r="AB263" s="10">
        <f t="shared" si="255"/>
        <v>0</v>
      </c>
      <c r="AC263" s="107"/>
      <c r="AD263" s="103"/>
      <c r="AE263" s="107"/>
      <c r="AF263" s="107"/>
      <c r="AG263" s="103"/>
      <c r="AH263" s="103">
        <f>'ИТОГ и проверка'!N263</f>
        <v>0</v>
      </c>
      <c r="AI263" s="121"/>
      <c r="AJ263" s="121">
        <f t="shared" si="256"/>
        <v>0</v>
      </c>
      <c r="AK263" s="119">
        <f t="shared" si="257"/>
        <v>0</v>
      </c>
      <c r="AL263" s="101">
        <f t="shared" si="258"/>
        <v>0</v>
      </c>
    </row>
    <row r="264" ht="47.25">
      <c r="A264" s="96" t="s">
        <v>534</v>
      </c>
      <c r="B264" s="97" t="s">
        <v>535</v>
      </c>
      <c r="C264" s="265">
        <v>23.922999999999998</v>
      </c>
      <c r="D264" s="337">
        <v>0</v>
      </c>
      <c r="E264" s="316">
        <v>0</v>
      </c>
      <c r="F264" s="217">
        <f t="shared" si="251"/>
        <v>0</v>
      </c>
      <c r="G264" s="102">
        <v>0</v>
      </c>
      <c r="H264" s="105">
        <v>0</v>
      </c>
      <c r="I264" s="105"/>
      <c r="J264" s="105"/>
      <c r="K264" s="105"/>
      <c r="L264" s="105"/>
      <c r="M264" s="105"/>
      <c r="N264" s="105">
        <v>0</v>
      </c>
      <c r="O264" s="102">
        <v>0</v>
      </c>
      <c r="P264" s="120"/>
      <c r="Q264" s="120"/>
      <c r="R264" s="120"/>
      <c r="S264" s="102">
        <v>0</v>
      </c>
      <c r="T264" s="102">
        <v>0</v>
      </c>
      <c r="U264" s="101">
        <v>0</v>
      </c>
      <c r="V264" s="101">
        <f t="shared" si="252"/>
        <v>0</v>
      </c>
      <c r="W264" s="103">
        <f t="shared" si="253"/>
        <v>0</v>
      </c>
      <c r="X264" s="107">
        <v>0</v>
      </c>
      <c r="Y264" s="103">
        <f>'ИТОГ и проверка'!M264</f>
        <v>0</v>
      </c>
      <c r="Z264" s="103">
        <v>0</v>
      </c>
      <c r="AA264" s="101">
        <f t="shared" si="254"/>
        <v>0</v>
      </c>
      <c r="AB264" s="103">
        <f t="shared" si="255"/>
        <v>0</v>
      </c>
      <c r="AC264" s="107"/>
      <c r="AD264" s="103"/>
      <c r="AE264" s="107"/>
      <c r="AF264" s="107"/>
      <c r="AG264" s="103"/>
      <c r="AH264" s="103">
        <f>'ИТОГ и проверка'!N264</f>
        <v>0</v>
      </c>
      <c r="AI264" s="121"/>
      <c r="AJ264" s="121">
        <f t="shared" si="256"/>
        <v>0</v>
      </c>
      <c r="AK264" s="119">
        <f t="shared" si="257"/>
        <v>0</v>
      </c>
      <c r="AL264" s="101">
        <f t="shared" si="258"/>
        <v>0</v>
      </c>
    </row>
    <row r="265" s="169" customFormat="1">
      <c r="A265" s="159"/>
      <c r="B265" s="160" t="s">
        <v>536</v>
      </c>
      <c r="C265" s="161">
        <f>SUM(C13:C264)</f>
        <v>70022.294000000009</v>
      </c>
      <c r="D265" s="162">
        <f>SUM(D13:D264)</f>
        <v>30889</v>
      </c>
      <c r="E265" s="317">
        <f>SUM(E13:E264)</f>
        <v>25906</v>
      </c>
      <c r="F265" s="389">
        <f t="shared" si="251"/>
        <v>0.36996788479966103</v>
      </c>
      <c r="G265" s="317">
        <f>SUM(G13:G264)</f>
        <v>1843</v>
      </c>
      <c r="H265" s="406">
        <f>G265/D265%</f>
        <v>5.966525300268704</v>
      </c>
      <c r="I265" s="317">
        <f>SUM(I13:I264)</f>
        <v>933</v>
      </c>
      <c r="J265" s="317">
        <f>SUM(J13:J264)</f>
        <v>0</v>
      </c>
      <c r="K265" s="317">
        <f>SUM(K13:K264)</f>
        <v>0</v>
      </c>
      <c r="L265" s="317">
        <f>SUM(L13:L264)</f>
        <v>0</v>
      </c>
      <c r="M265" s="317">
        <f>SUM(M13:M264)</f>
        <v>603</v>
      </c>
      <c r="N265" s="407">
        <f>SUM(N12:N264)</f>
        <v>432</v>
      </c>
      <c r="O265" s="162">
        <f>SUM(O13:O264)</f>
        <v>329</v>
      </c>
      <c r="P265" s="162">
        <f>SUM(P13:P264)</f>
        <v>0</v>
      </c>
      <c r="Q265" s="162">
        <f>SUM(Q13:Q264)</f>
        <v>0</v>
      </c>
      <c r="R265" s="162">
        <f>SUM(R13:R264)</f>
        <v>0</v>
      </c>
      <c r="S265" s="162">
        <f>SUM(S13:S264)</f>
        <v>287</v>
      </c>
      <c r="T265" s="162">
        <f>SUM(T13:T264)</f>
        <v>42</v>
      </c>
      <c r="U265" s="163">
        <f t="shared" ref="U235:U265" si="260">O265/G265%</f>
        <v>17.85132935431362</v>
      </c>
      <c r="V265" s="162"/>
      <c r="W265" s="162">
        <f>SUM(W13:W264)</f>
        <v>3812</v>
      </c>
      <c r="X265" s="162"/>
      <c r="Y265" s="162">
        <f>SUM(Y13:Y264)</f>
        <v>1940</v>
      </c>
      <c r="Z265" s="162"/>
      <c r="AA265" s="162"/>
      <c r="AB265" s="162">
        <f>SUM(AB13:AB264)</f>
        <v>0</v>
      </c>
      <c r="AC265" s="162">
        <f>SUM(AC13:AC264)</f>
        <v>288</v>
      </c>
      <c r="AD265" s="162">
        <f>SUM(AD13:AD264)</f>
        <v>0</v>
      </c>
      <c r="AE265" s="162">
        <f>SUM(AE13:AE264)</f>
        <v>0</v>
      </c>
      <c r="AF265" s="162">
        <f>SUM(AF13:AF264)</f>
        <v>0</v>
      </c>
      <c r="AG265" s="162">
        <f>SUM(AG13:AG264)</f>
        <v>832</v>
      </c>
      <c r="AH265" s="162">
        <f>SUM(AH13:AH264)</f>
        <v>246</v>
      </c>
      <c r="AI265" s="165"/>
      <c r="AJ265" s="166">
        <f t="shared" si="256"/>
        <v>1078</v>
      </c>
      <c r="AK265" s="167"/>
      <c r="AL265" s="168"/>
    </row>
    <row r="266"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</row>
    <row r="268" ht="62.25" customHeight="1">
      <c r="B268" s="175" t="s">
        <v>537</v>
      </c>
      <c r="C268" s="175"/>
      <c r="D268" s="176" t="s">
        <v>542</v>
      </c>
      <c r="E268" s="176"/>
      <c r="F268" s="177" t="s">
        <v>539</v>
      </c>
      <c r="G268" s="178"/>
      <c r="I268" s="179" t="s">
        <v>540</v>
      </c>
      <c r="J268" s="179"/>
      <c r="K268" s="179"/>
      <c r="AC268" s="322"/>
      <c r="AD268" s="321">
        <f>AD265+AE265+AF265+AG265</f>
        <v>832</v>
      </c>
    </row>
  </sheetData>
  <mergeCells count="37">
    <mergeCell ref="A6:A10"/>
    <mergeCell ref="B6:B10"/>
    <mergeCell ref="C6:C10"/>
    <mergeCell ref="D6:E8"/>
    <mergeCell ref="F6:F10"/>
    <mergeCell ref="G6:U6"/>
    <mergeCell ref="G7:N7"/>
    <mergeCell ref="O7:U7"/>
    <mergeCell ref="W7:X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Y8:Y10"/>
    <mergeCell ref="Z8:Z10"/>
    <mergeCell ref="AA8:AA10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AK9:AK10"/>
    <mergeCell ref="B268:C268"/>
    <mergeCell ref="D268:E268"/>
    <mergeCell ref="F268:G268"/>
    <mergeCell ref="I268:K268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" zoomScale="70" workbookViewId="0">
      <pane ySplit="10" topLeftCell="A11" activePane="bottomLeft" state="frozen"/>
      <selection activeCell="M261" activeCellId="0" sqref="M261"/>
    </sheetView>
  </sheetViews>
  <sheetFormatPr defaultColWidth="9" defaultRowHeight="15.75"/>
  <cols>
    <col bestFit="1" customWidth="1" min="1" max="1" style="1" width="5.125"/>
    <col bestFit="1" customWidth="1" min="2" max="2" style="1" width="35"/>
    <col bestFit="1" customWidth="1" min="3" max="3" style="2" width="9.375"/>
    <col bestFit="1" customWidth="1" min="4" max="4" style="2" width="8.25"/>
    <col bestFit="1" customWidth="1" min="5" max="5" style="2" width="9.5"/>
    <col bestFit="1" customWidth="1" min="6" max="6" style="1" width="6.75"/>
    <col bestFit="1" customWidth="1" min="7" max="20" style="3" width="6.75"/>
    <col bestFit="1" customWidth="1" min="21" max="21" style="3" width="7.8125"/>
    <col customWidth="1" hidden="1" min="22" max="22" style="3" width="8.25"/>
    <col bestFit="1" customWidth="1" min="23" max="24" style="3" width="6.75"/>
    <col bestFit="1" customWidth="1" min="25" max="25" style="3" width="8.75"/>
    <col bestFit="1" customWidth="1" min="26" max="26" style="3" width="7.8125"/>
    <col customWidth="1" hidden="1" min="27" max="27" style="3" width="7.125"/>
    <col customWidth="1" hidden="1" min="28" max="28" style="3" width="9.75"/>
    <col bestFit="1" customWidth="1" min="29" max="31" style="3" width="6.75"/>
    <col bestFit="1" min="32" max="35" style="3" width="9"/>
    <col bestFit="1" customWidth="1" hidden="1" min="36" max="38" style="1" width="0"/>
    <col bestFit="1" min="39" max="39" style="1" width="9"/>
    <col min="40" max="16384" style="1" width="9"/>
  </cols>
  <sheetData>
    <row r="1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ht="19.5">
      <c r="A2" s="5"/>
      <c r="B2" s="6" t="s">
        <v>1</v>
      </c>
      <c r="C2" s="7"/>
      <c r="D2" s="7"/>
      <c r="E2" s="7"/>
      <c r="F2" s="5"/>
      <c r="G2" s="8"/>
      <c r="H2" s="8"/>
      <c r="I2" s="183"/>
      <c r="J2" s="183"/>
      <c r="K2" s="183"/>
      <c r="L2" s="183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4"/>
      <c r="AB2" s="14"/>
      <c r="AC2" s="8"/>
      <c r="AD2" s="8"/>
      <c r="AE2" s="8"/>
      <c r="AF2" s="8"/>
      <c r="AG2" s="8"/>
      <c r="AH2" s="8"/>
      <c r="AI2" s="8"/>
      <c r="AJ2" s="5"/>
    </row>
    <row r="3" ht="19.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6"/>
      <c r="AB3" s="16"/>
      <c r="AC3" s="8"/>
      <c r="AD3" s="8"/>
      <c r="AE3" s="183"/>
      <c r="AF3" s="8"/>
      <c r="AG3" s="8"/>
      <c r="AH3" s="8"/>
      <c r="AI3" s="8"/>
      <c r="AJ3" s="5"/>
    </row>
    <row r="4" ht="19.5">
      <c r="A4" s="5"/>
      <c r="B4" s="6" t="s">
        <v>548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6"/>
      <c r="AB4" s="16"/>
      <c r="AC4" s="8"/>
      <c r="AD4" s="8"/>
      <c r="AE4" s="8"/>
      <c r="AF4" s="8"/>
      <c r="AG4" s="8"/>
      <c r="AH4" s="8"/>
      <c r="AI4" s="8"/>
      <c r="AJ4" s="5"/>
    </row>
    <row r="5" hidden="1">
      <c r="A5" s="19"/>
      <c r="B5" s="20"/>
      <c r="C5" s="21"/>
      <c r="D5" s="21"/>
      <c r="E5" s="21"/>
      <c r="F5" s="22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8"/>
      <c r="AJ5" s="5"/>
    </row>
    <row r="6">
      <c r="A6" s="27" t="s">
        <v>5</v>
      </c>
      <c r="B6" s="56" t="s">
        <v>6</v>
      </c>
      <c r="C6" s="408" t="s">
        <v>7</v>
      </c>
      <c r="D6" s="327" t="s">
        <v>8</v>
      </c>
      <c r="E6" s="328"/>
      <c r="F6" s="409" t="s">
        <v>9</v>
      </c>
      <c r="G6" s="33" t="s">
        <v>10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5"/>
      <c r="V6" s="35"/>
      <c r="W6" s="33" t="s">
        <v>11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  <c r="AI6" s="360"/>
      <c r="AJ6" s="38"/>
    </row>
    <row r="7">
      <c r="A7" s="41"/>
      <c r="B7" s="65"/>
      <c r="C7" s="410"/>
      <c r="D7" s="330"/>
      <c r="E7" s="331"/>
      <c r="F7" s="411"/>
      <c r="G7" s="33" t="s">
        <v>12</v>
      </c>
      <c r="H7" s="34"/>
      <c r="I7" s="34"/>
      <c r="J7" s="34"/>
      <c r="K7" s="34"/>
      <c r="L7" s="34"/>
      <c r="M7" s="34"/>
      <c r="N7" s="35"/>
      <c r="O7" s="33" t="s">
        <v>13</v>
      </c>
      <c r="P7" s="34"/>
      <c r="Q7" s="34"/>
      <c r="R7" s="34"/>
      <c r="S7" s="34"/>
      <c r="T7" s="34"/>
      <c r="U7" s="35"/>
      <c r="V7" s="35"/>
      <c r="W7" s="33" t="s">
        <v>14</v>
      </c>
      <c r="X7" s="35"/>
      <c r="Y7" s="33" t="s">
        <v>15</v>
      </c>
      <c r="Z7" s="34"/>
      <c r="AA7" s="34"/>
      <c r="AB7" s="34"/>
      <c r="AC7" s="34"/>
      <c r="AD7" s="34"/>
      <c r="AE7" s="34"/>
      <c r="AF7" s="34"/>
      <c r="AG7" s="34"/>
      <c r="AH7" s="35"/>
      <c r="AI7" s="360"/>
      <c r="AJ7" s="38"/>
    </row>
    <row r="8" ht="22.5" customHeight="1">
      <c r="A8" s="41"/>
      <c r="B8" s="65"/>
      <c r="C8" s="410"/>
      <c r="D8" s="332"/>
      <c r="E8" s="333"/>
      <c r="F8" s="411"/>
      <c r="G8" s="52" t="s">
        <v>16</v>
      </c>
      <c r="H8" s="52" t="s">
        <v>17</v>
      </c>
      <c r="I8" s="52" t="s">
        <v>18</v>
      </c>
      <c r="J8" s="53" t="s">
        <v>19</v>
      </c>
      <c r="K8" s="54"/>
      <c r="L8" s="54"/>
      <c r="M8" s="54"/>
      <c r="N8" s="55"/>
      <c r="O8" s="56" t="s">
        <v>16</v>
      </c>
      <c r="P8" s="57" t="s">
        <v>19</v>
      </c>
      <c r="Q8" s="58"/>
      <c r="R8" s="58"/>
      <c r="S8" s="58"/>
      <c r="T8" s="59"/>
      <c r="U8" s="56" t="s">
        <v>20</v>
      </c>
      <c r="V8" s="187" t="s">
        <v>21</v>
      </c>
      <c r="W8" s="56" t="s">
        <v>16</v>
      </c>
      <c r="X8" s="56" t="s">
        <v>17</v>
      </c>
      <c r="Y8" s="56" t="s">
        <v>16</v>
      </c>
      <c r="Z8" s="56" t="s">
        <v>17</v>
      </c>
      <c r="AA8" s="61" t="s">
        <v>22</v>
      </c>
      <c r="AB8" s="61"/>
      <c r="AC8" s="56" t="s">
        <v>23</v>
      </c>
      <c r="AD8" s="57" t="s">
        <v>19</v>
      </c>
      <c r="AE8" s="58"/>
      <c r="AF8" s="58"/>
      <c r="AG8" s="58"/>
      <c r="AH8" s="59"/>
      <c r="AI8" s="360"/>
      <c r="AJ8" s="38"/>
      <c r="AK8" s="179"/>
    </row>
    <row r="9" ht="22.5" customHeight="1">
      <c r="A9" s="41"/>
      <c r="B9" s="65"/>
      <c r="C9" s="410"/>
      <c r="D9" s="52" t="s">
        <v>24</v>
      </c>
      <c r="E9" s="52" t="s">
        <v>25</v>
      </c>
      <c r="F9" s="411"/>
      <c r="G9" s="64"/>
      <c r="H9" s="64"/>
      <c r="I9" s="64"/>
      <c r="J9" s="53" t="s">
        <v>26</v>
      </c>
      <c r="K9" s="54"/>
      <c r="L9" s="54"/>
      <c r="M9" s="55"/>
      <c r="N9" s="27" t="s">
        <v>27</v>
      </c>
      <c r="O9" s="65"/>
      <c r="P9" s="57" t="s">
        <v>26</v>
      </c>
      <c r="Q9" s="58"/>
      <c r="R9" s="58"/>
      <c r="S9" s="59"/>
      <c r="T9" s="56" t="s">
        <v>27</v>
      </c>
      <c r="U9" s="65"/>
      <c r="V9" s="189"/>
      <c r="W9" s="65"/>
      <c r="X9" s="65"/>
      <c r="Y9" s="67"/>
      <c r="Z9" s="67"/>
      <c r="AA9" s="68"/>
      <c r="AB9" s="68"/>
      <c r="AC9" s="67"/>
      <c r="AD9" s="57" t="s">
        <v>26</v>
      </c>
      <c r="AE9" s="58"/>
      <c r="AF9" s="58"/>
      <c r="AG9" s="59"/>
      <c r="AH9" s="56" t="s">
        <v>27</v>
      </c>
      <c r="AI9" s="360"/>
      <c r="AJ9" s="38"/>
      <c r="AK9" s="69" t="s">
        <v>22</v>
      </c>
    </row>
    <row r="10" ht="39.75" customHeight="1">
      <c r="A10" s="41"/>
      <c r="B10" s="65"/>
      <c r="C10" s="412"/>
      <c r="D10" s="64"/>
      <c r="E10" s="64"/>
      <c r="F10" s="413"/>
      <c r="G10" s="64"/>
      <c r="H10" s="64"/>
      <c r="I10" s="64"/>
      <c r="J10" s="41" t="s">
        <v>28</v>
      </c>
      <c r="K10" s="41" t="s">
        <v>29</v>
      </c>
      <c r="L10" s="41" t="s">
        <v>30</v>
      </c>
      <c r="M10" s="41" t="s">
        <v>31</v>
      </c>
      <c r="N10" s="41"/>
      <c r="O10" s="65"/>
      <c r="P10" s="65" t="s">
        <v>28</v>
      </c>
      <c r="Q10" s="65" t="s">
        <v>29</v>
      </c>
      <c r="R10" s="65" t="s">
        <v>30</v>
      </c>
      <c r="S10" s="65" t="s">
        <v>31</v>
      </c>
      <c r="T10" s="65"/>
      <c r="U10" s="65"/>
      <c r="V10" s="193"/>
      <c r="W10" s="65"/>
      <c r="X10" s="65"/>
      <c r="Y10" s="74"/>
      <c r="Z10" s="74"/>
      <c r="AA10" s="75"/>
      <c r="AB10" s="75"/>
      <c r="AC10" s="74"/>
      <c r="AD10" s="65" t="s">
        <v>28</v>
      </c>
      <c r="AE10" s="65" t="s">
        <v>29</v>
      </c>
      <c r="AF10" s="65" t="s">
        <v>30</v>
      </c>
      <c r="AG10" s="65" t="s">
        <v>31</v>
      </c>
      <c r="AH10" s="74"/>
      <c r="AI10" s="360"/>
      <c r="AJ10" s="38"/>
      <c r="AK10" s="69"/>
    </row>
    <row r="11" s="76" customFormat="1" ht="9.75" customHeight="1">
      <c r="A11" s="77">
        <v>1</v>
      </c>
      <c r="B11" s="78">
        <v>2</v>
      </c>
      <c r="C11" s="79">
        <v>3</v>
      </c>
      <c r="D11" s="79">
        <v>4</v>
      </c>
      <c r="E11" s="79">
        <v>5</v>
      </c>
      <c r="F11" s="79">
        <v>6</v>
      </c>
      <c r="G11" s="77">
        <v>7</v>
      </c>
      <c r="H11" s="77">
        <v>8</v>
      </c>
      <c r="I11" s="77">
        <v>9</v>
      </c>
      <c r="J11" s="77">
        <v>10</v>
      </c>
      <c r="K11" s="77">
        <v>11</v>
      </c>
      <c r="L11" s="77">
        <v>12</v>
      </c>
      <c r="M11" s="77">
        <v>13</v>
      </c>
      <c r="N11" s="77">
        <v>14</v>
      </c>
      <c r="O11" s="77">
        <v>15</v>
      </c>
      <c r="P11" s="77">
        <v>16</v>
      </c>
      <c r="Q11" s="77">
        <v>17</v>
      </c>
      <c r="R11" s="77">
        <v>18</v>
      </c>
      <c r="S11" s="77">
        <v>19</v>
      </c>
      <c r="T11" s="77">
        <v>20</v>
      </c>
      <c r="U11" s="77">
        <v>21</v>
      </c>
      <c r="V11" s="77"/>
      <c r="W11" s="77">
        <v>22</v>
      </c>
      <c r="X11" s="77">
        <v>23</v>
      </c>
      <c r="Y11" s="77">
        <v>24</v>
      </c>
      <c r="Z11" s="77">
        <v>25</v>
      </c>
      <c r="AA11" s="77"/>
      <c r="AB11" s="77"/>
      <c r="AC11" s="77">
        <v>26</v>
      </c>
      <c r="AD11" s="77">
        <v>27</v>
      </c>
      <c r="AE11" s="77">
        <v>28</v>
      </c>
      <c r="AF11" s="77">
        <v>29</v>
      </c>
      <c r="AG11" s="77">
        <v>30</v>
      </c>
      <c r="AH11" s="361">
        <v>31</v>
      </c>
      <c r="AI11" s="362"/>
      <c r="AJ11" s="363"/>
      <c r="AK11" s="83"/>
      <c r="AL11" s="194"/>
    </row>
    <row r="12" ht="16.5" customHeight="1">
      <c r="A12" s="86">
        <v>1</v>
      </c>
      <c r="B12" s="87" t="s">
        <v>32</v>
      </c>
      <c r="C12" s="88"/>
      <c r="D12" s="88"/>
      <c r="E12" s="335"/>
      <c r="F12" s="90"/>
      <c r="G12" s="195"/>
      <c r="H12" s="195"/>
      <c r="I12" s="195"/>
      <c r="J12" s="195"/>
      <c r="K12" s="195"/>
      <c r="L12" s="195"/>
      <c r="M12" s="195"/>
      <c r="N12" s="195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235"/>
      <c r="AJ12" s="414"/>
      <c r="AK12" s="94"/>
      <c r="AL12" s="95"/>
    </row>
    <row r="13" ht="30">
      <c r="A13" s="96" t="s">
        <v>33</v>
      </c>
      <c r="B13" s="97" t="s">
        <v>34</v>
      </c>
      <c r="C13" s="198">
        <v>240</v>
      </c>
      <c r="D13" s="314">
        <v>0</v>
      </c>
      <c r="E13" s="270">
        <v>0</v>
      </c>
      <c r="F13" s="217">
        <f>E13/C13</f>
        <v>0</v>
      </c>
      <c r="G13" s="102">
        <v>0</v>
      </c>
      <c r="H13" s="105">
        <v>0</v>
      </c>
      <c r="I13" s="105"/>
      <c r="J13" s="105"/>
      <c r="K13" s="105"/>
      <c r="L13" s="105"/>
      <c r="M13" s="105">
        <v>0</v>
      </c>
      <c r="N13" s="105"/>
      <c r="O13" s="122"/>
      <c r="P13" s="107"/>
      <c r="Q13" s="107"/>
      <c r="R13" s="107"/>
      <c r="S13" s="107"/>
      <c r="T13" s="107"/>
      <c r="U13" s="101">
        <v>0</v>
      </c>
      <c r="V13" s="101">
        <f>E13*X13%</f>
        <v>0</v>
      </c>
      <c r="W13" s="103">
        <f>ROUNDDOWN(V13,0)</f>
        <v>0</v>
      </c>
      <c r="X13" s="107">
        <v>0</v>
      </c>
      <c r="Y13" s="103">
        <f>'ИТОГ и проверка'!Q13</f>
        <v>0</v>
      </c>
      <c r="Z13" s="103">
        <v>0</v>
      </c>
      <c r="AA13" s="101">
        <f>Z13-X13</f>
        <v>0</v>
      </c>
      <c r="AB13" s="10">
        <f t="shared" ref="AB13:AB76" si="261">IF(AA13&gt;0.01,AA13*1000000,0)</f>
        <v>0</v>
      </c>
      <c r="AC13" s="107"/>
      <c r="AD13" s="103"/>
      <c r="AE13" s="107"/>
      <c r="AF13" s="107"/>
      <c r="AG13" s="103">
        <f>Y13</f>
        <v>0</v>
      </c>
      <c r="AH13" s="103"/>
      <c r="AI13" s="121"/>
      <c r="AJ13" s="110">
        <f>SUM(AD13:AI13)</f>
        <v>0</v>
      </c>
      <c r="AK13" s="111">
        <f t="shared" ref="AK13:AK76" si="262">AJ13-Y13</f>
        <v>0</v>
      </c>
      <c r="AL13" s="101">
        <f t="shared" ref="AL13:AL76" si="263">IF(AK13&gt;1,AK13*1000,0)</f>
        <v>0</v>
      </c>
    </row>
    <row r="14">
      <c r="A14" s="86" t="s">
        <v>35</v>
      </c>
      <c r="B14" s="87" t="s">
        <v>36</v>
      </c>
      <c r="C14" s="206"/>
      <c r="D14" s="208"/>
      <c r="E14" s="301"/>
      <c r="F14" s="220"/>
      <c r="G14" s="149"/>
      <c r="H14" s="91"/>
      <c r="I14" s="91"/>
      <c r="J14" s="91"/>
      <c r="K14" s="91"/>
      <c r="L14" s="91"/>
      <c r="M14" s="91"/>
      <c r="N14" s="91"/>
      <c r="O14" s="122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150"/>
      <c r="AA14" s="90"/>
      <c r="AB14" s="103">
        <f t="shared" si="261"/>
        <v>0</v>
      </c>
      <c r="AC14" s="90"/>
      <c r="AD14" s="90"/>
      <c r="AE14" s="90"/>
      <c r="AF14" s="90"/>
      <c r="AG14" s="90"/>
      <c r="AH14" s="235"/>
      <c r="AI14" s="368"/>
      <c r="AJ14" s="118"/>
      <c r="AK14" s="119">
        <f t="shared" si="262"/>
        <v>0</v>
      </c>
      <c r="AL14" s="101">
        <f t="shared" si="263"/>
        <v>0</v>
      </c>
    </row>
    <row r="15" ht="45">
      <c r="A15" s="96" t="s">
        <v>37</v>
      </c>
      <c r="B15" s="97" t="s">
        <v>38</v>
      </c>
      <c r="C15" s="211">
        <v>67.034000000000006</v>
      </c>
      <c r="D15" s="104">
        <v>87</v>
      </c>
      <c r="E15" s="230">
        <v>68</v>
      </c>
      <c r="F15" s="200">
        <f t="shared" ref="F15:F78" si="264">E15/C15</f>
        <v>1.0144105976071842</v>
      </c>
      <c r="G15" s="102">
        <v>25</v>
      </c>
      <c r="H15" s="105">
        <v>29</v>
      </c>
      <c r="I15" s="105"/>
      <c r="J15" s="105"/>
      <c r="K15" s="105"/>
      <c r="L15" s="105"/>
      <c r="M15" s="105">
        <v>25</v>
      </c>
      <c r="N15" s="105"/>
      <c r="O15" s="122"/>
      <c r="P15" s="107"/>
      <c r="Q15" s="107"/>
      <c r="R15" s="107"/>
      <c r="S15" s="107"/>
      <c r="T15" s="107"/>
      <c r="U15" s="101">
        <f t="shared" ref="U15:U78" si="265">O15/G15%</f>
        <v>0</v>
      </c>
      <c r="V15" s="101">
        <f t="shared" ref="V15:V78" si="266">E15*X15%</f>
        <v>23.799999999999997</v>
      </c>
      <c r="W15" s="103">
        <f t="shared" ref="W15:W78" si="267">ROUNDDOWN(V15,0)</f>
        <v>23</v>
      </c>
      <c r="X15" s="107">
        <v>35</v>
      </c>
      <c r="Y15" s="103">
        <f>'ИТОГ и проверка'!Q15</f>
        <v>20</v>
      </c>
      <c r="Z15" s="103">
        <f t="shared" ref="Z15:Z78" si="268">Y15/E15%</f>
        <v>29.411764705882351</v>
      </c>
      <c r="AA15" s="101">
        <f t="shared" ref="AA15:AA78" si="269">Z15-X15</f>
        <v>-5.5882352941176485</v>
      </c>
      <c r="AB15" s="10">
        <f t="shared" si="261"/>
        <v>0</v>
      </c>
      <c r="AC15" s="107"/>
      <c r="AD15" s="103"/>
      <c r="AE15" s="107"/>
      <c r="AF15" s="107"/>
      <c r="AG15" s="103">
        <f t="shared" ref="AG15:AG78" si="270">Y15</f>
        <v>20</v>
      </c>
      <c r="AH15" s="103"/>
      <c r="AI15" s="121"/>
      <c r="AJ15" s="121">
        <f t="shared" ref="AJ15:AJ78" si="271">SUM(AD15:AI15)</f>
        <v>20</v>
      </c>
      <c r="AK15" s="119">
        <f t="shared" si="262"/>
        <v>0</v>
      </c>
      <c r="AL15" s="101">
        <f t="shared" si="263"/>
        <v>0</v>
      </c>
    </row>
    <row r="16" ht="30">
      <c r="A16" s="96" t="s">
        <v>39</v>
      </c>
      <c r="B16" s="97" t="s">
        <v>40</v>
      </c>
      <c r="C16" s="214">
        <v>10.308</v>
      </c>
      <c r="D16" s="104">
        <v>29</v>
      </c>
      <c r="E16" s="122">
        <v>41</v>
      </c>
      <c r="F16" s="200">
        <f t="shared" si="264"/>
        <v>3.9774932091579358</v>
      </c>
      <c r="G16" s="102">
        <v>10</v>
      </c>
      <c r="H16" s="105">
        <v>34</v>
      </c>
      <c r="I16" s="105"/>
      <c r="J16" s="105"/>
      <c r="K16" s="105"/>
      <c r="L16" s="105"/>
      <c r="M16" s="105">
        <v>10</v>
      </c>
      <c r="N16" s="105"/>
      <c r="O16" s="122"/>
      <c r="P16" s="107"/>
      <c r="Q16" s="107"/>
      <c r="R16" s="107"/>
      <c r="S16" s="107"/>
      <c r="T16" s="107"/>
      <c r="U16" s="101">
        <f t="shared" si="265"/>
        <v>0</v>
      </c>
      <c r="V16" s="101">
        <f t="shared" si="266"/>
        <v>14.35</v>
      </c>
      <c r="W16" s="103">
        <f t="shared" si="267"/>
        <v>14</v>
      </c>
      <c r="X16" s="107">
        <v>35</v>
      </c>
      <c r="Y16" s="103">
        <f>'ИТОГ и проверка'!Q16</f>
        <v>10</v>
      </c>
      <c r="Z16" s="103">
        <f t="shared" si="268"/>
        <v>24.390243902439025</v>
      </c>
      <c r="AA16" s="101">
        <f t="shared" si="269"/>
        <v>-10.609756097560975</v>
      </c>
      <c r="AB16" s="103">
        <f t="shared" si="261"/>
        <v>0</v>
      </c>
      <c r="AC16" s="107"/>
      <c r="AD16" s="103"/>
      <c r="AE16" s="107"/>
      <c r="AF16" s="107"/>
      <c r="AG16" s="103">
        <f t="shared" si="270"/>
        <v>10</v>
      </c>
      <c r="AH16" s="103"/>
      <c r="AI16" s="121"/>
      <c r="AJ16" s="121">
        <f t="shared" si="271"/>
        <v>10</v>
      </c>
      <c r="AK16" s="119">
        <f t="shared" si="262"/>
        <v>0</v>
      </c>
      <c r="AL16" s="101">
        <f t="shared" si="263"/>
        <v>0</v>
      </c>
    </row>
    <row r="17">
      <c r="A17" s="123" t="s">
        <v>41</v>
      </c>
      <c r="B17" s="87" t="s">
        <v>42</v>
      </c>
      <c r="C17" s="218"/>
      <c r="D17" s="88"/>
      <c r="E17" s="228"/>
      <c r="F17" s="208"/>
      <c r="G17" s="149"/>
      <c r="H17" s="91"/>
      <c r="I17" s="91"/>
      <c r="J17" s="91"/>
      <c r="K17" s="91"/>
      <c r="L17" s="91"/>
      <c r="M17" s="91"/>
      <c r="N17" s="91"/>
      <c r="O17" s="1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150"/>
      <c r="AA17" s="90"/>
      <c r="AB17" s="10">
        <f t="shared" si="261"/>
        <v>0</v>
      </c>
      <c r="AC17" s="90"/>
      <c r="AD17" s="90"/>
      <c r="AE17" s="90"/>
      <c r="AF17" s="90"/>
      <c r="AG17" s="90"/>
      <c r="AH17" s="235"/>
      <c r="AI17" s="370"/>
      <c r="AJ17" s="121">
        <f t="shared" si="271"/>
        <v>0</v>
      </c>
      <c r="AK17" s="119">
        <f t="shared" si="262"/>
        <v>0</v>
      </c>
      <c r="AL17" s="101">
        <f t="shared" si="263"/>
        <v>0</v>
      </c>
    </row>
    <row r="18" ht="45">
      <c r="A18" s="96" t="s">
        <v>43</v>
      </c>
      <c r="B18" s="97" t="s">
        <v>44</v>
      </c>
      <c r="C18" s="214">
        <v>397.60000000000002</v>
      </c>
      <c r="D18" s="337">
        <v>247</v>
      </c>
      <c r="E18" s="216">
        <v>233</v>
      </c>
      <c r="F18" s="217">
        <f t="shared" si="264"/>
        <v>0.58601609657947684</v>
      </c>
      <c r="G18" s="102">
        <v>49</v>
      </c>
      <c r="H18" s="105">
        <v>20</v>
      </c>
      <c r="I18" s="105"/>
      <c r="J18" s="105"/>
      <c r="K18" s="105"/>
      <c r="L18" s="105"/>
      <c r="M18" s="105">
        <v>49</v>
      </c>
      <c r="N18" s="105"/>
      <c r="O18" s="100"/>
      <c r="P18" s="107"/>
      <c r="Q18" s="107"/>
      <c r="R18" s="107"/>
      <c r="S18" s="107"/>
      <c r="T18" s="107"/>
      <c r="U18" s="101">
        <f t="shared" si="265"/>
        <v>0</v>
      </c>
      <c r="V18" s="101">
        <f t="shared" si="266"/>
        <v>81.549999999999997</v>
      </c>
      <c r="W18" s="103">
        <f t="shared" si="267"/>
        <v>81</v>
      </c>
      <c r="X18" s="107">
        <v>35</v>
      </c>
      <c r="Y18" s="103">
        <f>'ИТОГ и проверка'!Q18</f>
        <v>46</v>
      </c>
      <c r="Z18" s="103">
        <f t="shared" si="268"/>
        <v>19.742489270386265</v>
      </c>
      <c r="AA18" s="101">
        <f t="shared" si="269"/>
        <v>-15.257510729613735</v>
      </c>
      <c r="AB18" s="103">
        <f t="shared" si="261"/>
        <v>0</v>
      </c>
      <c r="AC18" s="107"/>
      <c r="AD18" s="103"/>
      <c r="AE18" s="107"/>
      <c r="AF18" s="107"/>
      <c r="AG18" s="103">
        <f t="shared" si="270"/>
        <v>46</v>
      </c>
      <c r="AH18" s="103"/>
      <c r="AI18" s="121"/>
      <c r="AJ18" s="121">
        <f t="shared" si="271"/>
        <v>46</v>
      </c>
      <c r="AK18" s="119">
        <f t="shared" si="262"/>
        <v>0</v>
      </c>
      <c r="AL18" s="101">
        <f t="shared" si="263"/>
        <v>0</v>
      </c>
    </row>
    <row r="19" ht="30">
      <c r="A19" s="96" t="s">
        <v>45</v>
      </c>
      <c r="B19" s="97" t="s">
        <v>46</v>
      </c>
      <c r="C19" s="211">
        <v>236.40000000000001</v>
      </c>
      <c r="D19" s="337">
        <v>121</v>
      </c>
      <c r="E19" s="216">
        <v>98</v>
      </c>
      <c r="F19" s="217">
        <f t="shared" si="264"/>
        <v>0.41455160744500846</v>
      </c>
      <c r="G19" s="102">
        <v>42</v>
      </c>
      <c r="H19" s="105">
        <v>35</v>
      </c>
      <c r="I19" s="105"/>
      <c r="J19" s="105"/>
      <c r="K19" s="105"/>
      <c r="L19" s="105"/>
      <c r="M19" s="105">
        <v>42</v>
      </c>
      <c r="N19" s="105"/>
      <c r="O19" s="100"/>
      <c r="P19" s="107"/>
      <c r="Q19" s="107"/>
      <c r="R19" s="107"/>
      <c r="S19" s="107"/>
      <c r="T19" s="107"/>
      <c r="U19" s="101">
        <f t="shared" si="265"/>
        <v>0</v>
      </c>
      <c r="V19" s="101">
        <f t="shared" si="266"/>
        <v>34.299999999999997</v>
      </c>
      <c r="W19" s="103">
        <f t="shared" si="267"/>
        <v>34</v>
      </c>
      <c r="X19" s="107">
        <v>35</v>
      </c>
      <c r="Y19" s="103">
        <f>'ИТОГ и проверка'!Q19</f>
        <v>33</v>
      </c>
      <c r="Z19" s="103">
        <f t="shared" si="268"/>
        <v>33.673469387755105</v>
      </c>
      <c r="AA19" s="101">
        <f t="shared" si="269"/>
        <v>-1.3265306122448948</v>
      </c>
      <c r="AB19" s="10">
        <f t="shared" si="261"/>
        <v>0</v>
      </c>
      <c r="AC19" s="107"/>
      <c r="AD19" s="103"/>
      <c r="AE19" s="107"/>
      <c r="AF19" s="107"/>
      <c r="AG19" s="103">
        <f t="shared" si="270"/>
        <v>33</v>
      </c>
      <c r="AH19" s="103"/>
      <c r="AI19" s="121"/>
      <c r="AJ19" s="121">
        <f t="shared" si="271"/>
        <v>33</v>
      </c>
      <c r="AK19" s="119">
        <f t="shared" si="262"/>
        <v>0</v>
      </c>
      <c r="AL19" s="101">
        <f t="shared" si="263"/>
        <v>0</v>
      </c>
    </row>
    <row r="20">
      <c r="A20" s="123" t="s">
        <v>47</v>
      </c>
      <c r="B20" s="87" t="s">
        <v>48</v>
      </c>
      <c r="C20" s="206"/>
      <c r="D20" s="208"/>
      <c r="E20" s="219"/>
      <c r="F20" s="220"/>
      <c r="G20" s="149"/>
      <c r="H20" s="91"/>
      <c r="I20" s="91"/>
      <c r="J20" s="91"/>
      <c r="K20" s="91"/>
      <c r="L20" s="91"/>
      <c r="M20" s="91"/>
      <c r="N20" s="91"/>
      <c r="O20" s="10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150"/>
      <c r="AA20" s="90"/>
      <c r="AB20" s="103">
        <f t="shared" si="261"/>
        <v>0</v>
      </c>
      <c r="AC20" s="90"/>
      <c r="AD20" s="90"/>
      <c r="AE20" s="90"/>
      <c r="AF20" s="90"/>
      <c r="AG20" s="90"/>
      <c r="AH20" s="235"/>
      <c r="AI20" s="370"/>
      <c r="AJ20" s="121">
        <f t="shared" si="271"/>
        <v>0</v>
      </c>
      <c r="AK20" s="119">
        <f t="shared" si="262"/>
        <v>0</v>
      </c>
      <c r="AL20" s="101">
        <f t="shared" si="263"/>
        <v>0</v>
      </c>
    </row>
    <row r="21" ht="45">
      <c r="A21" s="96" t="s">
        <v>49</v>
      </c>
      <c r="B21" s="97" t="s">
        <v>50</v>
      </c>
      <c r="C21" s="211">
        <v>29.48</v>
      </c>
      <c r="D21" s="337">
        <v>74</v>
      </c>
      <c r="E21" s="270">
        <v>85</v>
      </c>
      <c r="F21" s="217">
        <f t="shared" si="264"/>
        <v>2.8833107191316145</v>
      </c>
      <c r="G21" s="102">
        <v>25</v>
      </c>
      <c r="H21" s="105">
        <v>34</v>
      </c>
      <c r="I21" s="105"/>
      <c r="J21" s="105"/>
      <c r="K21" s="105"/>
      <c r="L21" s="105"/>
      <c r="M21" s="105">
        <v>25</v>
      </c>
      <c r="N21" s="105"/>
      <c r="O21" s="100"/>
      <c r="P21" s="107"/>
      <c r="Q21" s="107"/>
      <c r="R21" s="107"/>
      <c r="S21" s="107"/>
      <c r="T21" s="107"/>
      <c r="U21" s="101">
        <f t="shared" si="265"/>
        <v>0</v>
      </c>
      <c r="V21" s="101">
        <f t="shared" si="266"/>
        <v>29.749999999999996</v>
      </c>
      <c r="W21" s="103">
        <f t="shared" si="267"/>
        <v>29</v>
      </c>
      <c r="X21" s="107">
        <v>35</v>
      </c>
      <c r="Y21" s="103">
        <f>'ИТОГ и проверка'!Q21</f>
        <v>29</v>
      </c>
      <c r="Z21" s="103">
        <f t="shared" si="268"/>
        <v>34.117647058823529</v>
      </c>
      <c r="AA21" s="101">
        <f t="shared" si="269"/>
        <v>-0.88235294117647101</v>
      </c>
      <c r="AB21" s="10">
        <f t="shared" si="261"/>
        <v>0</v>
      </c>
      <c r="AC21" s="107"/>
      <c r="AD21" s="103"/>
      <c r="AE21" s="107"/>
      <c r="AF21" s="107"/>
      <c r="AG21" s="103">
        <f t="shared" si="270"/>
        <v>29</v>
      </c>
      <c r="AH21" s="103"/>
      <c r="AI21" s="121"/>
      <c r="AJ21" s="121">
        <f t="shared" si="271"/>
        <v>29</v>
      </c>
      <c r="AK21" s="119">
        <f t="shared" si="262"/>
        <v>0</v>
      </c>
      <c r="AL21" s="101">
        <f t="shared" si="263"/>
        <v>0</v>
      </c>
    </row>
    <row r="22" ht="30">
      <c r="A22" s="96" t="s">
        <v>51</v>
      </c>
      <c r="B22" s="97" t="s">
        <v>52</v>
      </c>
      <c r="C22" s="214">
        <v>21.359999999999999</v>
      </c>
      <c r="D22" s="104">
        <v>39</v>
      </c>
      <c r="E22" s="230">
        <v>10</v>
      </c>
      <c r="F22" s="200">
        <f t="shared" si="264"/>
        <v>0.46816479400749067</v>
      </c>
      <c r="G22" s="102">
        <v>10</v>
      </c>
      <c r="H22" s="105">
        <v>26</v>
      </c>
      <c r="I22" s="105"/>
      <c r="J22" s="105"/>
      <c r="K22" s="105"/>
      <c r="L22" s="105"/>
      <c r="M22" s="105">
        <v>10</v>
      </c>
      <c r="N22" s="105"/>
      <c r="O22" s="100"/>
      <c r="P22" s="107"/>
      <c r="Q22" s="107"/>
      <c r="R22" s="107"/>
      <c r="S22" s="107"/>
      <c r="T22" s="107"/>
      <c r="U22" s="101">
        <v>0</v>
      </c>
      <c r="V22" s="101">
        <f t="shared" si="266"/>
        <v>3.5</v>
      </c>
      <c r="W22" s="103">
        <f t="shared" si="267"/>
        <v>3</v>
      </c>
      <c r="X22" s="107">
        <v>35</v>
      </c>
      <c r="Y22" s="103">
        <f>'ИТОГ и проверка'!Q22</f>
        <v>0</v>
      </c>
      <c r="Z22" s="103">
        <f t="shared" si="268"/>
        <v>0</v>
      </c>
      <c r="AA22" s="101">
        <f t="shared" si="269"/>
        <v>-35</v>
      </c>
      <c r="AB22" s="103">
        <f t="shared" si="261"/>
        <v>0</v>
      </c>
      <c r="AC22" s="107"/>
      <c r="AD22" s="103"/>
      <c r="AE22" s="107"/>
      <c r="AF22" s="107"/>
      <c r="AG22" s="103">
        <f t="shared" si="270"/>
        <v>0</v>
      </c>
      <c r="AH22" s="103"/>
      <c r="AI22" s="121"/>
      <c r="AJ22" s="121">
        <f t="shared" si="271"/>
        <v>0</v>
      </c>
      <c r="AK22" s="119">
        <f t="shared" si="262"/>
        <v>0</v>
      </c>
      <c r="AL22" s="101">
        <f t="shared" si="263"/>
        <v>0</v>
      </c>
    </row>
    <row r="23" ht="60">
      <c r="A23" s="96" t="s">
        <v>53</v>
      </c>
      <c r="B23" s="97" t="s">
        <v>54</v>
      </c>
      <c r="C23" s="211">
        <v>33.600000000000001</v>
      </c>
      <c r="D23" s="104">
        <v>22</v>
      </c>
      <c r="E23" s="249">
        <v>24</v>
      </c>
      <c r="F23" s="200">
        <f t="shared" si="264"/>
        <v>0.7142857142857143</v>
      </c>
      <c r="G23" s="102">
        <v>7</v>
      </c>
      <c r="H23" s="105">
        <v>32</v>
      </c>
      <c r="I23" s="105"/>
      <c r="J23" s="105"/>
      <c r="K23" s="105"/>
      <c r="L23" s="105"/>
      <c r="M23" s="105">
        <v>7</v>
      </c>
      <c r="N23" s="105"/>
      <c r="O23" s="100"/>
      <c r="P23" s="107"/>
      <c r="Q23" s="107"/>
      <c r="R23" s="107"/>
      <c r="S23" s="107"/>
      <c r="T23" s="107"/>
      <c r="U23" s="101">
        <f t="shared" si="265"/>
        <v>0</v>
      </c>
      <c r="V23" s="101">
        <f t="shared" si="266"/>
        <v>8.3999999999999986</v>
      </c>
      <c r="W23" s="103">
        <f t="shared" si="267"/>
        <v>8</v>
      </c>
      <c r="X23" s="107">
        <v>35</v>
      </c>
      <c r="Y23" s="103">
        <f>'ИТОГ и проверка'!Q23</f>
        <v>8</v>
      </c>
      <c r="Z23" s="103">
        <f t="shared" si="268"/>
        <v>33.333333333333336</v>
      </c>
      <c r="AA23" s="101">
        <f t="shared" si="269"/>
        <v>-1.6666666666666643</v>
      </c>
      <c r="AB23" s="10">
        <f t="shared" si="261"/>
        <v>0</v>
      </c>
      <c r="AC23" s="107"/>
      <c r="AD23" s="103"/>
      <c r="AE23" s="107"/>
      <c r="AF23" s="107"/>
      <c r="AG23" s="103">
        <f t="shared" si="270"/>
        <v>8</v>
      </c>
      <c r="AH23" s="103"/>
      <c r="AI23" s="121"/>
      <c r="AJ23" s="121">
        <f t="shared" si="271"/>
        <v>8</v>
      </c>
      <c r="AK23" s="119">
        <f t="shared" si="262"/>
        <v>0</v>
      </c>
      <c r="AL23" s="101">
        <f t="shared" si="263"/>
        <v>0</v>
      </c>
    </row>
    <row r="24" ht="60">
      <c r="A24" s="131" t="s">
        <v>55</v>
      </c>
      <c r="B24" s="97" t="s">
        <v>56</v>
      </c>
      <c r="C24" s="98">
        <v>31.335999999999999</v>
      </c>
      <c r="D24" s="337">
        <v>17</v>
      </c>
      <c r="E24" s="270">
        <v>25</v>
      </c>
      <c r="F24" s="217">
        <f t="shared" si="264"/>
        <v>0.79780444217513402</v>
      </c>
      <c r="G24" s="102">
        <v>5</v>
      </c>
      <c r="H24" s="105">
        <v>29</v>
      </c>
      <c r="I24" s="105"/>
      <c r="J24" s="105"/>
      <c r="K24" s="105"/>
      <c r="L24" s="105"/>
      <c r="M24" s="105">
        <v>5</v>
      </c>
      <c r="N24" s="105"/>
      <c r="O24" s="100"/>
      <c r="P24" s="107"/>
      <c r="Q24" s="107"/>
      <c r="R24" s="107"/>
      <c r="S24" s="107"/>
      <c r="T24" s="107"/>
      <c r="U24" s="101">
        <f t="shared" si="265"/>
        <v>0</v>
      </c>
      <c r="V24" s="101">
        <f t="shared" si="266"/>
        <v>8.75</v>
      </c>
      <c r="W24" s="103">
        <f t="shared" si="267"/>
        <v>8</v>
      </c>
      <c r="X24" s="107">
        <v>35</v>
      </c>
      <c r="Y24" s="103">
        <f>'ИТОГ и проверка'!Q24</f>
        <v>8</v>
      </c>
      <c r="Z24" s="103">
        <f t="shared" si="268"/>
        <v>32</v>
      </c>
      <c r="AA24" s="101">
        <f t="shared" si="269"/>
        <v>-3</v>
      </c>
      <c r="AB24" s="103">
        <f t="shared" si="261"/>
        <v>0</v>
      </c>
      <c r="AC24" s="107"/>
      <c r="AD24" s="103"/>
      <c r="AE24" s="107"/>
      <c r="AF24" s="107"/>
      <c r="AG24" s="103">
        <f t="shared" si="270"/>
        <v>8</v>
      </c>
      <c r="AH24" s="103"/>
      <c r="AI24" s="121"/>
      <c r="AJ24" s="121">
        <f t="shared" si="271"/>
        <v>8</v>
      </c>
      <c r="AK24" s="119">
        <f t="shared" si="262"/>
        <v>0</v>
      </c>
      <c r="AL24" s="101">
        <f t="shared" si="263"/>
        <v>0</v>
      </c>
    </row>
    <row r="25" ht="30">
      <c r="A25" s="96" t="s">
        <v>57</v>
      </c>
      <c r="B25" s="97" t="s">
        <v>58</v>
      </c>
      <c r="C25" s="232">
        <v>255.47999999999999</v>
      </c>
      <c r="D25" s="337">
        <v>18</v>
      </c>
      <c r="E25" s="270">
        <v>47</v>
      </c>
      <c r="F25" s="217">
        <f t="shared" si="264"/>
        <v>0.18396743385000783</v>
      </c>
      <c r="G25" s="102">
        <v>6</v>
      </c>
      <c r="H25" s="105">
        <v>33</v>
      </c>
      <c r="I25" s="105"/>
      <c r="J25" s="105"/>
      <c r="K25" s="105"/>
      <c r="L25" s="105"/>
      <c r="M25" s="105">
        <v>6</v>
      </c>
      <c r="N25" s="105"/>
      <c r="O25" s="100">
        <v>4</v>
      </c>
      <c r="P25" s="107"/>
      <c r="Q25" s="107"/>
      <c r="R25" s="107"/>
      <c r="S25" s="107"/>
      <c r="T25" s="107"/>
      <c r="U25" s="101">
        <v>0</v>
      </c>
      <c r="V25" s="101">
        <f t="shared" si="266"/>
        <v>16.449999999999999</v>
      </c>
      <c r="W25" s="103">
        <f t="shared" si="267"/>
        <v>16</v>
      </c>
      <c r="X25" s="107">
        <v>35</v>
      </c>
      <c r="Y25" s="103">
        <f>'ИТОГ и проверка'!Q25</f>
        <v>16</v>
      </c>
      <c r="Z25" s="103">
        <f t="shared" si="268"/>
        <v>34.042553191489361</v>
      </c>
      <c r="AA25" s="101">
        <f t="shared" si="269"/>
        <v>-0.9574468085106389</v>
      </c>
      <c r="AB25" s="10">
        <f t="shared" si="261"/>
        <v>0</v>
      </c>
      <c r="AC25" s="107"/>
      <c r="AD25" s="103"/>
      <c r="AE25" s="107"/>
      <c r="AF25" s="107"/>
      <c r="AG25" s="103">
        <f t="shared" si="270"/>
        <v>16</v>
      </c>
      <c r="AH25" s="103"/>
      <c r="AI25" s="121"/>
      <c r="AJ25" s="121">
        <f t="shared" si="271"/>
        <v>16</v>
      </c>
      <c r="AK25" s="119">
        <f t="shared" si="262"/>
        <v>0</v>
      </c>
      <c r="AL25" s="101">
        <f t="shared" si="263"/>
        <v>0</v>
      </c>
    </row>
    <row r="26">
      <c r="A26" s="123" t="s">
        <v>59</v>
      </c>
      <c r="B26" s="87" t="s">
        <v>60</v>
      </c>
      <c r="C26" s="206"/>
      <c r="D26" s="208"/>
      <c r="E26" s="301"/>
      <c r="F26" s="256"/>
      <c r="G26" s="149"/>
      <c r="H26" s="91"/>
      <c r="I26" s="91"/>
      <c r="J26" s="91"/>
      <c r="K26" s="91"/>
      <c r="L26" s="91"/>
      <c r="M26" s="91"/>
      <c r="N26" s="91"/>
      <c r="O26" s="10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150"/>
      <c r="AA26" s="90"/>
      <c r="AB26" s="103">
        <f t="shared" si="261"/>
        <v>0</v>
      </c>
      <c r="AC26" s="90"/>
      <c r="AD26" s="90"/>
      <c r="AE26" s="90"/>
      <c r="AF26" s="90"/>
      <c r="AG26" s="90"/>
      <c r="AH26" s="235"/>
      <c r="AI26" s="370"/>
      <c r="AJ26" s="121">
        <f t="shared" si="271"/>
        <v>0</v>
      </c>
      <c r="AK26" s="119">
        <f t="shared" si="262"/>
        <v>0</v>
      </c>
      <c r="AL26" s="101">
        <f t="shared" si="263"/>
        <v>0</v>
      </c>
    </row>
    <row r="27" ht="30">
      <c r="A27" s="96" t="s">
        <v>61</v>
      </c>
      <c r="B27" s="97" t="s">
        <v>62</v>
      </c>
      <c r="C27" s="211">
        <v>8592.0200000000004</v>
      </c>
      <c r="D27" s="337">
        <v>25004</v>
      </c>
      <c r="E27" s="270">
        <v>26712</v>
      </c>
      <c r="F27" s="217">
        <f t="shared" si="264"/>
        <v>3.1089313106813066</v>
      </c>
      <c r="G27" s="102">
        <v>8751</v>
      </c>
      <c r="H27" s="105">
        <v>35</v>
      </c>
      <c r="I27" s="105"/>
      <c r="J27" s="105"/>
      <c r="K27" s="105"/>
      <c r="L27" s="105"/>
      <c r="M27" s="105">
        <v>8751</v>
      </c>
      <c r="N27" s="105"/>
      <c r="O27" s="100">
        <v>7970</v>
      </c>
      <c r="P27" s="107"/>
      <c r="Q27" s="107"/>
      <c r="R27" s="107"/>
      <c r="S27" s="107"/>
      <c r="T27" s="107"/>
      <c r="U27" s="101">
        <f t="shared" si="265"/>
        <v>91.075305679350933</v>
      </c>
      <c r="V27" s="101">
        <f t="shared" si="266"/>
        <v>9349.1999999999989</v>
      </c>
      <c r="W27" s="103">
        <f t="shared" si="267"/>
        <v>9349</v>
      </c>
      <c r="X27" s="107">
        <v>35</v>
      </c>
      <c r="Y27" s="103">
        <f>'ИТОГ и проверка'!Q27</f>
        <v>9349</v>
      </c>
      <c r="Z27" s="103">
        <f t="shared" si="268"/>
        <v>34.999251272836176</v>
      </c>
      <c r="AA27" s="101">
        <f t="shared" si="269"/>
        <v>-0.0007487271638240145</v>
      </c>
      <c r="AB27" s="10">
        <f t="shared" si="261"/>
        <v>0</v>
      </c>
      <c r="AC27" s="107"/>
      <c r="AD27" s="103"/>
      <c r="AE27" s="107"/>
      <c r="AF27" s="107"/>
      <c r="AG27" s="103">
        <f t="shared" si="270"/>
        <v>9349</v>
      </c>
      <c r="AH27" s="103"/>
      <c r="AI27" s="121"/>
      <c r="AJ27" s="121">
        <f t="shared" si="271"/>
        <v>9349</v>
      </c>
      <c r="AK27" s="119">
        <f t="shared" si="262"/>
        <v>0</v>
      </c>
      <c r="AL27" s="101">
        <f t="shared" si="263"/>
        <v>0</v>
      </c>
    </row>
    <row r="28">
      <c r="A28" s="123" t="s">
        <v>63</v>
      </c>
      <c r="B28" s="87" t="s">
        <v>64</v>
      </c>
      <c r="C28" s="206"/>
      <c r="D28" s="208"/>
      <c r="E28" s="272"/>
      <c r="F28" s="256"/>
      <c r="G28" s="149"/>
      <c r="H28" s="91"/>
      <c r="I28" s="91"/>
      <c r="J28" s="91"/>
      <c r="K28" s="91"/>
      <c r="L28" s="91"/>
      <c r="M28" s="91"/>
      <c r="N28" s="91"/>
      <c r="O28" s="10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150"/>
      <c r="AA28" s="90"/>
      <c r="AB28" s="103">
        <f t="shared" si="261"/>
        <v>0</v>
      </c>
      <c r="AC28" s="90"/>
      <c r="AD28" s="90"/>
      <c r="AE28" s="90"/>
      <c r="AF28" s="90"/>
      <c r="AG28" s="90"/>
      <c r="AH28" s="235"/>
      <c r="AI28" s="370"/>
      <c r="AJ28" s="121">
        <f t="shared" si="271"/>
        <v>0</v>
      </c>
      <c r="AK28" s="119">
        <f t="shared" si="262"/>
        <v>0</v>
      </c>
      <c r="AL28" s="101">
        <f t="shared" si="263"/>
        <v>0</v>
      </c>
    </row>
    <row r="29" ht="45">
      <c r="A29" s="96" t="s">
        <v>65</v>
      </c>
      <c r="B29" s="97" t="s">
        <v>66</v>
      </c>
      <c r="C29" s="238">
        <v>19.600000000000001</v>
      </c>
      <c r="D29" s="64">
        <v>40</v>
      </c>
      <c r="E29" s="240">
        <v>35</v>
      </c>
      <c r="F29" s="200">
        <f t="shared" si="264"/>
        <v>1.7857142857142856</v>
      </c>
      <c r="G29" s="102">
        <v>14</v>
      </c>
      <c r="H29" s="105">
        <v>35</v>
      </c>
      <c r="I29" s="105"/>
      <c r="J29" s="105"/>
      <c r="K29" s="105"/>
      <c r="L29" s="105"/>
      <c r="M29" s="105">
        <v>14</v>
      </c>
      <c r="N29" s="105"/>
      <c r="O29" s="100">
        <v>0</v>
      </c>
      <c r="P29" s="107"/>
      <c r="Q29" s="107"/>
      <c r="R29" s="107"/>
      <c r="S29" s="107"/>
      <c r="T29" s="107"/>
      <c r="U29" s="101">
        <f t="shared" si="265"/>
        <v>0</v>
      </c>
      <c r="V29" s="101">
        <f t="shared" si="266"/>
        <v>12.25</v>
      </c>
      <c r="W29" s="103">
        <f t="shared" si="267"/>
        <v>12</v>
      </c>
      <c r="X29" s="107">
        <v>35</v>
      </c>
      <c r="Y29" s="103">
        <f>'ИТОГ и проверка'!Q29</f>
        <v>12</v>
      </c>
      <c r="Z29" s="103">
        <f t="shared" si="268"/>
        <v>34.285714285714285</v>
      </c>
      <c r="AA29" s="101">
        <f t="shared" si="269"/>
        <v>-0.7142857142857153</v>
      </c>
      <c r="AB29" s="10">
        <f t="shared" si="261"/>
        <v>0</v>
      </c>
      <c r="AC29" s="107"/>
      <c r="AD29" s="103"/>
      <c r="AE29" s="107"/>
      <c r="AF29" s="107"/>
      <c r="AG29" s="103">
        <f t="shared" si="270"/>
        <v>12</v>
      </c>
      <c r="AH29" s="103"/>
      <c r="AI29" s="121"/>
      <c r="AJ29" s="121">
        <f t="shared" si="271"/>
        <v>12</v>
      </c>
      <c r="AK29" s="119">
        <f t="shared" si="262"/>
        <v>0</v>
      </c>
      <c r="AL29" s="101">
        <f t="shared" si="263"/>
        <v>0</v>
      </c>
    </row>
    <row r="30" ht="45">
      <c r="A30" s="96" t="s">
        <v>67</v>
      </c>
      <c r="B30" s="97" t="s">
        <v>68</v>
      </c>
      <c r="C30" s="239">
        <v>6.7999999999999998</v>
      </c>
      <c r="D30" s="64">
        <v>15</v>
      </c>
      <c r="E30" s="71">
        <v>13</v>
      </c>
      <c r="F30" s="200">
        <f t="shared" si="264"/>
        <v>1.911764705882353</v>
      </c>
      <c r="G30" s="102">
        <v>5</v>
      </c>
      <c r="H30" s="105">
        <v>33</v>
      </c>
      <c r="I30" s="105"/>
      <c r="J30" s="105"/>
      <c r="K30" s="105"/>
      <c r="L30" s="105"/>
      <c r="M30" s="105">
        <v>5</v>
      </c>
      <c r="N30" s="201"/>
      <c r="O30" s="100">
        <v>0</v>
      </c>
      <c r="P30" s="203"/>
      <c r="Q30" s="107"/>
      <c r="R30" s="107"/>
      <c r="S30" s="107"/>
      <c r="T30" s="107"/>
      <c r="U30" s="101">
        <f t="shared" si="265"/>
        <v>0</v>
      </c>
      <c r="V30" s="101">
        <f t="shared" si="266"/>
        <v>4.5499999999999998</v>
      </c>
      <c r="W30" s="103">
        <f t="shared" si="267"/>
        <v>4</v>
      </c>
      <c r="X30" s="107">
        <v>35</v>
      </c>
      <c r="Y30" s="103">
        <f>'ИТОГ и проверка'!Q30</f>
        <v>4</v>
      </c>
      <c r="Z30" s="103">
        <f t="shared" si="268"/>
        <v>30.769230769230766</v>
      </c>
      <c r="AA30" s="101">
        <f t="shared" si="269"/>
        <v>-4.2307692307692335</v>
      </c>
      <c r="AB30" s="103">
        <f t="shared" si="261"/>
        <v>0</v>
      </c>
      <c r="AC30" s="107"/>
      <c r="AD30" s="103"/>
      <c r="AE30" s="107"/>
      <c r="AF30" s="107"/>
      <c r="AG30" s="103">
        <f t="shared" si="270"/>
        <v>4</v>
      </c>
      <c r="AH30" s="103"/>
      <c r="AI30" s="121"/>
      <c r="AJ30" s="121">
        <f t="shared" si="271"/>
        <v>4</v>
      </c>
      <c r="AK30" s="119">
        <f t="shared" si="262"/>
        <v>0</v>
      </c>
      <c r="AL30" s="101">
        <f t="shared" si="263"/>
        <v>0</v>
      </c>
    </row>
    <row r="31" ht="45">
      <c r="A31" s="96" t="s">
        <v>69</v>
      </c>
      <c r="B31" s="97" t="s">
        <v>70</v>
      </c>
      <c r="C31" s="232">
        <v>5.1580000000000004</v>
      </c>
      <c r="D31" s="64">
        <v>12</v>
      </c>
      <c r="E31" s="240">
        <v>10</v>
      </c>
      <c r="F31" s="200">
        <f t="shared" si="264"/>
        <v>1.9387359441644048</v>
      </c>
      <c r="G31" s="102">
        <v>4</v>
      </c>
      <c r="H31" s="105">
        <v>33</v>
      </c>
      <c r="I31" s="105"/>
      <c r="J31" s="105"/>
      <c r="K31" s="105"/>
      <c r="L31" s="105"/>
      <c r="M31" s="105">
        <v>4</v>
      </c>
      <c r="N31" s="201"/>
      <c r="O31" s="100">
        <v>0</v>
      </c>
      <c r="P31" s="203"/>
      <c r="Q31" s="107"/>
      <c r="R31" s="107"/>
      <c r="S31" s="107"/>
      <c r="T31" s="107"/>
      <c r="U31" s="101">
        <f t="shared" si="265"/>
        <v>0</v>
      </c>
      <c r="V31" s="101">
        <f t="shared" si="266"/>
        <v>3.5</v>
      </c>
      <c r="W31" s="103">
        <f t="shared" si="267"/>
        <v>3</v>
      </c>
      <c r="X31" s="107">
        <v>35</v>
      </c>
      <c r="Y31" s="103">
        <f>'ИТОГ и проверка'!Q31</f>
        <v>3</v>
      </c>
      <c r="Z31" s="103">
        <f t="shared" si="268"/>
        <v>30</v>
      </c>
      <c r="AA31" s="101">
        <f t="shared" si="269"/>
        <v>-5</v>
      </c>
      <c r="AB31" s="10">
        <f t="shared" si="261"/>
        <v>0</v>
      </c>
      <c r="AC31" s="107"/>
      <c r="AD31" s="103"/>
      <c r="AE31" s="107"/>
      <c r="AF31" s="107"/>
      <c r="AG31" s="103">
        <f t="shared" si="270"/>
        <v>3</v>
      </c>
      <c r="AH31" s="103"/>
      <c r="AI31" s="121"/>
      <c r="AJ31" s="121">
        <f t="shared" si="271"/>
        <v>3</v>
      </c>
      <c r="AK31" s="119">
        <f t="shared" si="262"/>
        <v>0</v>
      </c>
      <c r="AL31" s="101">
        <f t="shared" si="263"/>
        <v>0</v>
      </c>
    </row>
    <row r="32" ht="30">
      <c r="A32" s="96" t="s">
        <v>71</v>
      </c>
      <c r="B32" s="97" t="s">
        <v>72</v>
      </c>
      <c r="C32" s="214">
        <v>9.0289999999999999</v>
      </c>
      <c r="D32" s="64">
        <v>2</v>
      </c>
      <c r="E32" s="122">
        <v>0</v>
      </c>
      <c r="F32" s="200">
        <f t="shared" si="264"/>
        <v>0</v>
      </c>
      <c r="G32" s="102">
        <v>0</v>
      </c>
      <c r="H32" s="105">
        <v>0</v>
      </c>
      <c r="I32" s="105"/>
      <c r="J32" s="105"/>
      <c r="K32" s="105"/>
      <c r="L32" s="105"/>
      <c r="M32" s="105">
        <v>0</v>
      </c>
      <c r="N32" s="105"/>
      <c r="O32" s="100">
        <v>0</v>
      </c>
      <c r="P32" s="107"/>
      <c r="Q32" s="107"/>
      <c r="R32" s="107"/>
      <c r="S32" s="107"/>
      <c r="T32" s="107"/>
      <c r="U32" s="101">
        <v>0</v>
      </c>
      <c r="V32" s="101">
        <f t="shared" si="266"/>
        <v>0</v>
      </c>
      <c r="W32" s="103">
        <f t="shared" si="267"/>
        <v>0</v>
      </c>
      <c r="X32" s="107">
        <v>0</v>
      </c>
      <c r="Y32" s="103">
        <f>'ИТОГ и проверка'!Q32</f>
        <v>0</v>
      </c>
      <c r="Z32" s="103">
        <v>0</v>
      </c>
      <c r="AA32" s="101">
        <f t="shared" si="269"/>
        <v>0</v>
      </c>
      <c r="AB32" s="103">
        <f t="shared" si="261"/>
        <v>0</v>
      </c>
      <c r="AC32" s="107"/>
      <c r="AD32" s="103"/>
      <c r="AE32" s="107"/>
      <c r="AF32" s="107"/>
      <c r="AG32" s="103">
        <f t="shared" si="270"/>
        <v>0</v>
      </c>
      <c r="AH32" s="103"/>
      <c r="AI32" s="121"/>
      <c r="AJ32" s="121">
        <f t="shared" si="271"/>
        <v>0</v>
      </c>
      <c r="AK32" s="119">
        <f t="shared" si="262"/>
        <v>0</v>
      </c>
      <c r="AL32" s="101">
        <f t="shared" si="263"/>
        <v>0</v>
      </c>
    </row>
    <row r="33" ht="30">
      <c r="A33" s="96" t="s">
        <v>73</v>
      </c>
      <c r="B33" s="97" t="s">
        <v>74</v>
      </c>
      <c r="C33" s="232">
        <v>302.69999999999999</v>
      </c>
      <c r="D33" s="71">
        <v>28</v>
      </c>
      <c r="E33" s="242">
        <v>22</v>
      </c>
      <c r="F33" s="200">
        <f t="shared" si="264"/>
        <v>0.072679220350181706</v>
      </c>
      <c r="G33" s="102">
        <v>9</v>
      </c>
      <c r="H33" s="105">
        <v>32</v>
      </c>
      <c r="I33" s="105"/>
      <c r="J33" s="105"/>
      <c r="K33" s="105"/>
      <c r="L33" s="105"/>
      <c r="M33" s="105">
        <v>9</v>
      </c>
      <c r="N33" s="105"/>
      <c r="O33" s="100">
        <v>0</v>
      </c>
      <c r="P33" s="107"/>
      <c r="Q33" s="107"/>
      <c r="R33" s="107"/>
      <c r="S33" s="107"/>
      <c r="T33" s="107"/>
      <c r="U33" s="101">
        <f t="shared" si="265"/>
        <v>0</v>
      </c>
      <c r="V33" s="101">
        <f t="shared" si="266"/>
        <v>7.6999999999999993</v>
      </c>
      <c r="W33" s="103">
        <f t="shared" si="267"/>
        <v>7</v>
      </c>
      <c r="X33" s="107">
        <v>35</v>
      </c>
      <c r="Y33" s="103">
        <f>'ИТОГ и проверка'!Q33</f>
        <v>7</v>
      </c>
      <c r="Z33" s="103">
        <f t="shared" si="268"/>
        <v>31.818181818181817</v>
      </c>
      <c r="AA33" s="101">
        <f t="shared" si="269"/>
        <v>-3.1818181818181834</v>
      </c>
      <c r="AB33" s="10">
        <f t="shared" si="261"/>
        <v>0</v>
      </c>
      <c r="AC33" s="107"/>
      <c r="AD33" s="103"/>
      <c r="AE33" s="107"/>
      <c r="AF33" s="107"/>
      <c r="AG33" s="103">
        <f t="shared" si="270"/>
        <v>7</v>
      </c>
      <c r="AH33" s="103"/>
      <c r="AI33" s="121"/>
      <c r="AJ33" s="121">
        <f t="shared" si="271"/>
        <v>7</v>
      </c>
      <c r="AK33" s="119">
        <f t="shared" si="262"/>
        <v>0</v>
      </c>
      <c r="AL33" s="101">
        <f t="shared" si="263"/>
        <v>0</v>
      </c>
    </row>
    <row r="34" ht="30">
      <c r="A34" s="96" t="s">
        <v>75</v>
      </c>
      <c r="B34" s="97" t="s">
        <v>76</v>
      </c>
      <c r="C34" s="214">
        <v>10</v>
      </c>
      <c r="D34" s="64">
        <v>13</v>
      </c>
      <c r="E34" s="71">
        <v>10</v>
      </c>
      <c r="F34" s="200">
        <f t="shared" si="264"/>
        <v>1</v>
      </c>
      <c r="G34" s="102">
        <v>4</v>
      </c>
      <c r="H34" s="105">
        <v>31</v>
      </c>
      <c r="I34" s="105"/>
      <c r="J34" s="105"/>
      <c r="K34" s="105"/>
      <c r="L34" s="105"/>
      <c r="M34" s="105">
        <v>4</v>
      </c>
      <c r="N34" s="105"/>
      <c r="O34" s="100">
        <v>4</v>
      </c>
      <c r="P34" s="107"/>
      <c r="Q34" s="107"/>
      <c r="R34" s="107"/>
      <c r="S34" s="107"/>
      <c r="T34" s="107"/>
      <c r="U34" s="101">
        <v>0</v>
      </c>
      <c r="V34" s="101">
        <f t="shared" si="266"/>
        <v>3.5</v>
      </c>
      <c r="W34" s="103">
        <f t="shared" si="267"/>
        <v>3</v>
      </c>
      <c r="X34" s="107">
        <v>35</v>
      </c>
      <c r="Y34" s="103">
        <f>'ИТОГ и проверка'!Q34</f>
        <v>3</v>
      </c>
      <c r="Z34" s="103">
        <f t="shared" si="268"/>
        <v>30</v>
      </c>
      <c r="AA34" s="101">
        <f t="shared" si="269"/>
        <v>-5</v>
      </c>
      <c r="AB34" s="103">
        <f t="shared" si="261"/>
        <v>0</v>
      </c>
      <c r="AC34" s="107"/>
      <c r="AD34" s="103"/>
      <c r="AE34" s="107"/>
      <c r="AF34" s="107"/>
      <c r="AG34" s="103">
        <f t="shared" si="270"/>
        <v>3</v>
      </c>
      <c r="AH34" s="103"/>
      <c r="AI34" s="121"/>
      <c r="AJ34" s="121">
        <f t="shared" si="271"/>
        <v>3</v>
      </c>
      <c r="AK34" s="119">
        <f t="shared" si="262"/>
        <v>0</v>
      </c>
      <c r="AL34" s="101">
        <f t="shared" si="263"/>
        <v>0</v>
      </c>
    </row>
    <row r="35" ht="45">
      <c r="A35" s="96" t="s">
        <v>77</v>
      </c>
      <c r="B35" s="97" t="s">
        <v>78</v>
      </c>
      <c r="C35" s="211">
        <v>9.8000000000000007</v>
      </c>
      <c r="D35" s="415">
        <v>0</v>
      </c>
      <c r="E35" s="416">
        <v>0</v>
      </c>
      <c r="F35" s="217">
        <f t="shared" si="264"/>
        <v>0</v>
      </c>
      <c r="G35" s="102">
        <v>0</v>
      </c>
      <c r="H35" s="105">
        <v>0</v>
      </c>
      <c r="I35" s="105"/>
      <c r="J35" s="105"/>
      <c r="K35" s="105"/>
      <c r="L35" s="105"/>
      <c r="M35" s="105">
        <v>0</v>
      </c>
      <c r="N35" s="105"/>
      <c r="O35" s="100">
        <v>0</v>
      </c>
      <c r="P35" s="107"/>
      <c r="Q35" s="107"/>
      <c r="R35" s="107"/>
      <c r="S35" s="107"/>
      <c r="T35" s="107"/>
      <c r="U35" s="101">
        <v>0</v>
      </c>
      <c r="V35" s="101">
        <f t="shared" si="266"/>
        <v>0</v>
      </c>
      <c r="W35" s="103">
        <f t="shared" si="267"/>
        <v>0</v>
      </c>
      <c r="X35" s="107">
        <v>0</v>
      </c>
      <c r="Y35" s="103">
        <f>'ИТОГ и проверка'!Q35</f>
        <v>0</v>
      </c>
      <c r="Z35" s="103">
        <v>0</v>
      </c>
      <c r="AA35" s="101">
        <f t="shared" si="269"/>
        <v>0</v>
      </c>
      <c r="AB35" s="10">
        <f t="shared" si="261"/>
        <v>0</v>
      </c>
      <c r="AC35" s="107"/>
      <c r="AD35" s="103"/>
      <c r="AE35" s="107"/>
      <c r="AF35" s="107"/>
      <c r="AG35" s="103">
        <f t="shared" si="270"/>
        <v>0</v>
      </c>
      <c r="AH35" s="103"/>
      <c r="AI35" s="121"/>
      <c r="AJ35" s="121">
        <f t="shared" si="271"/>
        <v>0</v>
      </c>
      <c r="AK35" s="119">
        <f t="shared" si="262"/>
        <v>0</v>
      </c>
      <c r="AL35" s="101">
        <f t="shared" si="263"/>
        <v>0</v>
      </c>
    </row>
    <row r="36">
      <c r="A36" s="123" t="s">
        <v>79</v>
      </c>
      <c r="B36" s="87" t="s">
        <v>80</v>
      </c>
      <c r="C36" s="206"/>
      <c r="D36" s="208"/>
      <c r="E36" s="272"/>
      <c r="F36" s="256"/>
      <c r="G36" s="149"/>
      <c r="H36" s="91"/>
      <c r="I36" s="91"/>
      <c r="J36" s="91"/>
      <c r="K36" s="91"/>
      <c r="L36" s="91"/>
      <c r="M36" s="91"/>
      <c r="N36" s="91"/>
      <c r="O36" s="89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150"/>
      <c r="AA36" s="90"/>
      <c r="AB36" s="103">
        <f t="shared" si="261"/>
        <v>0</v>
      </c>
      <c r="AC36" s="90"/>
      <c r="AD36" s="90"/>
      <c r="AE36" s="90"/>
      <c r="AF36" s="90"/>
      <c r="AG36" s="90"/>
      <c r="AH36" s="235"/>
      <c r="AI36" s="370"/>
      <c r="AJ36" s="121">
        <f t="shared" si="271"/>
        <v>0</v>
      </c>
      <c r="AK36" s="119">
        <f t="shared" si="262"/>
        <v>0</v>
      </c>
      <c r="AL36" s="101">
        <f t="shared" si="263"/>
        <v>0</v>
      </c>
    </row>
    <row r="37" ht="45">
      <c r="A37" s="96" t="s">
        <v>81</v>
      </c>
      <c r="B37" s="97" t="s">
        <v>82</v>
      </c>
      <c r="C37" s="211">
        <v>164.08600000000001</v>
      </c>
      <c r="D37" s="104">
        <v>361</v>
      </c>
      <c r="E37" s="182">
        <v>375</v>
      </c>
      <c r="F37" s="200">
        <f t="shared" si="264"/>
        <v>2.2853869312433721</v>
      </c>
      <c r="G37" s="102">
        <v>108</v>
      </c>
      <c r="H37" s="105">
        <v>30</v>
      </c>
      <c r="I37" s="105"/>
      <c r="J37" s="105"/>
      <c r="K37" s="105"/>
      <c r="L37" s="105"/>
      <c r="M37" s="105">
        <v>108</v>
      </c>
      <c r="N37" s="105"/>
      <c r="O37" s="100">
        <v>63</v>
      </c>
      <c r="P37" s="107"/>
      <c r="Q37" s="107"/>
      <c r="R37" s="107"/>
      <c r="S37" s="107"/>
      <c r="T37" s="107"/>
      <c r="U37" s="101">
        <f t="shared" si="265"/>
        <v>58.333333333333329</v>
      </c>
      <c r="V37" s="101">
        <f t="shared" si="266"/>
        <v>131.25</v>
      </c>
      <c r="W37" s="103">
        <f t="shared" si="267"/>
        <v>131</v>
      </c>
      <c r="X37" s="107">
        <v>35</v>
      </c>
      <c r="Y37" s="103">
        <f>'ИТОГ и проверка'!Q37</f>
        <v>112</v>
      </c>
      <c r="Z37" s="103">
        <f t="shared" si="268"/>
        <v>29.866666666666667</v>
      </c>
      <c r="AA37" s="101">
        <f t="shared" si="269"/>
        <v>-5.1333333333333329</v>
      </c>
      <c r="AB37" s="10">
        <f t="shared" si="261"/>
        <v>0</v>
      </c>
      <c r="AC37" s="107"/>
      <c r="AD37" s="103"/>
      <c r="AE37" s="107"/>
      <c r="AF37" s="107"/>
      <c r="AG37" s="103">
        <f t="shared" si="270"/>
        <v>112</v>
      </c>
      <c r="AH37" s="103"/>
      <c r="AI37" s="121"/>
      <c r="AJ37" s="121">
        <f t="shared" si="271"/>
        <v>112</v>
      </c>
      <c r="AK37" s="119">
        <f t="shared" si="262"/>
        <v>0</v>
      </c>
      <c r="AL37" s="101">
        <f t="shared" si="263"/>
        <v>0</v>
      </c>
    </row>
    <row r="38" ht="30">
      <c r="A38" s="96" t="s">
        <v>83</v>
      </c>
      <c r="B38" s="97" t="s">
        <v>84</v>
      </c>
      <c r="C38" s="214">
        <v>358.69999999999999</v>
      </c>
      <c r="D38" s="104">
        <v>763</v>
      </c>
      <c r="E38" s="100">
        <v>751</v>
      </c>
      <c r="F38" s="200">
        <f t="shared" si="264"/>
        <v>2.0936715918594926</v>
      </c>
      <c r="G38" s="102">
        <v>267</v>
      </c>
      <c r="H38" s="105">
        <v>35</v>
      </c>
      <c r="I38" s="105"/>
      <c r="J38" s="105"/>
      <c r="K38" s="105"/>
      <c r="L38" s="105"/>
      <c r="M38" s="105">
        <v>267</v>
      </c>
      <c r="N38" s="105"/>
      <c r="O38" s="100">
        <v>123</v>
      </c>
      <c r="P38" s="107"/>
      <c r="Q38" s="107"/>
      <c r="R38" s="107"/>
      <c r="S38" s="107"/>
      <c r="T38" s="107"/>
      <c r="U38" s="101">
        <f t="shared" si="265"/>
        <v>46.067415730337082</v>
      </c>
      <c r="V38" s="101">
        <f t="shared" si="266"/>
        <v>262.84999999999997</v>
      </c>
      <c r="W38" s="103">
        <f t="shared" si="267"/>
        <v>262</v>
      </c>
      <c r="X38" s="107">
        <v>35</v>
      </c>
      <c r="Y38" s="103">
        <f>'ИТОГ и проверка'!Q38</f>
        <v>262</v>
      </c>
      <c r="Z38" s="103">
        <f t="shared" si="268"/>
        <v>34.886817576564582</v>
      </c>
      <c r="AA38" s="101">
        <f t="shared" si="269"/>
        <v>-0.1131824234354184</v>
      </c>
      <c r="AB38" s="103">
        <f t="shared" si="261"/>
        <v>0</v>
      </c>
      <c r="AC38" s="107"/>
      <c r="AD38" s="103"/>
      <c r="AE38" s="107"/>
      <c r="AF38" s="107"/>
      <c r="AG38" s="103">
        <f t="shared" si="270"/>
        <v>262</v>
      </c>
      <c r="AH38" s="103"/>
      <c r="AI38" s="121"/>
      <c r="AJ38" s="121">
        <f t="shared" si="271"/>
        <v>262</v>
      </c>
      <c r="AK38" s="119">
        <f t="shared" si="262"/>
        <v>0</v>
      </c>
      <c r="AL38" s="101">
        <f t="shared" si="263"/>
        <v>0</v>
      </c>
    </row>
    <row r="39" ht="45">
      <c r="A39" s="96" t="s">
        <v>85</v>
      </c>
      <c r="B39" s="97" t="s">
        <v>86</v>
      </c>
      <c r="C39" s="211">
        <v>59.463999999999999</v>
      </c>
      <c r="D39" s="104">
        <v>79</v>
      </c>
      <c r="E39" s="249">
        <v>84</v>
      </c>
      <c r="F39" s="200">
        <f t="shared" si="264"/>
        <v>1.4126193999730929</v>
      </c>
      <c r="G39" s="102">
        <v>27</v>
      </c>
      <c r="H39" s="105">
        <v>34</v>
      </c>
      <c r="I39" s="105"/>
      <c r="J39" s="105"/>
      <c r="K39" s="105"/>
      <c r="L39" s="105"/>
      <c r="M39" s="105">
        <v>27</v>
      </c>
      <c r="N39" s="105"/>
      <c r="O39" s="100">
        <v>5</v>
      </c>
      <c r="P39" s="107"/>
      <c r="Q39" s="107"/>
      <c r="R39" s="107"/>
      <c r="S39" s="107"/>
      <c r="T39" s="107"/>
      <c r="U39" s="101">
        <f t="shared" si="265"/>
        <v>18.518518518518519</v>
      </c>
      <c r="V39" s="101">
        <f t="shared" si="266"/>
        <v>29.399999999999999</v>
      </c>
      <c r="W39" s="103">
        <f t="shared" si="267"/>
        <v>29</v>
      </c>
      <c r="X39" s="107">
        <v>35</v>
      </c>
      <c r="Y39" s="103">
        <f>'ИТОГ и проверка'!Q39</f>
        <v>29</v>
      </c>
      <c r="Z39" s="103">
        <f t="shared" si="268"/>
        <v>34.523809523809526</v>
      </c>
      <c r="AA39" s="101">
        <f t="shared" si="269"/>
        <v>-0.4761904761904745</v>
      </c>
      <c r="AB39" s="10">
        <f t="shared" si="261"/>
        <v>0</v>
      </c>
      <c r="AC39" s="107"/>
      <c r="AD39" s="103"/>
      <c r="AE39" s="107"/>
      <c r="AF39" s="107"/>
      <c r="AG39" s="103">
        <f t="shared" si="270"/>
        <v>29</v>
      </c>
      <c r="AH39" s="103"/>
      <c r="AI39" s="121"/>
      <c r="AJ39" s="121">
        <f t="shared" si="271"/>
        <v>29</v>
      </c>
      <c r="AK39" s="119">
        <f t="shared" si="262"/>
        <v>0</v>
      </c>
      <c r="AL39" s="101">
        <f t="shared" si="263"/>
        <v>0</v>
      </c>
    </row>
    <row r="40" ht="30">
      <c r="A40" s="96" t="s">
        <v>87</v>
      </c>
      <c r="B40" s="97" t="s">
        <v>88</v>
      </c>
      <c r="C40" s="214">
        <v>57.622</v>
      </c>
      <c r="D40" s="337">
        <v>236</v>
      </c>
      <c r="E40" s="213">
        <v>209</v>
      </c>
      <c r="F40" s="217">
        <f t="shared" si="264"/>
        <v>3.6270868765402104</v>
      </c>
      <c r="G40" s="102">
        <v>33</v>
      </c>
      <c r="H40" s="105">
        <v>14</v>
      </c>
      <c r="I40" s="105"/>
      <c r="J40" s="105"/>
      <c r="K40" s="105"/>
      <c r="L40" s="105"/>
      <c r="M40" s="105">
        <v>33</v>
      </c>
      <c r="N40" s="105"/>
      <c r="O40" s="100">
        <v>33</v>
      </c>
      <c r="P40" s="107"/>
      <c r="Q40" s="107"/>
      <c r="R40" s="107"/>
      <c r="S40" s="107"/>
      <c r="T40" s="107"/>
      <c r="U40" s="101">
        <f t="shared" si="265"/>
        <v>100</v>
      </c>
      <c r="V40" s="101">
        <f t="shared" si="266"/>
        <v>73.149999999999991</v>
      </c>
      <c r="W40" s="103">
        <f t="shared" si="267"/>
        <v>73</v>
      </c>
      <c r="X40" s="107">
        <v>35</v>
      </c>
      <c r="Y40" s="103">
        <f>'ИТОГ и проверка'!Q40</f>
        <v>35</v>
      </c>
      <c r="Z40" s="103">
        <f t="shared" si="268"/>
        <v>16.746411483253588</v>
      </c>
      <c r="AA40" s="101">
        <f t="shared" si="269"/>
        <v>-18.253588516746412</v>
      </c>
      <c r="AB40" s="103">
        <f t="shared" si="261"/>
        <v>0</v>
      </c>
      <c r="AC40" s="107"/>
      <c r="AD40" s="103"/>
      <c r="AE40" s="107"/>
      <c r="AF40" s="107"/>
      <c r="AG40" s="103">
        <f t="shared" si="270"/>
        <v>35</v>
      </c>
      <c r="AH40" s="103"/>
      <c r="AI40" s="121"/>
      <c r="AJ40" s="121">
        <f t="shared" si="271"/>
        <v>35</v>
      </c>
      <c r="AK40" s="119">
        <f t="shared" si="262"/>
        <v>0</v>
      </c>
      <c r="AL40" s="101">
        <f t="shared" si="263"/>
        <v>0</v>
      </c>
    </row>
    <row r="41" ht="45">
      <c r="A41" s="96" t="s">
        <v>89</v>
      </c>
      <c r="B41" s="97" t="s">
        <v>90</v>
      </c>
      <c r="C41" s="211">
        <v>335.70999999999998</v>
      </c>
      <c r="D41" s="337">
        <v>1109</v>
      </c>
      <c r="E41" s="213">
        <v>1132</v>
      </c>
      <c r="F41" s="217">
        <f t="shared" si="264"/>
        <v>3.3719579398885946</v>
      </c>
      <c r="G41" s="102">
        <v>332</v>
      </c>
      <c r="H41" s="105">
        <v>30</v>
      </c>
      <c r="I41" s="105"/>
      <c r="J41" s="105"/>
      <c r="K41" s="105"/>
      <c r="L41" s="105"/>
      <c r="M41" s="105">
        <v>332</v>
      </c>
      <c r="N41" s="105"/>
      <c r="O41" s="100">
        <v>114</v>
      </c>
      <c r="P41" s="107"/>
      <c r="Q41" s="107"/>
      <c r="R41" s="107"/>
      <c r="S41" s="107"/>
      <c r="T41" s="107"/>
      <c r="U41" s="101">
        <f t="shared" si="265"/>
        <v>34.337349397590366</v>
      </c>
      <c r="V41" s="101">
        <f t="shared" si="266"/>
        <v>396.19999999999999</v>
      </c>
      <c r="W41" s="103">
        <f t="shared" si="267"/>
        <v>396</v>
      </c>
      <c r="X41" s="107">
        <v>35</v>
      </c>
      <c r="Y41" s="103">
        <f>'ИТОГ и проверка'!Q41</f>
        <v>339</v>
      </c>
      <c r="Z41" s="103">
        <f t="shared" si="268"/>
        <v>29.946996466431095</v>
      </c>
      <c r="AA41" s="101">
        <f t="shared" si="269"/>
        <v>-5.053003533568905</v>
      </c>
      <c r="AB41" s="10">
        <f t="shared" si="261"/>
        <v>0</v>
      </c>
      <c r="AC41" s="107"/>
      <c r="AD41" s="103"/>
      <c r="AE41" s="107"/>
      <c r="AF41" s="107"/>
      <c r="AG41" s="103">
        <f t="shared" si="270"/>
        <v>339</v>
      </c>
      <c r="AH41" s="103"/>
      <c r="AI41" s="121"/>
      <c r="AJ41" s="121">
        <f t="shared" si="271"/>
        <v>339</v>
      </c>
      <c r="AK41" s="119">
        <f t="shared" si="262"/>
        <v>0</v>
      </c>
      <c r="AL41" s="101">
        <f t="shared" si="263"/>
        <v>0</v>
      </c>
    </row>
    <row r="42" ht="45">
      <c r="A42" s="96" t="s">
        <v>91</v>
      </c>
      <c r="B42" s="97" t="s">
        <v>92</v>
      </c>
      <c r="C42" s="214">
        <v>371.93000000000001</v>
      </c>
      <c r="D42" s="104">
        <v>655</v>
      </c>
      <c r="E42" s="182">
        <v>661</v>
      </c>
      <c r="F42" s="200">
        <f t="shared" si="264"/>
        <v>1.7772161428225741</v>
      </c>
      <c r="G42" s="102">
        <v>229</v>
      </c>
      <c r="H42" s="105">
        <v>35</v>
      </c>
      <c r="I42" s="105"/>
      <c r="J42" s="105"/>
      <c r="K42" s="105"/>
      <c r="L42" s="105"/>
      <c r="M42" s="105">
        <v>229</v>
      </c>
      <c r="N42" s="105"/>
      <c r="O42" s="100">
        <v>63</v>
      </c>
      <c r="P42" s="107"/>
      <c r="Q42" s="107"/>
      <c r="R42" s="107"/>
      <c r="S42" s="107"/>
      <c r="T42" s="107"/>
      <c r="U42" s="101">
        <f t="shared" si="265"/>
        <v>27.510917030567686</v>
      </c>
      <c r="V42" s="101">
        <f t="shared" si="266"/>
        <v>231.34999999999999</v>
      </c>
      <c r="W42" s="103">
        <f t="shared" si="267"/>
        <v>231</v>
      </c>
      <c r="X42" s="107">
        <v>35</v>
      </c>
      <c r="Y42" s="103">
        <f>'ИТОГ и проверка'!Q42</f>
        <v>231</v>
      </c>
      <c r="Z42" s="103">
        <f t="shared" si="268"/>
        <v>34.947049924357032</v>
      </c>
      <c r="AA42" s="101">
        <f t="shared" si="269"/>
        <v>-0.052950075642968386</v>
      </c>
      <c r="AB42" s="103">
        <f t="shared" si="261"/>
        <v>0</v>
      </c>
      <c r="AC42" s="107"/>
      <c r="AD42" s="103"/>
      <c r="AE42" s="107"/>
      <c r="AF42" s="107"/>
      <c r="AG42" s="103">
        <f t="shared" si="270"/>
        <v>231</v>
      </c>
      <c r="AH42" s="103"/>
      <c r="AI42" s="121"/>
      <c r="AJ42" s="121">
        <f t="shared" si="271"/>
        <v>231</v>
      </c>
      <c r="AK42" s="119">
        <f t="shared" si="262"/>
        <v>0</v>
      </c>
      <c r="AL42" s="101">
        <f t="shared" si="263"/>
        <v>0</v>
      </c>
    </row>
    <row r="43" ht="45">
      <c r="A43" s="96" t="s">
        <v>93</v>
      </c>
      <c r="B43" s="97" t="s">
        <v>94</v>
      </c>
      <c r="C43" s="211">
        <v>291.029</v>
      </c>
      <c r="D43" s="104">
        <v>391</v>
      </c>
      <c r="E43" s="120">
        <v>386</v>
      </c>
      <c r="F43" s="200">
        <f t="shared" si="264"/>
        <v>1.3263283040521736</v>
      </c>
      <c r="G43" s="102">
        <v>136</v>
      </c>
      <c r="H43" s="105">
        <v>35</v>
      </c>
      <c r="I43" s="105"/>
      <c r="J43" s="105"/>
      <c r="K43" s="105"/>
      <c r="L43" s="105"/>
      <c r="M43" s="105">
        <v>136</v>
      </c>
      <c r="N43" s="105"/>
      <c r="O43" s="100">
        <v>3</v>
      </c>
      <c r="P43" s="107"/>
      <c r="Q43" s="107"/>
      <c r="R43" s="107"/>
      <c r="S43" s="107"/>
      <c r="T43" s="107"/>
      <c r="U43" s="101">
        <f t="shared" si="265"/>
        <v>2.2058823529411762</v>
      </c>
      <c r="V43" s="101">
        <f t="shared" si="266"/>
        <v>135.09999999999999</v>
      </c>
      <c r="W43" s="103">
        <f t="shared" si="267"/>
        <v>135</v>
      </c>
      <c r="X43" s="107">
        <v>35</v>
      </c>
      <c r="Y43" s="103">
        <f>'ИТОГ и проверка'!Q43</f>
        <v>135</v>
      </c>
      <c r="Z43" s="103">
        <f t="shared" si="268"/>
        <v>34.974093264248708</v>
      </c>
      <c r="AA43" s="101">
        <f t="shared" si="269"/>
        <v>-0.025906735751291876</v>
      </c>
      <c r="AB43" s="10">
        <f t="shared" si="261"/>
        <v>0</v>
      </c>
      <c r="AC43" s="107"/>
      <c r="AD43" s="103"/>
      <c r="AE43" s="107"/>
      <c r="AF43" s="107"/>
      <c r="AG43" s="103">
        <f t="shared" si="270"/>
        <v>135</v>
      </c>
      <c r="AH43" s="103"/>
      <c r="AI43" s="121"/>
      <c r="AJ43" s="121">
        <f t="shared" si="271"/>
        <v>135</v>
      </c>
      <c r="AK43" s="119">
        <f t="shared" si="262"/>
        <v>0</v>
      </c>
      <c r="AL43" s="101">
        <f t="shared" si="263"/>
        <v>0</v>
      </c>
    </row>
    <row r="44" ht="60">
      <c r="A44" s="96" t="s">
        <v>95</v>
      </c>
      <c r="B44" s="97" t="s">
        <v>96</v>
      </c>
      <c r="C44" s="214">
        <v>170.64400000000001</v>
      </c>
      <c r="D44" s="104">
        <v>385</v>
      </c>
      <c r="E44" s="182">
        <v>392</v>
      </c>
      <c r="F44" s="200">
        <f t="shared" si="264"/>
        <v>2.297180094231265</v>
      </c>
      <c r="G44" s="102">
        <v>134</v>
      </c>
      <c r="H44" s="105">
        <v>35</v>
      </c>
      <c r="I44" s="105"/>
      <c r="J44" s="105"/>
      <c r="K44" s="105"/>
      <c r="L44" s="105"/>
      <c r="M44" s="105">
        <v>134</v>
      </c>
      <c r="N44" s="105"/>
      <c r="O44" s="100">
        <v>77</v>
      </c>
      <c r="P44" s="107"/>
      <c r="Q44" s="107"/>
      <c r="R44" s="107"/>
      <c r="S44" s="107"/>
      <c r="T44" s="107"/>
      <c r="U44" s="101">
        <f t="shared" si="265"/>
        <v>57.462686567164177</v>
      </c>
      <c r="V44" s="101">
        <f t="shared" si="266"/>
        <v>137.19999999999999</v>
      </c>
      <c r="W44" s="103">
        <f t="shared" si="267"/>
        <v>137</v>
      </c>
      <c r="X44" s="107">
        <v>35</v>
      </c>
      <c r="Y44" s="103">
        <f>'ИТОГ и проверка'!Q44</f>
        <v>137</v>
      </c>
      <c r="Z44" s="103">
        <f t="shared" si="268"/>
        <v>34.948979591836732</v>
      </c>
      <c r="AA44" s="101">
        <f t="shared" si="269"/>
        <v>-0.051020408163267916</v>
      </c>
      <c r="AB44" s="103">
        <f t="shared" si="261"/>
        <v>0</v>
      </c>
      <c r="AC44" s="107"/>
      <c r="AD44" s="103"/>
      <c r="AE44" s="107"/>
      <c r="AF44" s="107"/>
      <c r="AG44" s="103">
        <f t="shared" si="270"/>
        <v>137</v>
      </c>
      <c r="AH44" s="103"/>
      <c r="AI44" s="121"/>
      <c r="AJ44" s="121">
        <f t="shared" si="271"/>
        <v>137</v>
      </c>
      <c r="AK44" s="119">
        <f t="shared" si="262"/>
        <v>0</v>
      </c>
      <c r="AL44" s="101">
        <f t="shared" si="263"/>
        <v>0</v>
      </c>
    </row>
    <row r="45" ht="60">
      <c r="A45" s="96" t="s">
        <v>97</v>
      </c>
      <c r="B45" s="97" t="s">
        <v>98</v>
      </c>
      <c r="C45" s="211">
        <v>225.40000000000001</v>
      </c>
      <c r="D45" s="104">
        <v>445</v>
      </c>
      <c r="E45" s="120">
        <v>454</v>
      </c>
      <c r="F45" s="200">
        <f t="shared" si="264"/>
        <v>2.0141969831410824</v>
      </c>
      <c r="G45" s="102">
        <v>155</v>
      </c>
      <c r="H45" s="105">
        <v>35</v>
      </c>
      <c r="I45" s="105"/>
      <c r="J45" s="105"/>
      <c r="K45" s="105"/>
      <c r="L45" s="105"/>
      <c r="M45" s="105">
        <v>155</v>
      </c>
      <c r="N45" s="105"/>
      <c r="O45" s="100">
        <v>88</v>
      </c>
      <c r="P45" s="107"/>
      <c r="Q45" s="107"/>
      <c r="R45" s="107"/>
      <c r="S45" s="107"/>
      <c r="T45" s="107"/>
      <c r="U45" s="101">
        <f t="shared" si="265"/>
        <v>56.774193548387096</v>
      </c>
      <c r="V45" s="101">
        <f t="shared" si="266"/>
        <v>158.89999999999998</v>
      </c>
      <c r="W45" s="103">
        <f t="shared" si="267"/>
        <v>158</v>
      </c>
      <c r="X45" s="107">
        <v>35</v>
      </c>
      <c r="Y45" s="103">
        <f>'ИТОГ и проверка'!Q45</f>
        <v>158</v>
      </c>
      <c r="Z45" s="103">
        <f t="shared" si="268"/>
        <v>34.801762114537446</v>
      </c>
      <c r="AA45" s="101">
        <f t="shared" si="269"/>
        <v>-0.19823788546255372</v>
      </c>
      <c r="AB45" s="10">
        <f t="shared" si="261"/>
        <v>0</v>
      </c>
      <c r="AC45" s="107"/>
      <c r="AD45" s="103"/>
      <c r="AE45" s="107"/>
      <c r="AF45" s="107"/>
      <c r="AG45" s="103">
        <f t="shared" si="270"/>
        <v>158</v>
      </c>
      <c r="AH45" s="103"/>
      <c r="AI45" s="121"/>
      <c r="AJ45" s="121">
        <f t="shared" si="271"/>
        <v>158</v>
      </c>
      <c r="AK45" s="119">
        <f t="shared" si="262"/>
        <v>0</v>
      </c>
      <c r="AL45" s="101">
        <f t="shared" si="263"/>
        <v>0</v>
      </c>
    </row>
    <row r="46" ht="45">
      <c r="A46" s="96" t="s">
        <v>99</v>
      </c>
      <c r="B46" s="97" t="s">
        <v>100</v>
      </c>
      <c r="C46" s="214">
        <v>434.36000000000001</v>
      </c>
      <c r="D46" s="337">
        <v>599</v>
      </c>
      <c r="E46" s="291">
        <v>524</v>
      </c>
      <c r="F46" s="217">
        <f t="shared" si="264"/>
        <v>1.2063725941615249</v>
      </c>
      <c r="G46" s="102">
        <v>209</v>
      </c>
      <c r="H46" s="105">
        <v>35</v>
      </c>
      <c r="I46" s="105"/>
      <c r="J46" s="105"/>
      <c r="K46" s="105"/>
      <c r="L46" s="105"/>
      <c r="M46" s="105">
        <v>209</v>
      </c>
      <c r="N46" s="105"/>
      <c r="O46" s="100">
        <v>48</v>
      </c>
      <c r="P46" s="107"/>
      <c r="Q46" s="107"/>
      <c r="R46" s="107"/>
      <c r="S46" s="107"/>
      <c r="T46" s="107"/>
      <c r="U46" s="101">
        <f t="shared" si="265"/>
        <v>22.966507177033495</v>
      </c>
      <c r="V46" s="101">
        <f t="shared" si="266"/>
        <v>183.39999999999998</v>
      </c>
      <c r="W46" s="103">
        <f t="shared" si="267"/>
        <v>183</v>
      </c>
      <c r="X46" s="107">
        <v>35</v>
      </c>
      <c r="Y46" s="103">
        <f>'ИТОГ и проверка'!Q46</f>
        <v>183</v>
      </c>
      <c r="Z46" s="103">
        <f t="shared" si="268"/>
        <v>34.923664122137403</v>
      </c>
      <c r="AA46" s="101">
        <f t="shared" si="269"/>
        <v>-0.076335877862597101</v>
      </c>
      <c r="AB46" s="103">
        <f t="shared" si="261"/>
        <v>0</v>
      </c>
      <c r="AC46" s="107"/>
      <c r="AD46" s="103"/>
      <c r="AE46" s="107"/>
      <c r="AF46" s="107"/>
      <c r="AG46" s="103">
        <f t="shared" si="270"/>
        <v>183</v>
      </c>
      <c r="AH46" s="103"/>
      <c r="AI46" s="121"/>
      <c r="AJ46" s="121">
        <f t="shared" si="271"/>
        <v>183</v>
      </c>
      <c r="AK46" s="119">
        <f t="shared" si="262"/>
        <v>0</v>
      </c>
      <c r="AL46" s="101">
        <f t="shared" si="263"/>
        <v>0</v>
      </c>
    </row>
    <row r="47" ht="30">
      <c r="A47" s="96" t="s">
        <v>101</v>
      </c>
      <c r="B47" s="97" t="s">
        <v>102</v>
      </c>
      <c r="C47" s="211">
        <v>182.90000000000001</v>
      </c>
      <c r="D47" s="337">
        <v>430</v>
      </c>
      <c r="E47" s="270">
        <v>382</v>
      </c>
      <c r="F47" s="217">
        <f t="shared" si="264"/>
        <v>2.0885729907053032</v>
      </c>
      <c r="G47" s="102">
        <v>150</v>
      </c>
      <c r="H47" s="105">
        <v>35</v>
      </c>
      <c r="I47" s="105"/>
      <c r="J47" s="105"/>
      <c r="K47" s="105"/>
      <c r="L47" s="105"/>
      <c r="M47" s="105">
        <v>150</v>
      </c>
      <c r="N47" s="105"/>
      <c r="O47" s="100">
        <v>54</v>
      </c>
      <c r="P47" s="107"/>
      <c r="Q47" s="107"/>
      <c r="R47" s="107"/>
      <c r="S47" s="107"/>
      <c r="T47" s="107"/>
      <c r="U47" s="101">
        <f t="shared" si="265"/>
        <v>36</v>
      </c>
      <c r="V47" s="101">
        <f t="shared" si="266"/>
        <v>133.69999999999999</v>
      </c>
      <c r="W47" s="103">
        <f t="shared" si="267"/>
        <v>133</v>
      </c>
      <c r="X47" s="107">
        <v>35</v>
      </c>
      <c r="Y47" s="103">
        <f>'ИТОГ и проверка'!Q47</f>
        <v>133</v>
      </c>
      <c r="Z47" s="103">
        <f t="shared" si="268"/>
        <v>34.816753926701573</v>
      </c>
      <c r="AA47" s="101">
        <f t="shared" si="269"/>
        <v>-0.18324607329842735</v>
      </c>
      <c r="AB47" s="10">
        <f t="shared" si="261"/>
        <v>0</v>
      </c>
      <c r="AC47" s="107"/>
      <c r="AD47" s="103"/>
      <c r="AE47" s="107"/>
      <c r="AF47" s="107"/>
      <c r="AG47" s="103">
        <f t="shared" si="270"/>
        <v>133</v>
      </c>
      <c r="AH47" s="103"/>
      <c r="AI47" s="121"/>
      <c r="AJ47" s="121">
        <f t="shared" si="271"/>
        <v>133</v>
      </c>
      <c r="AK47" s="119">
        <f t="shared" si="262"/>
        <v>0</v>
      </c>
      <c r="AL47" s="101">
        <f t="shared" si="263"/>
        <v>0</v>
      </c>
    </row>
    <row r="48">
      <c r="A48" s="123" t="s">
        <v>103</v>
      </c>
      <c r="B48" s="87" t="s">
        <v>104</v>
      </c>
      <c r="C48" s="206"/>
      <c r="D48" s="208"/>
      <c r="E48" s="301"/>
      <c r="F48" s="256"/>
      <c r="G48" s="149"/>
      <c r="H48" s="91"/>
      <c r="I48" s="91"/>
      <c r="J48" s="91"/>
      <c r="K48" s="91"/>
      <c r="L48" s="91"/>
      <c r="M48" s="91"/>
      <c r="N48" s="91"/>
      <c r="O48" s="10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150"/>
      <c r="AA48" s="90"/>
      <c r="AB48" s="103">
        <f t="shared" si="261"/>
        <v>0</v>
      </c>
      <c r="AC48" s="90"/>
      <c r="AD48" s="90"/>
      <c r="AE48" s="90"/>
      <c r="AF48" s="90"/>
      <c r="AG48" s="90"/>
      <c r="AH48" s="235"/>
      <c r="AI48" s="370"/>
      <c r="AJ48" s="121">
        <f t="shared" si="271"/>
        <v>0</v>
      </c>
      <c r="AK48" s="119">
        <f t="shared" si="262"/>
        <v>0</v>
      </c>
      <c r="AL48" s="101">
        <f t="shared" si="263"/>
        <v>0</v>
      </c>
    </row>
    <row r="49" ht="45">
      <c r="A49" s="96" t="s">
        <v>105</v>
      </c>
      <c r="B49" s="97" t="s">
        <v>106</v>
      </c>
      <c r="C49" s="238">
        <v>131.72999999999999</v>
      </c>
      <c r="D49" s="337">
        <v>271</v>
      </c>
      <c r="E49" s="295">
        <v>277</v>
      </c>
      <c r="F49" s="217">
        <f t="shared" si="264"/>
        <v>2.1027860016700828</v>
      </c>
      <c r="G49" s="102">
        <v>94</v>
      </c>
      <c r="H49" s="105">
        <v>35</v>
      </c>
      <c r="I49" s="105"/>
      <c r="J49" s="105"/>
      <c r="K49" s="105"/>
      <c r="L49" s="105"/>
      <c r="M49" s="105">
        <v>94</v>
      </c>
      <c r="N49" s="105"/>
      <c r="O49" s="100">
        <v>94</v>
      </c>
      <c r="P49" s="107"/>
      <c r="Q49" s="107"/>
      <c r="R49" s="107"/>
      <c r="S49" s="107"/>
      <c r="T49" s="107"/>
      <c r="U49" s="101">
        <f t="shared" si="265"/>
        <v>100</v>
      </c>
      <c r="V49" s="101">
        <f t="shared" si="266"/>
        <v>96.949999999999989</v>
      </c>
      <c r="W49" s="103">
        <f t="shared" si="267"/>
        <v>96</v>
      </c>
      <c r="X49" s="107">
        <v>35</v>
      </c>
      <c r="Y49" s="103">
        <f>'ИТОГ и проверка'!Q49</f>
        <v>96</v>
      </c>
      <c r="Z49" s="103">
        <f t="shared" si="268"/>
        <v>34.657039711191338</v>
      </c>
      <c r="AA49" s="101">
        <f t="shared" si="269"/>
        <v>-0.34296028880866203</v>
      </c>
      <c r="AB49" s="10">
        <f t="shared" si="261"/>
        <v>0</v>
      </c>
      <c r="AC49" s="107"/>
      <c r="AD49" s="103"/>
      <c r="AE49" s="107"/>
      <c r="AF49" s="107"/>
      <c r="AG49" s="103">
        <f t="shared" si="270"/>
        <v>96</v>
      </c>
      <c r="AH49" s="103"/>
      <c r="AI49" s="121"/>
      <c r="AJ49" s="121">
        <f t="shared" si="271"/>
        <v>96</v>
      </c>
      <c r="AK49" s="119">
        <f t="shared" si="262"/>
        <v>0</v>
      </c>
      <c r="AL49" s="101">
        <f t="shared" si="263"/>
        <v>0</v>
      </c>
    </row>
    <row r="50" ht="30">
      <c r="A50" s="96" t="s">
        <v>107</v>
      </c>
      <c r="B50" s="97" t="s">
        <v>108</v>
      </c>
      <c r="C50" s="253">
        <v>1574.614</v>
      </c>
      <c r="D50" s="104">
        <v>6090</v>
      </c>
      <c r="E50" s="182">
        <v>5957</v>
      </c>
      <c r="F50" s="200">
        <f t="shared" si="264"/>
        <v>3.783149394073722</v>
      </c>
      <c r="G50" s="102">
        <v>2131</v>
      </c>
      <c r="H50" s="105">
        <v>35</v>
      </c>
      <c r="I50" s="105"/>
      <c r="J50" s="105"/>
      <c r="K50" s="105"/>
      <c r="L50" s="105"/>
      <c r="M50" s="105">
        <v>2131</v>
      </c>
      <c r="N50" s="105"/>
      <c r="O50" s="100">
        <v>1590</v>
      </c>
      <c r="P50" s="107"/>
      <c r="Q50" s="107"/>
      <c r="R50" s="107"/>
      <c r="S50" s="107"/>
      <c r="T50" s="107"/>
      <c r="U50" s="101">
        <f t="shared" si="265"/>
        <v>74.612857813233234</v>
      </c>
      <c r="V50" s="101">
        <f t="shared" si="266"/>
        <v>2084.9499999999998</v>
      </c>
      <c r="W50" s="103">
        <f t="shared" si="267"/>
        <v>2084</v>
      </c>
      <c r="X50" s="107">
        <v>35</v>
      </c>
      <c r="Y50" s="103">
        <f>'ИТОГ и проверка'!Q50</f>
        <v>2084</v>
      </c>
      <c r="Z50" s="103">
        <f t="shared" si="268"/>
        <v>34.984052375356725</v>
      </c>
      <c r="AA50" s="101">
        <f t="shared" si="269"/>
        <v>-0.015947624643274594</v>
      </c>
      <c r="AB50" s="103">
        <f t="shared" si="261"/>
        <v>0</v>
      </c>
      <c r="AC50" s="107"/>
      <c r="AD50" s="103"/>
      <c r="AE50" s="107"/>
      <c r="AF50" s="107"/>
      <c r="AG50" s="103">
        <f t="shared" si="270"/>
        <v>2084</v>
      </c>
      <c r="AH50" s="103"/>
      <c r="AI50" s="121"/>
      <c r="AJ50" s="121">
        <f t="shared" si="271"/>
        <v>2084</v>
      </c>
      <c r="AK50" s="119">
        <f t="shared" si="262"/>
        <v>0</v>
      </c>
      <c r="AL50" s="101">
        <f t="shared" si="263"/>
        <v>0</v>
      </c>
    </row>
    <row r="51" ht="30">
      <c r="A51" s="96" t="s">
        <v>109</v>
      </c>
      <c r="B51" s="97" t="s">
        <v>110</v>
      </c>
      <c r="C51" s="238">
        <v>110.759</v>
      </c>
      <c r="D51" s="337">
        <v>239</v>
      </c>
      <c r="E51" s="373">
        <v>250</v>
      </c>
      <c r="F51" s="217">
        <f t="shared" si="264"/>
        <v>2.2571529175958611</v>
      </c>
      <c r="G51" s="102">
        <v>83</v>
      </c>
      <c r="H51" s="105">
        <v>35</v>
      </c>
      <c r="I51" s="105"/>
      <c r="J51" s="105"/>
      <c r="K51" s="105"/>
      <c r="L51" s="105"/>
      <c r="M51" s="105">
        <v>83</v>
      </c>
      <c r="N51" s="105"/>
      <c r="O51" s="100">
        <v>28</v>
      </c>
      <c r="P51" s="107"/>
      <c r="Q51" s="107"/>
      <c r="R51" s="107"/>
      <c r="S51" s="107"/>
      <c r="T51" s="107"/>
      <c r="U51" s="101">
        <f t="shared" si="265"/>
        <v>33.734939759036145</v>
      </c>
      <c r="V51" s="101">
        <f t="shared" si="266"/>
        <v>87.5</v>
      </c>
      <c r="W51" s="103">
        <f t="shared" si="267"/>
        <v>87</v>
      </c>
      <c r="X51" s="107">
        <v>35</v>
      </c>
      <c r="Y51" s="103">
        <f>'ИТОГ и проверка'!Q51</f>
        <v>87</v>
      </c>
      <c r="Z51" s="103">
        <f t="shared" si="268"/>
        <v>34.799999999999997</v>
      </c>
      <c r="AA51" s="101">
        <f t="shared" si="269"/>
        <v>-0.20000000000000284</v>
      </c>
      <c r="AB51" s="10">
        <f t="shared" si="261"/>
        <v>0</v>
      </c>
      <c r="AC51" s="107"/>
      <c r="AD51" s="103"/>
      <c r="AE51" s="107"/>
      <c r="AF51" s="107"/>
      <c r="AG51" s="103">
        <f t="shared" si="270"/>
        <v>87</v>
      </c>
      <c r="AH51" s="103"/>
      <c r="AI51" s="121"/>
      <c r="AJ51" s="121">
        <f t="shared" si="271"/>
        <v>87</v>
      </c>
      <c r="AK51" s="119">
        <f t="shared" si="262"/>
        <v>0</v>
      </c>
      <c r="AL51" s="101">
        <f t="shared" si="263"/>
        <v>0</v>
      </c>
    </row>
    <row r="52" ht="30">
      <c r="A52" s="96" t="s">
        <v>111</v>
      </c>
      <c r="B52" s="97" t="s">
        <v>112</v>
      </c>
      <c r="C52" s="239">
        <v>395.19999999999999</v>
      </c>
      <c r="D52" s="337">
        <v>746</v>
      </c>
      <c r="E52" s="417">
        <v>874</v>
      </c>
      <c r="F52" s="217">
        <f t="shared" si="264"/>
        <v>2.2115384615384617</v>
      </c>
      <c r="G52" s="102">
        <v>261</v>
      </c>
      <c r="H52" s="105">
        <v>35</v>
      </c>
      <c r="I52" s="105"/>
      <c r="J52" s="105"/>
      <c r="K52" s="105"/>
      <c r="L52" s="105"/>
      <c r="M52" s="105">
        <v>261</v>
      </c>
      <c r="N52" s="105"/>
      <c r="O52" s="100">
        <v>191</v>
      </c>
      <c r="P52" s="107"/>
      <c r="Q52" s="107"/>
      <c r="R52" s="107"/>
      <c r="S52" s="107"/>
      <c r="T52" s="107"/>
      <c r="U52" s="101">
        <f t="shared" si="265"/>
        <v>73.180076628352495</v>
      </c>
      <c r="V52" s="101">
        <f t="shared" si="266"/>
        <v>305.89999999999998</v>
      </c>
      <c r="W52" s="103">
        <f t="shared" si="267"/>
        <v>305</v>
      </c>
      <c r="X52" s="107">
        <v>35</v>
      </c>
      <c r="Y52" s="103">
        <f>'ИТОГ и проверка'!Q52</f>
        <v>305</v>
      </c>
      <c r="Z52" s="103">
        <f t="shared" si="268"/>
        <v>34.897025171624712</v>
      </c>
      <c r="AA52" s="101">
        <f t="shared" si="269"/>
        <v>-0.10297482837528804</v>
      </c>
      <c r="AB52" s="103">
        <f t="shared" si="261"/>
        <v>0</v>
      </c>
      <c r="AC52" s="107"/>
      <c r="AD52" s="103"/>
      <c r="AE52" s="107"/>
      <c r="AF52" s="107"/>
      <c r="AG52" s="103">
        <f t="shared" si="270"/>
        <v>305</v>
      </c>
      <c r="AH52" s="103"/>
      <c r="AI52" s="121"/>
      <c r="AJ52" s="121">
        <f t="shared" si="271"/>
        <v>305</v>
      </c>
      <c r="AK52" s="119">
        <f t="shared" si="262"/>
        <v>0</v>
      </c>
      <c r="AL52" s="101">
        <f t="shared" si="263"/>
        <v>0</v>
      </c>
    </row>
    <row r="53">
      <c r="A53" s="123" t="s">
        <v>113</v>
      </c>
      <c r="B53" s="87" t="s">
        <v>114</v>
      </c>
      <c r="C53" s="218"/>
      <c r="D53" s="88"/>
      <c r="E53" s="210"/>
      <c r="F53" s="235"/>
      <c r="G53" s="149"/>
      <c r="H53" s="91"/>
      <c r="I53" s="91"/>
      <c r="J53" s="91"/>
      <c r="K53" s="91"/>
      <c r="L53" s="91"/>
      <c r="M53" s="91"/>
      <c r="N53" s="91"/>
      <c r="O53" s="10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150"/>
      <c r="AA53" s="90"/>
      <c r="AB53" s="10">
        <f t="shared" si="261"/>
        <v>0</v>
      </c>
      <c r="AC53" s="90"/>
      <c r="AD53" s="90"/>
      <c r="AE53" s="90"/>
      <c r="AF53" s="90"/>
      <c r="AG53" s="90"/>
      <c r="AH53" s="235"/>
      <c r="AI53" s="370"/>
      <c r="AJ53" s="121">
        <f t="shared" si="271"/>
        <v>0</v>
      </c>
      <c r="AK53" s="119">
        <f t="shared" si="262"/>
        <v>0</v>
      </c>
      <c r="AL53" s="101">
        <f t="shared" si="263"/>
        <v>0</v>
      </c>
    </row>
    <row r="54" ht="45">
      <c r="A54" s="96" t="s">
        <v>115</v>
      </c>
      <c r="B54" s="97" t="s">
        <v>116</v>
      </c>
      <c r="C54" s="214">
        <v>242.89099999999999</v>
      </c>
      <c r="D54" s="337">
        <v>165</v>
      </c>
      <c r="E54" s="270">
        <v>245</v>
      </c>
      <c r="F54" s="217">
        <f t="shared" si="264"/>
        <v>1.0086829071476506</v>
      </c>
      <c r="G54" s="102">
        <v>57</v>
      </c>
      <c r="H54" s="105">
        <v>35</v>
      </c>
      <c r="I54" s="105"/>
      <c r="J54" s="105"/>
      <c r="K54" s="105"/>
      <c r="L54" s="105"/>
      <c r="M54" s="105">
        <v>57</v>
      </c>
      <c r="N54" s="105"/>
      <c r="O54" s="100">
        <v>57</v>
      </c>
      <c r="P54" s="107"/>
      <c r="Q54" s="107"/>
      <c r="R54" s="107"/>
      <c r="S54" s="107"/>
      <c r="T54" s="107"/>
      <c r="U54" s="101">
        <f t="shared" si="265"/>
        <v>100.00000000000001</v>
      </c>
      <c r="V54" s="101">
        <f t="shared" si="266"/>
        <v>85.75</v>
      </c>
      <c r="W54" s="103">
        <f t="shared" si="267"/>
        <v>85</v>
      </c>
      <c r="X54" s="107">
        <v>35</v>
      </c>
      <c r="Y54" s="103">
        <f>'ИТОГ и проверка'!Q54</f>
        <v>85</v>
      </c>
      <c r="Z54" s="103">
        <f t="shared" si="268"/>
        <v>34.693877551020407</v>
      </c>
      <c r="AA54" s="101">
        <f t="shared" si="269"/>
        <v>-0.30612244897959329</v>
      </c>
      <c r="AB54" s="103">
        <f t="shared" si="261"/>
        <v>0</v>
      </c>
      <c r="AC54" s="107"/>
      <c r="AD54" s="103"/>
      <c r="AE54" s="107"/>
      <c r="AF54" s="107"/>
      <c r="AG54" s="103">
        <f t="shared" si="270"/>
        <v>85</v>
      </c>
      <c r="AH54" s="103"/>
      <c r="AI54" s="121"/>
      <c r="AJ54" s="121">
        <f t="shared" si="271"/>
        <v>85</v>
      </c>
      <c r="AK54" s="119">
        <f t="shared" si="262"/>
        <v>0</v>
      </c>
      <c r="AL54" s="101">
        <f t="shared" si="263"/>
        <v>0</v>
      </c>
    </row>
    <row r="55" ht="30">
      <c r="A55" s="96" t="s">
        <v>117</v>
      </c>
      <c r="B55" s="97" t="s">
        <v>118</v>
      </c>
      <c r="C55" s="238">
        <v>373.82499999999999</v>
      </c>
      <c r="D55" s="314">
        <v>1391</v>
      </c>
      <c r="E55" s="213">
        <v>1502</v>
      </c>
      <c r="F55" s="217">
        <f t="shared" si="264"/>
        <v>4.0179228248512002</v>
      </c>
      <c r="G55" s="102">
        <v>486</v>
      </c>
      <c r="H55" s="105">
        <v>35</v>
      </c>
      <c r="I55" s="105"/>
      <c r="J55" s="105"/>
      <c r="K55" s="105"/>
      <c r="L55" s="105"/>
      <c r="M55" s="105">
        <v>486</v>
      </c>
      <c r="N55" s="105"/>
      <c r="O55" s="100">
        <v>486</v>
      </c>
      <c r="P55" s="107"/>
      <c r="Q55" s="107"/>
      <c r="R55" s="107"/>
      <c r="S55" s="107"/>
      <c r="T55" s="107"/>
      <c r="U55" s="101">
        <f t="shared" si="265"/>
        <v>100</v>
      </c>
      <c r="V55" s="101">
        <f t="shared" si="266"/>
        <v>525.69999999999993</v>
      </c>
      <c r="W55" s="103">
        <f t="shared" si="267"/>
        <v>525</v>
      </c>
      <c r="X55" s="107">
        <v>35</v>
      </c>
      <c r="Y55" s="103">
        <f>'ИТОГ и проверка'!Q55</f>
        <v>525</v>
      </c>
      <c r="Z55" s="103">
        <f t="shared" si="268"/>
        <v>34.953395472703065</v>
      </c>
      <c r="AA55" s="101">
        <f t="shared" si="269"/>
        <v>-0.046604527296935316</v>
      </c>
      <c r="AB55" s="10">
        <f t="shared" si="261"/>
        <v>0</v>
      </c>
      <c r="AC55" s="107"/>
      <c r="AD55" s="103"/>
      <c r="AE55" s="107"/>
      <c r="AF55" s="107"/>
      <c r="AG55" s="103">
        <f t="shared" si="270"/>
        <v>525</v>
      </c>
      <c r="AH55" s="103"/>
      <c r="AI55" s="121"/>
      <c r="AJ55" s="121">
        <f t="shared" si="271"/>
        <v>525</v>
      </c>
      <c r="AK55" s="119">
        <f t="shared" si="262"/>
        <v>0</v>
      </c>
      <c r="AL55" s="101">
        <f t="shared" si="263"/>
        <v>0</v>
      </c>
    </row>
    <row r="56" ht="30">
      <c r="A56" s="96" t="s">
        <v>119</v>
      </c>
      <c r="B56" s="97" t="s">
        <v>120</v>
      </c>
      <c r="C56" s="239">
        <v>46.606000000000002</v>
      </c>
      <c r="D56" s="314">
        <v>119</v>
      </c>
      <c r="E56" s="213">
        <v>126</v>
      </c>
      <c r="F56" s="217">
        <f t="shared" si="264"/>
        <v>2.7035145689396214</v>
      </c>
      <c r="G56" s="102">
        <v>41</v>
      </c>
      <c r="H56" s="105">
        <v>34</v>
      </c>
      <c r="I56" s="105"/>
      <c r="J56" s="105"/>
      <c r="K56" s="105"/>
      <c r="L56" s="105"/>
      <c r="M56" s="105">
        <v>41</v>
      </c>
      <c r="N56" s="105"/>
      <c r="O56" s="100">
        <v>41</v>
      </c>
      <c r="P56" s="107"/>
      <c r="Q56" s="107"/>
      <c r="R56" s="107"/>
      <c r="S56" s="107"/>
      <c r="T56" s="107"/>
      <c r="U56" s="101">
        <f t="shared" si="265"/>
        <v>100</v>
      </c>
      <c r="V56" s="101">
        <f t="shared" si="266"/>
        <v>44.099999999999994</v>
      </c>
      <c r="W56" s="103">
        <f t="shared" si="267"/>
        <v>44</v>
      </c>
      <c r="X56" s="107">
        <v>35</v>
      </c>
      <c r="Y56" s="103">
        <f>'ИТОГ и проверка'!Q56</f>
        <v>44</v>
      </c>
      <c r="Z56" s="103">
        <f t="shared" si="268"/>
        <v>34.920634920634917</v>
      </c>
      <c r="AA56" s="101">
        <f t="shared" si="269"/>
        <v>-0.079365079365082636</v>
      </c>
      <c r="AB56" s="103">
        <f t="shared" si="261"/>
        <v>0</v>
      </c>
      <c r="AC56" s="107"/>
      <c r="AD56" s="103"/>
      <c r="AE56" s="107"/>
      <c r="AF56" s="107"/>
      <c r="AG56" s="103">
        <f t="shared" si="270"/>
        <v>44</v>
      </c>
      <c r="AH56" s="103"/>
      <c r="AI56" s="121"/>
      <c r="AJ56" s="121">
        <f t="shared" si="271"/>
        <v>44</v>
      </c>
      <c r="AK56" s="119">
        <f t="shared" si="262"/>
        <v>0</v>
      </c>
      <c r="AL56" s="101">
        <f t="shared" si="263"/>
        <v>0</v>
      </c>
    </row>
    <row r="57">
      <c r="A57" s="123" t="s">
        <v>121</v>
      </c>
      <c r="B57" s="87" t="s">
        <v>122</v>
      </c>
      <c r="C57" s="218"/>
      <c r="D57" s="208"/>
      <c r="E57" s="272"/>
      <c r="F57" s="256"/>
      <c r="G57" s="149"/>
      <c r="H57" s="91"/>
      <c r="I57" s="91"/>
      <c r="J57" s="91"/>
      <c r="K57" s="91"/>
      <c r="L57" s="91"/>
      <c r="M57" s="91"/>
      <c r="N57" s="91"/>
      <c r="O57" s="10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150"/>
      <c r="AA57" s="90"/>
      <c r="AB57" s="10">
        <f t="shared" si="261"/>
        <v>0</v>
      </c>
      <c r="AC57" s="90"/>
      <c r="AD57" s="90"/>
      <c r="AE57" s="90"/>
      <c r="AF57" s="90"/>
      <c r="AG57" s="90"/>
      <c r="AH57" s="235"/>
      <c r="AI57" s="370"/>
      <c r="AJ57" s="121">
        <f t="shared" si="271"/>
        <v>0</v>
      </c>
      <c r="AK57" s="119">
        <f t="shared" si="262"/>
        <v>0</v>
      </c>
      <c r="AL57" s="101">
        <f t="shared" si="263"/>
        <v>0</v>
      </c>
    </row>
    <row r="58" ht="45">
      <c r="A58" s="96" t="s">
        <v>123</v>
      </c>
      <c r="B58" s="97" t="s">
        <v>124</v>
      </c>
      <c r="C58" s="214">
        <v>399.13</v>
      </c>
      <c r="D58" s="104">
        <v>167</v>
      </c>
      <c r="E58" s="182">
        <v>223</v>
      </c>
      <c r="F58" s="200">
        <f t="shared" si="264"/>
        <v>0.5587152055721194</v>
      </c>
      <c r="G58" s="102">
        <v>25</v>
      </c>
      <c r="H58" s="105">
        <v>15</v>
      </c>
      <c r="I58" s="105"/>
      <c r="J58" s="105"/>
      <c r="K58" s="105"/>
      <c r="L58" s="105"/>
      <c r="M58" s="105">
        <v>25</v>
      </c>
      <c r="N58" s="105"/>
      <c r="O58" s="100">
        <v>25</v>
      </c>
      <c r="P58" s="107"/>
      <c r="Q58" s="107"/>
      <c r="R58" s="107"/>
      <c r="S58" s="107"/>
      <c r="T58" s="107"/>
      <c r="U58" s="101">
        <f t="shared" si="265"/>
        <v>100</v>
      </c>
      <c r="V58" s="101">
        <f t="shared" si="266"/>
        <v>78.049999999999997</v>
      </c>
      <c r="W58" s="103">
        <f t="shared" si="267"/>
        <v>78</v>
      </c>
      <c r="X58" s="107">
        <v>35</v>
      </c>
      <c r="Y58" s="103">
        <f>'ИТОГ и проверка'!Q58</f>
        <v>26</v>
      </c>
      <c r="Z58" s="103">
        <f t="shared" si="268"/>
        <v>11.659192825112108</v>
      </c>
      <c r="AA58" s="101">
        <f t="shared" si="269"/>
        <v>-23.340807174887892</v>
      </c>
      <c r="AB58" s="103">
        <f t="shared" si="261"/>
        <v>0</v>
      </c>
      <c r="AC58" s="107"/>
      <c r="AD58" s="103"/>
      <c r="AE58" s="107"/>
      <c r="AF58" s="107"/>
      <c r="AG58" s="103">
        <f t="shared" si="270"/>
        <v>26</v>
      </c>
      <c r="AH58" s="103"/>
      <c r="AI58" s="121"/>
      <c r="AJ58" s="121">
        <f t="shared" si="271"/>
        <v>26</v>
      </c>
      <c r="AK58" s="119">
        <f t="shared" si="262"/>
        <v>0</v>
      </c>
      <c r="AL58" s="101">
        <f t="shared" si="263"/>
        <v>0</v>
      </c>
    </row>
    <row r="59" ht="30">
      <c r="A59" s="96" t="s">
        <v>125</v>
      </c>
      <c r="B59" s="97" t="s">
        <v>126</v>
      </c>
      <c r="C59" s="211">
        <v>162.821</v>
      </c>
      <c r="D59" s="337">
        <v>418</v>
      </c>
      <c r="E59" s="418">
        <v>434</v>
      </c>
      <c r="F59" s="217">
        <f t="shared" si="264"/>
        <v>2.6655038355003349</v>
      </c>
      <c r="G59" s="102">
        <v>100</v>
      </c>
      <c r="H59" s="105">
        <v>24</v>
      </c>
      <c r="I59" s="105"/>
      <c r="J59" s="105"/>
      <c r="K59" s="105"/>
      <c r="L59" s="105"/>
      <c r="M59" s="105">
        <v>100</v>
      </c>
      <c r="N59" s="105"/>
      <c r="O59" s="100">
        <v>100</v>
      </c>
      <c r="P59" s="107"/>
      <c r="Q59" s="107"/>
      <c r="R59" s="107"/>
      <c r="S59" s="107"/>
      <c r="T59" s="107"/>
      <c r="U59" s="101">
        <f t="shared" si="265"/>
        <v>100</v>
      </c>
      <c r="V59" s="101">
        <f t="shared" si="266"/>
        <v>151.89999999999998</v>
      </c>
      <c r="W59" s="103">
        <f t="shared" si="267"/>
        <v>151</v>
      </c>
      <c r="X59" s="107">
        <v>35</v>
      </c>
      <c r="Y59" s="103">
        <f>'ИТОГ и проверка'!Q59</f>
        <v>100</v>
      </c>
      <c r="Z59" s="103">
        <f t="shared" si="268"/>
        <v>23.041474654377883</v>
      </c>
      <c r="AA59" s="101">
        <f t="shared" si="269"/>
        <v>-11.958525345622117</v>
      </c>
      <c r="AB59" s="10">
        <f t="shared" si="261"/>
        <v>0</v>
      </c>
      <c r="AC59" s="107"/>
      <c r="AD59" s="103"/>
      <c r="AE59" s="107"/>
      <c r="AF59" s="107"/>
      <c r="AG59" s="103">
        <f t="shared" si="270"/>
        <v>100</v>
      </c>
      <c r="AH59" s="103"/>
      <c r="AI59" s="121"/>
      <c r="AJ59" s="121">
        <f t="shared" si="271"/>
        <v>100</v>
      </c>
      <c r="AK59" s="119">
        <f t="shared" si="262"/>
        <v>0</v>
      </c>
      <c r="AL59" s="101">
        <f t="shared" si="263"/>
        <v>0</v>
      </c>
    </row>
    <row r="60">
      <c r="A60" s="123" t="s">
        <v>127</v>
      </c>
      <c r="B60" s="87" t="s">
        <v>128</v>
      </c>
      <c r="C60" s="206"/>
      <c r="D60" s="208"/>
      <c r="E60" s="301"/>
      <c r="F60" s="256"/>
      <c r="G60" s="149"/>
      <c r="H60" s="91"/>
      <c r="I60" s="91"/>
      <c r="J60" s="91"/>
      <c r="K60" s="91"/>
      <c r="L60" s="91"/>
      <c r="M60" s="91"/>
      <c r="N60" s="91"/>
      <c r="O60" s="10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150"/>
      <c r="AA60" s="90"/>
      <c r="AB60" s="103">
        <f t="shared" si="261"/>
        <v>0</v>
      </c>
      <c r="AC60" s="90"/>
      <c r="AD60" s="90"/>
      <c r="AE60" s="90"/>
      <c r="AF60" s="90"/>
      <c r="AG60" s="90"/>
      <c r="AH60" s="235"/>
      <c r="AI60" s="370"/>
      <c r="AJ60" s="121">
        <f t="shared" si="271"/>
        <v>0</v>
      </c>
      <c r="AK60" s="119">
        <f t="shared" si="262"/>
        <v>0</v>
      </c>
      <c r="AL60" s="101">
        <f t="shared" si="263"/>
        <v>0</v>
      </c>
    </row>
    <row r="61" ht="75">
      <c r="A61" s="96" t="s">
        <v>129</v>
      </c>
      <c r="B61" s="97" t="s">
        <v>130</v>
      </c>
      <c r="C61" s="211">
        <v>51.076999999999998</v>
      </c>
      <c r="D61" s="337">
        <v>56</v>
      </c>
      <c r="E61" s="270">
        <v>63</v>
      </c>
      <c r="F61" s="217">
        <f t="shared" si="264"/>
        <v>1.2334318773616306</v>
      </c>
      <c r="G61" s="102">
        <v>19</v>
      </c>
      <c r="H61" s="105">
        <v>34</v>
      </c>
      <c r="I61" s="105"/>
      <c r="J61" s="105"/>
      <c r="K61" s="105"/>
      <c r="L61" s="105"/>
      <c r="M61" s="105">
        <v>19</v>
      </c>
      <c r="N61" s="105"/>
      <c r="O61" s="100">
        <v>7</v>
      </c>
      <c r="P61" s="107"/>
      <c r="Q61" s="107"/>
      <c r="R61" s="107"/>
      <c r="S61" s="107"/>
      <c r="T61" s="107"/>
      <c r="U61" s="101">
        <f t="shared" si="265"/>
        <v>36.842105263157897</v>
      </c>
      <c r="V61" s="101">
        <f t="shared" si="266"/>
        <v>22.049999999999997</v>
      </c>
      <c r="W61" s="103">
        <f t="shared" si="267"/>
        <v>22</v>
      </c>
      <c r="X61" s="107">
        <v>35</v>
      </c>
      <c r="Y61" s="103">
        <f>'ИТОГ и проверка'!Q61</f>
        <v>22</v>
      </c>
      <c r="Z61" s="103">
        <f t="shared" si="268"/>
        <v>34.920634920634917</v>
      </c>
      <c r="AA61" s="101">
        <f t="shared" si="269"/>
        <v>-0.079365079365082636</v>
      </c>
      <c r="AB61" s="10">
        <f t="shared" si="261"/>
        <v>0</v>
      </c>
      <c r="AC61" s="107"/>
      <c r="AD61" s="103"/>
      <c r="AE61" s="107"/>
      <c r="AF61" s="107"/>
      <c r="AG61" s="103">
        <f t="shared" si="270"/>
        <v>22</v>
      </c>
      <c r="AH61" s="103"/>
      <c r="AI61" s="121"/>
      <c r="AJ61" s="121">
        <f t="shared" si="271"/>
        <v>22</v>
      </c>
      <c r="AK61" s="119">
        <f t="shared" si="262"/>
        <v>0</v>
      </c>
      <c r="AL61" s="101">
        <f t="shared" si="263"/>
        <v>0</v>
      </c>
    </row>
    <row r="62" ht="45">
      <c r="A62" s="96" t="s">
        <v>131</v>
      </c>
      <c r="B62" s="97" t="s">
        <v>132</v>
      </c>
      <c r="C62" s="265">
        <v>135.06299999999999</v>
      </c>
      <c r="D62" s="104">
        <v>199</v>
      </c>
      <c r="E62" s="230">
        <v>204</v>
      </c>
      <c r="F62" s="200">
        <f t="shared" si="264"/>
        <v>1.5104062548588437</v>
      </c>
      <c r="G62" s="102">
        <v>69</v>
      </c>
      <c r="H62" s="105">
        <v>35</v>
      </c>
      <c r="I62" s="105"/>
      <c r="J62" s="105"/>
      <c r="K62" s="105"/>
      <c r="L62" s="105"/>
      <c r="M62" s="105">
        <v>69</v>
      </c>
      <c r="N62" s="105"/>
      <c r="O62" s="100">
        <v>46</v>
      </c>
      <c r="P62" s="107"/>
      <c r="Q62" s="107"/>
      <c r="R62" s="107"/>
      <c r="S62" s="107"/>
      <c r="T62" s="107"/>
      <c r="U62" s="101">
        <f t="shared" si="265"/>
        <v>66.666666666666671</v>
      </c>
      <c r="V62" s="101">
        <f t="shared" si="266"/>
        <v>71.399999999999991</v>
      </c>
      <c r="W62" s="103">
        <f t="shared" si="267"/>
        <v>71</v>
      </c>
      <c r="X62" s="107">
        <v>35</v>
      </c>
      <c r="Y62" s="103">
        <f>'ИТОГ и проверка'!Q62</f>
        <v>71</v>
      </c>
      <c r="Z62" s="103">
        <f t="shared" si="268"/>
        <v>34.803921568627452</v>
      </c>
      <c r="AA62" s="101">
        <f t="shared" si="269"/>
        <v>-0.19607843137254832</v>
      </c>
      <c r="AB62" s="103">
        <f t="shared" si="261"/>
        <v>0</v>
      </c>
      <c r="AC62" s="107"/>
      <c r="AD62" s="103"/>
      <c r="AE62" s="107"/>
      <c r="AF62" s="107"/>
      <c r="AG62" s="103">
        <f t="shared" si="270"/>
        <v>71</v>
      </c>
      <c r="AH62" s="103"/>
      <c r="AI62" s="121"/>
      <c r="AJ62" s="121">
        <f t="shared" si="271"/>
        <v>71</v>
      </c>
      <c r="AK62" s="119">
        <f t="shared" si="262"/>
        <v>0</v>
      </c>
      <c r="AL62" s="101">
        <f t="shared" si="263"/>
        <v>0</v>
      </c>
    </row>
    <row r="63" ht="45">
      <c r="A63" s="96" t="s">
        <v>133</v>
      </c>
      <c r="B63" s="97" t="s">
        <v>134</v>
      </c>
      <c r="C63" s="238">
        <v>220.90799999999999</v>
      </c>
      <c r="D63" s="104">
        <v>148</v>
      </c>
      <c r="E63" s="100">
        <v>116</v>
      </c>
      <c r="F63" s="200">
        <f t="shared" si="264"/>
        <v>0.52510547377188699</v>
      </c>
      <c r="G63" s="102">
        <v>10</v>
      </c>
      <c r="H63" s="105">
        <v>7</v>
      </c>
      <c r="I63" s="105"/>
      <c r="J63" s="105"/>
      <c r="K63" s="105"/>
      <c r="L63" s="105"/>
      <c r="M63" s="105">
        <v>10</v>
      </c>
      <c r="N63" s="105"/>
      <c r="O63" s="100">
        <v>3</v>
      </c>
      <c r="P63" s="107"/>
      <c r="Q63" s="107"/>
      <c r="R63" s="107"/>
      <c r="S63" s="107"/>
      <c r="T63" s="107"/>
      <c r="U63" s="101">
        <f t="shared" si="265"/>
        <v>30</v>
      </c>
      <c r="V63" s="101">
        <f t="shared" si="266"/>
        <v>40.599999999999994</v>
      </c>
      <c r="W63" s="103">
        <f t="shared" si="267"/>
        <v>40</v>
      </c>
      <c r="X63" s="107">
        <v>35</v>
      </c>
      <c r="Y63" s="103">
        <f>'ИТОГ и проверка'!Q63</f>
        <v>10</v>
      </c>
      <c r="Z63" s="103">
        <f t="shared" si="268"/>
        <v>8.6206896551724146</v>
      </c>
      <c r="AA63" s="101">
        <f t="shared" si="269"/>
        <v>-26.379310344827587</v>
      </c>
      <c r="AB63" s="10">
        <f t="shared" si="261"/>
        <v>0</v>
      </c>
      <c r="AC63" s="107"/>
      <c r="AD63" s="103"/>
      <c r="AE63" s="107"/>
      <c r="AF63" s="107"/>
      <c r="AG63" s="103">
        <f t="shared" si="270"/>
        <v>10</v>
      </c>
      <c r="AH63" s="103"/>
      <c r="AI63" s="121"/>
      <c r="AJ63" s="121">
        <f t="shared" si="271"/>
        <v>10</v>
      </c>
      <c r="AK63" s="119">
        <f t="shared" si="262"/>
        <v>0</v>
      </c>
      <c r="AL63" s="101">
        <f t="shared" si="263"/>
        <v>0</v>
      </c>
    </row>
    <row r="64" ht="30">
      <c r="A64" s="96" t="s">
        <v>135</v>
      </c>
      <c r="B64" s="97" t="s">
        <v>136</v>
      </c>
      <c r="C64" s="214">
        <v>9.9800000000000004</v>
      </c>
      <c r="D64" s="104">
        <v>13</v>
      </c>
      <c r="E64" s="249">
        <v>11</v>
      </c>
      <c r="F64" s="200">
        <f t="shared" si="264"/>
        <v>1.1022044088176353</v>
      </c>
      <c r="G64" s="102">
        <v>4</v>
      </c>
      <c r="H64" s="105">
        <v>31</v>
      </c>
      <c r="I64" s="105"/>
      <c r="J64" s="105"/>
      <c r="K64" s="105"/>
      <c r="L64" s="105"/>
      <c r="M64" s="105">
        <v>4</v>
      </c>
      <c r="N64" s="105"/>
      <c r="O64" s="145"/>
      <c r="P64" s="107"/>
      <c r="Q64" s="107"/>
      <c r="R64" s="107"/>
      <c r="S64" s="107"/>
      <c r="T64" s="107"/>
      <c r="U64" s="101">
        <f t="shared" si="265"/>
        <v>0</v>
      </c>
      <c r="V64" s="101">
        <f t="shared" si="266"/>
        <v>3.8499999999999996</v>
      </c>
      <c r="W64" s="103">
        <f t="shared" si="267"/>
        <v>3</v>
      </c>
      <c r="X64" s="107">
        <v>35</v>
      </c>
      <c r="Y64" s="103">
        <f>'ИТОГ и проверка'!Q64</f>
        <v>3</v>
      </c>
      <c r="Z64" s="103">
        <f t="shared" si="268"/>
        <v>27.272727272727273</v>
      </c>
      <c r="AA64" s="101">
        <f t="shared" si="269"/>
        <v>-7.7272727272727266</v>
      </c>
      <c r="AB64" s="103">
        <f t="shared" si="261"/>
        <v>0</v>
      </c>
      <c r="AC64" s="107"/>
      <c r="AD64" s="103"/>
      <c r="AE64" s="107"/>
      <c r="AF64" s="107"/>
      <c r="AG64" s="103">
        <f t="shared" si="270"/>
        <v>3</v>
      </c>
      <c r="AH64" s="103"/>
      <c r="AI64" s="121"/>
      <c r="AJ64" s="121">
        <f t="shared" si="271"/>
        <v>3</v>
      </c>
      <c r="AK64" s="119">
        <f t="shared" si="262"/>
        <v>0</v>
      </c>
      <c r="AL64" s="101">
        <f t="shared" si="263"/>
        <v>0</v>
      </c>
    </row>
    <row r="65" ht="31.5">
      <c r="A65" s="96" t="s">
        <v>137</v>
      </c>
      <c r="B65" s="97" t="s">
        <v>138</v>
      </c>
      <c r="C65" s="211">
        <v>16.030000000000001</v>
      </c>
      <c r="D65" s="337">
        <v>52</v>
      </c>
      <c r="E65" s="293">
        <v>55</v>
      </c>
      <c r="F65" s="217">
        <f t="shared" si="264"/>
        <v>3.4310667498440424</v>
      </c>
      <c r="G65" s="102">
        <v>18</v>
      </c>
      <c r="H65" s="105">
        <v>35</v>
      </c>
      <c r="I65" s="105"/>
      <c r="J65" s="105"/>
      <c r="K65" s="105"/>
      <c r="L65" s="105"/>
      <c r="M65" s="105">
        <v>18</v>
      </c>
      <c r="N65" s="105"/>
      <c r="O65" s="100">
        <v>18</v>
      </c>
      <c r="P65" s="107"/>
      <c r="Q65" s="107"/>
      <c r="R65" s="107"/>
      <c r="S65" s="107"/>
      <c r="T65" s="107"/>
      <c r="U65" s="101">
        <f t="shared" si="265"/>
        <v>100</v>
      </c>
      <c r="V65" s="101">
        <f t="shared" si="266"/>
        <v>19.25</v>
      </c>
      <c r="W65" s="103">
        <f t="shared" si="267"/>
        <v>19</v>
      </c>
      <c r="X65" s="107">
        <v>35</v>
      </c>
      <c r="Y65" s="103">
        <f>'ИТОГ и проверка'!Q65</f>
        <v>19</v>
      </c>
      <c r="Z65" s="103">
        <f t="shared" si="268"/>
        <v>34.54545454545454</v>
      </c>
      <c r="AA65" s="101">
        <f t="shared" si="269"/>
        <v>-0.45454545454546036</v>
      </c>
      <c r="AB65" s="10">
        <f t="shared" si="261"/>
        <v>0</v>
      </c>
      <c r="AC65" s="107"/>
      <c r="AD65" s="103"/>
      <c r="AE65" s="107"/>
      <c r="AF65" s="107"/>
      <c r="AG65" s="103">
        <f t="shared" si="270"/>
        <v>19</v>
      </c>
      <c r="AH65" s="103"/>
      <c r="AI65" s="121"/>
      <c r="AJ65" s="121">
        <f t="shared" si="271"/>
        <v>19</v>
      </c>
      <c r="AK65" s="119">
        <f t="shared" si="262"/>
        <v>0</v>
      </c>
      <c r="AL65" s="101">
        <f t="shared" si="263"/>
        <v>0</v>
      </c>
    </row>
    <row r="66" ht="31.5">
      <c r="A66" s="96" t="s">
        <v>139</v>
      </c>
      <c r="B66" s="97" t="s">
        <v>140</v>
      </c>
      <c r="C66" s="214">
        <v>11.130000000000001</v>
      </c>
      <c r="D66" s="104">
        <v>14</v>
      </c>
      <c r="E66" s="182">
        <v>11</v>
      </c>
      <c r="F66" s="200">
        <f t="shared" si="264"/>
        <v>0.98831985624438445</v>
      </c>
      <c r="G66" s="102">
        <v>0</v>
      </c>
      <c r="H66" s="105">
        <v>0</v>
      </c>
      <c r="I66" s="105"/>
      <c r="J66" s="105"/>
      <c r="K66" s="105"/>
      <c r="L66" s="105"/>
      <c r="M66" s="105">
        <v>0</v>
      </c>
      <c r="N66" s="105"/>
      <c r="O66" s="100">
        <v>0</v>
      </c>
      <c r="P66" s="107"/>
      <c r="Q66" s="107"/>
      <c r="R66" s="107"/>
      <c r="S66" s="107"/>
      <c r="T66" s="107"/>
      <c r="U66" s="101">
        <v>0</v>
      </c>
      <c r="V66" s="101">
        <f t="shared" si="266"/>
        <v>0</v>
      </c>
      <c r="W66" s="103">
        <f t="shared" si="267"/>
        <v>0</v>
      </c>
      <c r="X66" s="107">
        <v>0</v>
      </c>
      <c r="Y66" s="103">
        <f>'ИТОГ и проверка'!Q66</f>
        <v>0</v>
      </c>
      <c r="Z66" s="103">
        <f t="shared" si="268"/>
        <v>0</v>
      </c>
      <c r="AA66" s="101">
        <f t="shared" si="269"/>
        <v>0</v>
      </c>
      <c r="AB66" s="103">
        <f t="shared" si="261"/>
        <v>0</v>
      </c>
      <c r="AC66" s="107"/>
      <c r="AD66" s="103"/>
      <c r="AE66" s="107"/>
      <c r="AF66" s="107"/>
      <c r="AG66" s="103">
        <f t="shared" si="270"/>
        <v>0</v>
      </c>
      <c r="AH66" s="103"/>
      <c r="AI66" s="121"/>
      <c r="AJ66" s="121">
        <f t="shared" si="271"/>
        <v>0</v>
      </c>
      <c r="AK66" s="119">
        <f t="shared" si="262"/>
        <v>0</v>
      </c>
      <c r="AL66" s="101">
        <f t="shared" si="263"/>
        <v>0</v>
      </c>
    </row>
    <row r="67" ht="31.5">
      <c r="A67" s="96" t="s">
        <v>141</v>
      </c>
      <c r="B67" s="97" t="s">
        <v>142</v>
      </c>
      <c r="C67" s="232">
        <v>7.4029999999999996</v>
      </c>
      <c r="D67" s="104">
        <v>8</v>
      </c>
      <c r="E67" s="104">
        <v>0</v>
      </c>
      <c r="F67" s="200">
        <f t="shared" si="264"/>
        <v>0</v>
      </c>
      <c r="G67" s="102">
        <v>0</v>
      </c>
      <c r="H67" s="105">
        <v>0</v>
      </c>
      <c r="I67" s="105"/>
      <c r="J67" s="105"/>
      <c r="K67" s="105"/>
      <c r="L67" s="105"/>
      <c r="M67" s="105">
        <v>0</v>
      </c>
      <c r="N67" s="105"/>
      <c r="O67" s="100">
        <v>0</v>
      </c>
      <c r="P67" s="107"/>
      <c r="Q67" s="107"/>
      <c r="R67" s="107"/>
      <c r="S67" s="107"/>
      <c r="T67" s="107"/>
      <c r="U67" s="101">
        <v>0</v>
      </c>
      <c r="V67" s="101">
        <f t="shared" si="266"/>
        <v>0</v>
      </c>
      <c r="W67" s="103">
        <f t="shared" si="267"/>
        <v>0</v>
      </c>
      <c r="X67" s="107">
        <v>0</v>
      </c>
      <c r="Y67" s="103">
        <f>'ИТОГ и проверка'!Q67</f>
        <v>0</v>
      </c>
      <c r="Z67" s="103">
        <v>0</v>
      </c>
      <c r="AA67" s="101">
        <f t="shared" si="269"/>
        <v>0</v>
      </c>
      <c r="AB67" s="10">
        <f t="shared" si="261"/>
        <v>0</v>
      </c>
      <c r="AC67" s="107"/>
      <c r="AD67" s="103"/>
      <c r="AE67" s="107"/>
      <c r="AF67" s="107"/>
      <c r="AG67" s="103">
        <f t="shared" si="270"/>
        <v>0</v>
      </c>
      <c r="AH67" s="103"/>
      <c r="AI67" s="121"/>
      <c r="AJ67" s="121">
        <f t="shared" si="271"/>
        <v>0</v>
      </c>
      <c r="AK67" s="119">
        <f t="shared" si="262"/>
        <v>0</v>
      </c>
      <c r="AL67" s="101">
        <f t="shared" si="263"/>
        <v>0</v>
      </c>
    </row>
    <row r="68" ht="31.5">
      <c r="A68" s="96" t="s">
        <v>143</v>
      </c>
      <c r="B68" s="97" t="s">
        <v>144</v>
      </c>
      <c r="C68" s="239">
        <v>8</v>
      </c>
      <c r="D68" s="104">
        <v>8</v>
      </c>
      <c r="E68" s="269">
        <v>5</v>
      </c>
      <c r="F68" s="200">
        <f t="shared" si="264"/>
        <v>0.625</v>
      </c>
      <c r="G68" s="102">
        <v>2</v>
      </c>
      <c r="H68" s="105">
        <v>25</v>
      </c>
      <c r="I68" s="105"/>
      <c r="J68" s="105"/>
      <c r="K68" s="105"/>
      <c r="L68" s="105"/>
      <c r="M68" s="105">
        <v>2</v>
      </c>
      <c r="N68" s="105"/>
      <c r="O68" s="100">
        <v>2</v>
      </c>
      <c r="P68" s="107"/>
      <c r="Q68" s="107"/>
      <c r="R68" s="107"/>
      <c r="S68" s="107"/>
      <c r="T68" s="107"/>
      <c r="U68" s="101">
        <f t="shared" si="265"/>
        <v>100</v>
      </c>
      <c r="V68" s="101">
        <f t="shared" si="266"/>
        <v>1.75</v>
      </c>
      <c r="W68" s="103">
        <f t="shared" si="267"/>
        <v>1</v>
      </c>
      <c r="X68" s="107">
        <v>35</v>
      </c>
      <c r="Y68" s="103">
        <f>'ИТОГ и проверка'!Q68</f>
        <v>0</v>
      </c>
      <c r="Z68" s="103">
        <f t="shared" si="268"/>
        <v>0</v>
      </c>
      <c r="AA68" s="101">
        <f t="shared" si="269"/>
        <v>-35</v>
      </c>
      <c r="AB68" s="103">
        <f t="shared" si="261"/>
        <v>0</v>
      </c>
      <c r="AC68" s="107"/>
      <c r="AD68" s="103"/>
      <c r="AE68" s="107"/>
      <c r="AF68" s="107"/>
      <c r="AG68" s="103">
        <f t="shared" si="270"/>
        <v>0</v>
      </c>
      <c r="AH68" s="103"/>
      <c r="AI68" s="121"/>
      <c r="AJ68" s="121">
        <f t="shared" si="271"/>
        <v>0</v>
      </c>
      <c r="AK68" s="119">
        <f t="shared" si="262"/>
        <v>0</v>
      </c>
      <c r="AL68" s="101">
        <f t="shared" si="263"/>
        <v>0</v>
      </c>
    </row>
    <row r="69" ht="31.5">
      <c r="A69" s="96" t="s">
        <v>145</v>
      </c>
      <c r="B69" s="97" t="s">
        <v>146</v>
      </c>
      <c r="C69" s="211">
        <v>28.376999999999999</v>
      </c>
      <c r="D69" s="104">
        <v>60</v>
      </c>
      <c r="E69" s="139">
        <v>53</v>
      </c>
      <c r="F69" s="200">
        <f t="shared" si="264"/>
        <v>1.8677097649504881</v>
      </c>
      <c r="G69" s="102">
        <v>21</v>
      </c>
      <c r="H69" s="105">
        <v>35</v>
      </c>
      <c r="I69" s="105"/>
      <c r="J69" s="105"/>
      <c r="K69" s="105"/>
      <c r="L69" s="105"/>
      <c r="M69" s="105">
        <v>21</v>
      </c>
      <c r="N69" s="105"/>
      <c r="O69" s="100">
        <v>5</v>
      </c>
      <c r="P69" s="107"/>
      <c r="Q69" s="107"/>
      <c r="R69" s="107"/>
      <c r="S69" s="107"/>
      <c r="T69" s="107"/>
      <c r="U69" s="101">
        <f t="shared" si="265"/>
        <v>23.80952380952381</v>
      </c>
      <c r="V69" s="101">
        <f t="shared" si="266"/>
        <v>18.549999999999997</v>
      </c>
      <c r="W69" s="103">
        <f t="shared" si="267"/>
        <v>18</v>
      </c>
      <c r="X69" s="107">
        <v>35</v>
      </c>
      <c r="Y69" s="103">
        <f>'ИТОГ и проверка'!Q69</f>
        <v>18</v>
      </c>
      <c r="Z69" s="103">
        <f t="shared" si="268"/>
        <v>33.962264150943398</v>
      </c>
      <c r="AA69" s="101">
        <f t="shared" si="269"/>
        <v>-1.0377358490566024</v>
      </c>
      <c r="AB69" s="10">
        <f t="shared" si="261"/>
        <v>0</v>
      </c>
      <c r="AC69" s="107"/>
      <c r="AD69" s="103"/>
      <c r="AE69" s="107"/>
      <c r="AF69" s="107"/>
      <c r="AG69" s="103">
        <f t="shared" si="270"/>
        <v>18</v>
      </c>
      <c r="AH69" s="103"/>
      <c r="AI69" s="121"/>
      <c r="AJ69" s="121">
        <f t="shared" si="271"/>
        <v>18</v>
      </c>
      <c r="AK69" s="119">
        <f t="shared" si="262"/>
        <v>0</v>
      </c>
      <c r="AL69" s="101">
        <f t="shared" si="263"/>
        <v>0</v>
      </c>
    </row>
    <row r="70" ht="31.5">
      <c r="A70" s="96" t="s">
        <v>147</v>
      </c>
      <c r="B70" s="97" t="s">
        <v>148</v>
      </c>
      <c r="C70" s="214">
        <v>36.741999999999997</v>
      </c>
      <c r="D70" s="104">
        <v>0</v>
      </c>
      <c r="E70" s="376">
        <v>0</v>
      </c>
      <c r="F70" s="200">
        <f t="shared" si="264"/>
        <v>0</v>
      </c>
      <c r="G70" s="102">
        <v>0</v>
      </c>
      <c r="H70" s="105">
        <v>0</v>
      </c>
      <c r="I70" s="105"/>
      <c r="J70" s="105"/>
      <c r="K70" s="105"/>
      <c r="L70" s="105"/>
      <c r="M70" s="105">
        <v>0</v>
      </c>
      <c r="N70" s="105"/>
      <c r="O70" s="100">
        <v>0</v>
      </c>
      <c r="P70" s="107"/>
      <c r="Q70" s="107"/>
      <c r="R70" s="107"/>
      <c r="S70" s="107"/>
      <c r="T70" s="107"/>
      <c r="U70" s="101">
        <v>0</v>
      </c>
      <c r="V70" s="101">
        <f t="shared" si="266"/>
        <v>0</v>
      </c>
      <c r="W70" s="103">
        <f t="shared" si="267"/>
        <v>0</v>
      </c>
      <c r="X70" s="107">
        <v>0</v>
      </c>
      <c r="Y70" s="103">
        <f>'ИТОГ и проверка'!Q70</f>
        <v>0</v>
      </c>
      <c r="Z70" s="103">
        <v>0</v>
      </c>
      <c r="AA70" s="101">
        <f t="shared" si="269"/>
        <v>0</v>
      </c>
      <c r="AB70" s="103">
        <f t="shared" si="261"/>
        <v>0</v>
      </c>
      <c r="AC70" s="107"/>
      <c r="AD70" s="103"/>
      <c r="AE70" s="107"/>
      <c r="AF70" s="107"/>
      <c r="AG70" s="103">
        <f t="shared" si="270"/>
        <v>0</v>
      </c>
      <c r="AH70" s="103"/>
      <c r="AI70" s="121"/>
      <c r="AJ70" s="121">
        <f t="shared" si="271"/>
        <v>0</v>
      </c>
      <c r="AK70" s="119">
        <f t="shared" si="262"/>
        <v>0</v>
      </c>
      <c r="AL70" s="101">
        <f t="shared" si="263"/>
        <v>0</v>
      </c>
    </row>
    <row r="71" ht="110.25">
      <c r="A71" s="96" t="s">
        <v>149</v>
      </c>
      <c r="B71" s="97" t="s">
        <v>150</v>
      </c>
      <c r="C71" s="238">
        <v>120.44</v>
      </c>
      <c r="D71" s="337">
        <v>149</v>
      </c>
      <c r="E71" s="261">
        <v>184</v>
      </c>
      <c r="F71" s="217">
        <f t="shared" si="264"/>
        <v>1.5277316506144138</v>
      </c>
      <c r="G71" s="102">
        <v>52</v>
      </c>
      <c r="H71" s="105">
        <v>35</v>
      </c>
      <c r="I71" s="105"/>
      <c r="J71" s="105"/>
      <c r="K71" s="105"/>
      <c r="L71" s="105"/>
      <c r="M71" s="105">
        <v>52</v>
      </c>
      <c r="N71" s="105"/>
      <c r="O71" s="100">
        <v>22</v>
      </c>
      <c r="P71" s="107"/>
      <c r="Q71" s="107"/>
      <c r="R71" s="107"/>
      <c r="S71" s="107"/>
      <c r="T71" s="107"/>
      <c r="U71" s="101">
        <f t="shared" si="265"/>
        <v>42.307692307692307</v>
      </c>
      <c r="V71" s="101">
        <f t="shared" si="266"/>
        <v>64.399999999999991</v>
      </c>
      <c r="W71" s="103">
        <f t="shared" si="267"/>
        <v>64</v>
      </c>
      <c r="X71" s="107">
        <v>35</v>
      </c>
      <c r="Y71" s="103">
        <f>'ИТОГ и проверка'!Q71</f>
        <v>60</v>
      </c>
      <c r="Z71" s="103">
        <f t="shared" si="268"/>
        <v>32.608695652173914</v>
      </c>
      <c r="AA71" s="101">
        <f t="shared" si="269"/>
        <v>-2.391304347826086</v>
      </c>
      <c r="AB71" s="10">
        <f t="shared" si="261"/>
        <v>0</v>
      </c>
      <c r="AC71" s="107"/>
      <c r="AD71" s="103"/>
      <c r="AE71" s="107"/>
      <c r="AF71" s="107"/>
      <c r="AG71" s="103">
        <f t="shared" si="270"/>
        <v>60</v>
      </c>
      <c r="AH71" s="103"/>
      <c r="AI71" s="121"/>
      <c r="AJ71" s="121">
        <f t="shared" si="271"/>
        <v>60</v>
      </c>
      <c r="AK71" s="119">
        <f t="shared" si="262"/>
        <v>0</v>
      </c>
      <c r="AL71" s="101">
        <f t="shared" si="263"/>
        <v>0</v>
      </c>
    </row>
    <row r="72" ht="31.5">
      <c r="A72" s="96" t="s">
        <v>151</v>
      </c>
      <c r="B72" s="97" t="s">
        <v>152</v>
      </c>
      <c r="C72" s="214">
        <v>10.984999999999999</v>
      </c>
      <c r="D72" s="104">
        <v>22</v>
      </c>
      <c r="E72" s="269">
        <v>79</v>
      </c>
      <c r="F72" s="200">
        <f t="shared" si="264"/>
        <v>7.1916249431042338</v>
      </c>
      <c r="G72" s="102">
        <v>7</v>
      </c>
      <c r="H72" s="105">
        <v>32</v>
      </c>
      <c r="I72" s="105"/>
      <c r="J72" s="105"/>
      <c r="K72" s="105"/>
      <c r="L72" s="105"/>
      <c r="M72" s="105">
        <v>7</v>
      </c>
      <c r="N72" s="105"/>
      <c r="O72" s="100">
        <v>2</v>
      </c>
      <c r="P72" s="107"/>
      <c r="Q72" s="107"/>
      <c r="R72" s="107"/>
      <c r="S72" s="107"/>
      <c r="T72" s="107"/>
      <c r="U72" s="101">
        <f t="shared" si="265"/>
        <v>28.571428571428569</v>
      </c>
      <c r="V72" s="101">
        <f t="shared" si="266"/>
        <v>27.649999999999999</v>
      </c>
      <c r="W72" s="103">
        <f t="shared" si="267"/>
        <v>27</v>
      </c>
      <c r="X72" s="107">
        <v>35</v>
      </c>
      <c r="Y72" s="103">
        <f>'ИТОГ и проверка'!Q72</f>
        <v>9</v>
      </c>
      <c r="Z72" s="103">
        <f t="shared" si="268"/>
        <v>11.39240506329114</v>
      </c>
      <c r="AA72" s="101">
        <f t="shared" si="269"/>
        <v>-23.60759493670886</v>
      </c>
      <c r="AB72" s="103">
        <f t="shared" si="261"/>
        <v>0</v>
      </c>
      <c r="AC72" s="107"/>
      <c r="AD72" s="103"/>
      <c r="AE72" s="107"/>
      <c r="AF72" s="107"/>
      <c r="AG72" s="103">
        <f t="shared" si="270"/>
        <v>9</v>
      </c>
      <c r="AH72" s="103"/>
      <c r="AI72" s="121"/>
      <c r="AJ72" s="121">
        <f t="shared" si="271"/>
        <v>9</v>
      </c>
      <c r="AK72" s="119">
        <f t="shared" si="262"/>
        <v>0</v>
      </c>
      <c r="AL72" s="101">
        <f t="shared" si="263"/>
        <v>0</v>
      </c>
    </row>
    <row r="73">
      <c r="A73" s="123" t="s">
        <v>153</v>
      </c>
      <c r="B73" s="87" t="s">
        <v>154</v>
      </c>
      <c r="C73" s="218"/>
      <c r="D73" s="88"/>
      <c r="E73" s="237"/>
      <c r="F73" s="235"/>
      <c r="G73" s="149"/>
      <c r="H73" s="91"/>
      <c r="I73" s="91"/>
      <c r="J73" s="91"/>
      <c r="K73" s="91"/>
      <c r="L73" s="91"/>
      <c r="M73" s="91"/>
      <c r="N73" s="91"/>
      <c r="O73" s="10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150"/>
      <c r="AA73" s="90"/>
      <c r="AB73" s="10">
        <f t="shared" si="261"/>
        <v>0</v>
      </c>
      <c r="AC73" s="90"/>
      <c r="AD73" s="90"/>
      <c r="AE73" s="90"/>
      <c r="AF73" s="90"/>
      <c r="AG73" s="90"/>
      <c r="AH73" s="235"/>
      <c r="AI73" s="370"/>
      <c r="AJ73" s="121">
        <f t="shared" si="271"/>
        <v>0</v>
      </c>
      <c r="AK73" s="119">
        <f t="shared" si="262"/>
        <v>0</v>
      </c>
      <c r="AL73" s="101">
        <f t="shared" si="263"/>
        <v>0</v>
      </c>
    </row>
    <row r="74" ht="63">
      <c r="A74" s="96" t="s">
        <v>155</v>
      </c>
      <c r="B74" s="97" t="s">
        <v>156</v>
      </c>
      <c r="C74" s="214">
        <v>589.99000000000001</v>
      </c>
      <c r="D74" s="337">
        <v>2207</v>
      </c>
      <c r="E74" s="213">
        <v>2349</v>
      </c>
      <c r="F74" s="217">
        <f t="shared" si="264"/>
        <v>3.9814234139561688</v>
      </c>
      <c r="G74" s="102">
        <v>772</v>
      </c>
      <c r="H74" s="105">
        <v>35</v>
      </c>
      <c r="I74" s="105"/>
      <c r="J74" s="105"/>
      <c r="K74" s="105"/>
      <c r="L74" s="105"/>
      <c r="M74" s="105">
        <v>772</v>
      </c>
      <c r="N74" s="105"/>
      <c r="O74" s="100">
        <v>772</v>
      </c>
      <c r="P74" s="107"/>
      <c r="Q74" s="107"/>
      <c r="R74" s="107"/>
      <c r="S74" s="107"/>
      <c r="T74" s="107"/>
      <c r="U74" s="101">
        <f t="shared" si="265"/>
        <v>100</v>
      </c>
      <c r="V74" s="101">
        <f t="shared" si="266"/>
        <v>822.14999999999998</v>
      </c>
      <c r="W74" s="103">
        <f t="shared" si="267"/>
        <v>822</v>
      </c>
      <c r="X74" s="107">
        <v>35</v>
      </c>
      <c r="Y74" s="103">
        <f>'ИТОГ и проверка'!Q74</f>
        <v>822</v>
      </c>
      <c r="Z74" s="103">
        <f t="shared" si="268"/>
        <v>34.993614303959134</v>
      </c>
      <c r="AA74" s="101">
        <f t="shared" si="269"/>
        <v>-0.006385696040865696</v>
      </c>
      <c r="AB74" s="103">
        <f t="shared" si="261"/>
        <v>0</v>
      </c>
      <c r="AC74" s="107"/>
      <c r="AD74" s="103"/>
      <c r="AE74" s="107"/>
      <c r="AF74" s="107"/>
      <c r="AG74" s="103">
        <f t="shared" si="270"/>
        <v>822</v>
      </c>
      <c r="AH74" s="103"/>
      <c r="AI74" s="121"/>
      <c r="AJ74" s="121">
        <f t="shared" si="271"/>
        <v>822</v>
      </c>
      <c r="AK74" s="119">
        <f t="shared" si="262"/>
        <v>0</v>
      </c>
      <c r="AL74" s="101">
        <f t="shared" si="263"/>
        <v>0</v>
      </c>
    </row>
    <row r="75" ht="47.25" customHeight="1">
      <c r="A75" s="96" t="s">
        <v>157</v>
      </c>
      <c r="B75" s="97" t="s">
        <v>158</v>
      </c>
      <c r="C75" s="211">
        <v>299.06700000000001</v>
      </c>
      <c r="D75" s="337">
        <v>797</v>
      </c>
      <c r="E75" s="293">
        <v>904</v>
      </c>
      <c r="F75" s="217">
        <f t="shared" si="264"/>
        <v>3.0227340361858714</v>
      </c>
      <c r="G75" s="102">
        <v>278</v>
      </c>
      <c r="H75" s="105">
        <v>35</v>
      </c>
      <c r="I75" s="105"/>
      <c r="J75" s="105"/>
      <c r="K75" s="105"/>
      <c r="L75" s="105"/>
      <c r="M75" s="105">
        <v>278</v>
      </c>
      <c r="N75" s="105"/>
      <c r="O75" s="100">
        <v>250</v>
      </c>
      <c r="P75" s="107"/>
      <c r="Q75" s="107"/>
      <c r="R75" s="107"/>
      <c r="S75" s="107"/>
      <c r="T75" s="107"/>
      <c r="U75" s="101">
        <f t="shared" si="265"/>
        <v>89.928057553956847</v>
      </c>
      <c r="V75" s="101">
        <f t="shared" si="266"/>
        <v>316.39999999999998</v>
      </c>
      <c r="W75" s="103">
        <f t="shared" si="267"/>
        <v>316</v>
      </c>
      <c r="X75" s="107">
        <v>35</v>
      </c>
      <c r="Y75" s="103">
        <f>'ИТОГ и проверка'!Q75</f>
        <v>316</v>
      </c>
      <c r="Z75" s="103">
        <f t="shared" si="268"/>
        <v>34.955752212389385</v>
      </c>
      <c r="AA75" s="101">
        <f t="shared" si="269"/>
        <v>-0.044247787610615319</v>
      </c>
      <c r="AB75" s="10">
        <f t="shared" si="261"/>
        <v>0</v>
      </c>
      <c r="AC75" s="107"/>
      <c r="AD75" s="103"/>
      <c r="AE75" s="107"/>
      <c r="AF75" s="107"/>
      <c r="AG75" s="103">
        <f t="shared" si="270"/>
        <v>316</v>
      </c>
      <c r="AH75" s="103"/>
      <c r="AI75" s="121"/>
      <c r="AJ75" s="121">
        <f t="shared" si="271"/>
        <v>316</v>
      </c>
      <c r="AK75" s="119">
        <f t="shared" si="262"/>
        <v>0</v>
      </c>
      <c r="AL75" s="101">
        <f t="shared" si="263"/>
        <v>0</v>
      </c>
    </row>
    <row r="76" ht="31.5">
      <c r="A76" s="96" t="s">
        <v>159</v>
      </c>
      <c r="B76" s="97" t="s">
        <v>160</v>
      </c>
      <c r="C76" s="214">
        <v>398.97000000000003</v>
      </c>
      <c r="D76" s="104">
        <v>1099</v>
      </c>
      <c r="E76" s="182">
        <v>1168</v>
      </c>
      <c r="F76" s="200">
        <f t="shared" si="264"/>
        <v>2.9275384114093788</v>
      </c>
      <c r="G76" s="102">
        <v>384</v>
      </c>
      <c r="H76" s="105">
        <v>35</v>
      </c>
      <c r="I76" s="105"/>
      <c r="J76" s="105"/>
      <c r="K76" s="105"/>
      <c r="L76" s="105"/>
      <c r="M76" s="105">
        <v>384</v>
      </c>
      <c r="N76" s="105"/>
      <c r="O76" s="145"/>
      <c r="P76" s="107"/>
      <c r="Q76" s="107"/>
      <c r="R76" s="107"/>
      <c r="S76" s="107"/>
      <c r="T76" s="107"/>
      <c r="U76" s="101">
        <f t="shared" si="265"/>
        <v>0</v>
      </c>
      <c r="V76" s="101">
        <f t="shared" si="266"/>
        <v>408.79999999999995</v>
      </c>
      <c r="W76" s="103">
        <f t="shared" si="267"/>
        <v>408</v>
      </c>
      <c r="X76" s="107">
        <v>35</v>
      </c>
      <c r="Y76" s="103">
        <f>'ИТОГ и проверка'!Q76</f>
        <v>408</v>
      </c>
      <c r="Z76" s="103">
        <f t="shared" si="268"/>
        <v>34.93150684931507</v>
      </c>
      <c r="AA76" s="101">
        <f t="shared" si="269"/>
        <v>-0.06849315068492956</v>
      </c>
      <c r="AB76" s="103">
        <f t="shared" si="261"/>
        <v>0</v>
      </c>
      <c r="AC76" s="107"/>
      <c r="AD76" s="103"/>
      <c r="AE76" s="107"/>
      <c r="AF76" s="107"/>
      <c r="AG76" s="103">
        <f t="shared" si="270"/>
        <v>408</v>
      </c>
      <c r="AH76" s="103"/>
      <c r="AI76" s="121"/>
      <c r="AJ76" s="121">
        <f t="shared" si="271"/>
        <v>408</v>
      </c>
      <c r="AK76" s="119">
        <f t="shared" si="262"/>
        <v>0</v>
      </c>
      <c r="AL76" s="101">
        <f t="shared" si="263"/>
        <v>0</v>
      </c>
    </row>
    <row r="77" ht="31.5">
      <c r="A77" s="96" t="s">
        <v>161</v>
      </c>
      <c r="B77" s="97" t="s">
        <v>162</v>
      </c>
      <c r="C77" s="232">
        <v>1577</v>
      </c>
      <c r="D77" s="104">
        <v>4070</v>
      </c>
      <c r="E77" s="120">
        <v>4995</v>
      </c>
      <c r="F77" s="200">
        <f t="shared" si="264"/>
        <v>3.1674064679771718</v>
      </c>
      <c r="G77" s="102">
        <v>1424</v>
      </c>
      <c r="H77" s="105">
        <v>35</v>
      </c>
      <c r="I77" s="105">
        <v>0</v>
      </c>
      <c r="J77" s="105"/>
      <c r="K77" s="105"/>
      <c r="L77" s="105"/>
      <c r="M77" s="105">
        <v>1424</v>
      </c>
      <c r="N77" s="105"/>
      <c r="O77" s="100">
        <v>345</v>
      </c>
      <c r="P77" s="107"/>
      <c r="Q77" s="107"/>
      <c r="R77" s="107"/>
      <c r="S77" s="107"/>
      <c r="T77" s="107"/>
      <c r="U77" s="101">
        <f t="shared" si="265"/>
        <v>24.227528089887642</v>
      </c>
      <c r="V77" s="101">
        <f t="shared" si="266"/>
        <v>1748.25</v>
      </c>
      <c r="W77" s="103">
        <f t="shared" si="267"/>
        <v>1748</v>
      </c>
      <c r="X77" s="107">
        <v>35</v>
      </c>
      <c r="Y77" s="10">
        <f>'ИТОГ и проверка'!Q77+AC77</f>
        <v>1748</v>
      </c>
      <c r="Z77" s="103">
        <f t="shared" si="268"/>
        <v>34.99499499499499</v>
      </c>
      <c r="AA77" s="101">
        <f t="shared" si="269"/>
        <v>-0.0050050050050103323</v>
      </c>
      <c r="AB77" s="10">
        <f t="shared" ref="AB77:AB99" si="272">IF(AA77&gt;0.01,AA77*1000000,0)</f>
        <v>0</v>
      </c>
      <c r="AC77" s="107">
        <v>260</v>
      </c>
      <c r="AD77" s="103"/>
      <c r="AE77" s="107"/>
      <c r="AF77" s="107"/>
      <c r="AG77" s="103">
        <f t="shared" si="270"/>
        <v>1748</v>
      </c>
      <c r="AH77" s="103"/>
      <c r="AI77" s="121"/>
      <c r="AJ77" s="121">
        <f t="shared" si="271"/>
        <v>1748</v>
      </c>
      <c r="AK77" s="119">
        <f t="shared" ref="AK77:AK99" si="273">AJ77-Y77</f>
        <v>0</v>
      </c>
      <c r="AL77" s="101">
        <f t="shared" ref="AL77:AL99" si="274">IF(AK77&gt;1,AK77*1000,0)</f>
        <v>0</v>
      </c>
    </row>
    <row r="78">
      <c r="A78" s="123" t="s">
        <v>163</v>
      </c>
      <c r="B78" s="87" t="s">
        <v>164</v>
      </c>
      <c r="C78" s="206"/>
      <c r="D78" s="208"/>
      <c r="E78" s="255"/>
      <c r="F78" s="256"/>
      <c r="G78" s="149"/>
      <c r="H78" s="91"/>
      <c r="I78" s="91"/>
      <c r="J78" s="91"/>
      <c r="K78" s="91"/>
      <c r="L78" s="91"/>
      <c r="M78" s="91"/>
      <c r="N78" s="91"/>
      <c r="O78" s="10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150"/>
      <c r="AA78" s="90"/>
      <c r="AB78" s="103">
        <f t="shared" si="272"/>
        <v>0</v>
      </c>
      <c r="AC78" s="90"/>
      <c r="AD78" s="90"/>
      <c r="AE78" s="90"/>
      <c r="AF78" s="90"/>
      <c r="AG78" s="90"/>
      <c r="AH78" s="235"/>
      <c r="AI78" s="370"/>
      <c r="AJ78" s="121">
        <f t="shared" si="271"/>
        <v>0</v>
      </c>
      <c r="AK78" s="119">
        <f t="shared" si="273"/>
        <v>0</v>
      </c>
      <c r="AL78" s="101">
        <f t="shared" si="274"/>
        <v>0</v>
      </c>
    </row>
    <row r="79" ht="47.25">
      <c r="A79" s="96" t="s">
        <v>165</v>
      </c>
      <c r="B79" s="97" t="s">
        <v>166</v>
      </c>
      <c r="C79" s="211">
        <v>644</v>
      </c>
      <c r="D79" s="337">
        <v>4621</v>
      </c>
      <c r="E79" s="251">
        <v>4504</v>
      </c>
      <c r="F79" s="217">
        <f t="shared" ref="F79:F99" si="275">E79/C79</f>
        <v>6.9937888198757765</v>
      </c>
      <c r="G79" s="102">
        <v>1155</v>
      </c>
      <c r="H79" s="105">
        <v>25</v>
      </c>
      <c r="I79" s="278"/>
      <c r="J79" s="105"/>
      <c r="K79" s="105"/>
      <c r="L79" s="105"/>
      <c r="M79" s="105">
        <v>1155</v>
      </c>
      <c r="N79" s="105"/>
      <c r="O79" s="100">
        <v>1155</v>
      </c>
      <c r="P79" s="107"/>
      <c r="Q79" s="107"/>
      <c r="R79" s="107"/>
      <c r="S79" s="107"/>
      <c r="T79" s="107"/>
      <c r="U79" s="101">
        <f t="shared" ref="U79:U99" si="276">O79/G79%</f>
        <v>100</v>
      </c>
      <c r="V79" s="101">
        <f t="shared" ref="V79:V108" si="277">E79*X79%</f>
        <v>1576.3999999999999</v>
      </c>
      <c r="W79" s="103">
        <f t="shared" ref="W79:W99" si="278">ROUNDDOWN(V79,0)</f>
        <v>1576</v>
      </c>
      <c r="X79" s="107">
        <v>35</v>
      </c>
      <c r="Y79" s="103">
        <f>'ИТОГ и проверка'!Q79</f>
        <v>1100</v>
      </c>
      <c r="Z79" s="103">
        <f t="shared" ref="Z79:Z108" si="279">Y79/E79%</f>
        <v>24.422735346358792</v>
      </c>
      <c r="AA79" s="101">
        <f t="shared" ref="AA79:AA99" si="280">Z79-X79</f>
        <v>-10.577264653641208</v>
      </c>
      <c r="AB79" s="10">
        <f t="shared" si="272"/>
        <v>0</v>
      </c>
      <c r="AC79" s="279"/>
      <c r="AD79" s="103"/>
      <c r="AE79" s="107"/>
      <c r="AF79" s="107"/>
      <c r="AG79" s="103">
        <f t="shared" ref="AG79:AG99" si="281">Y79</f>
        <v>1100</v>
      </c>
      <c r="AH79" s="103"/>
      <c r="AI79" s="121"/>
      <c r="AJ79" s="121">
        <f t="shared" ref="AJ79:AJ99" si="282">SUM(AD79:AI79)</f>
        <v>1100</v>
      </c>
      <c r="AK79" s="119">
        <f t="shared" si="273"/>
        <v>0</v>
      </c>
      <c r="AL79" s="101">
        <f t="shared" si="274"/>
        <v>0</v>
      </c>
    </row>
    <row r="80" ht="63">
      <c r="A80" s="96" t="s">
        <v>167</v>
      </c>
      <c r="B80" s="97" t="s">
        <v>168</v>
      </c>
      <c r="C80" s="239">
        <v>1406</v>
      </c>
      <c r="D80" s="337">
        <v>10073</v>
      </c>
      <c r="E80" s="251">
        <v>9892</v>
      </c>
      <c r="F80" s="217">
        <f t="shared" si="275"/>
        <v>7.0355618776671411</v>
      </c>
      <c r="G80" s="102">
        <v>3525</v>
      </c>
      <c r="H80" s="105">
        <v>35</v>
      </c>
      <c r="I80" s="278"/>
      <c r="J80" s="105"/>
      <c r="K80" s="105"/>
      <c r="L80" s="105"/>
      <c r="M80" s="105">
        <v>3525</v>
      </c>
      <c r="N80" s="105"/>
      <c r="O80" s="100">
        <v>0</v>
      </c>
      <c r="P80" s="107"/>
      <c r="Q80" s="107"/>
      <c r="R80" s="107"/>
      <c r="S80" s="107"/>
      <c r="T80" s="107"/>
      <c r="U80" s="101">
        <f t="shared" si="276"/>
        <v>0</v>
      </c>
      <c r="V80" s="101">
        <f t="shared" si="277"/>
        <v>3462.1999999999998</v>
      </c>
      <c r="W80" s="103">
        <f t="shared" si="278"/>
        <v>3462</v>
      </c>
      <c r="X80" s="107">
        <v>35</v>
      </c>
      <c r="Y80" s="103">
        <f>'ИТОГ и проверка'!Q80</f>
        <v>3462</v>
      </c>
      <c r="Z80" s="103">
        <f t="shared" si="279"/>
        <v>34.99797816417307</v>
      </c>
      <c r="AA80" s="101">
        <f t="shared" si="280"/>
        <v>-0.0020218358269303849</v>
      </c>
      <c r="AB80" s="103">
        <f t="shared" si="272"/>
        <v>0</v>
      </c>
      <c r="AC80" s="279"/>
      <c r="AD80" s="103"/>
      <c r="AE80" s="107"/>
      <c r="AF80" s="107"/>
      <c r="AG80" s="103">
        <f t="shared" si="281"/>
        <v>3462</v>
      </c>
      <c r="AH80" s="103"/>
      <c r="AI80" s="121"/>
      <c r="AJ80" s="121">
        <f t="shared" si="282"/>
        <v>3462</v>
      </c>
      <c r="AK80" s="119">
        <f t="shared" si="273"/>
        <v>0</v>
      </c>
      <c r="AL80" s="101">
        <f t="shared" si="274"/>
        <v>0</v>
      </c>
    </row>
    <row r="81" ht="47.25">
      <c r="A81" s="96" t="s">
        <v>169</v>
      </c>
      <c r="B81" s="97" t="s">
        <v>170</v>
      </c>
      <c r="C81" s="238">
        <v>31</v>
      </c>
      <c r="D81" s="337">
        <v>172</v>
      </c>
      <c r="E81" s="213">
        <v>214</v>
      </c>
      <c r="F81" s="217">
        <f t="shared" si="275"/>
        <v>6.903225806451613</v>
      </c>
      <c r="G81" s="102">
        <v>60</v>
      </c>
      <c r="H81" s="105">
        <v>35</v>
      </c>
      <c r="I81" s="278"/>
      <c r="J81" s="105"/>
      <c r="K81" s="105"/>
      <c r="L81" s="105"/>
      <c r="M81" s="105">
        <v>60</v>
      </c>
      <c r="N81" s="105"/>
      <c r="O81" s="100">
        <v>40</v>
      </c>
      <c r="P81" s="107"/>
      <c r="Q81" s="107"/>
      <c r="R81" s="107"/>
      <c r="S81" s="107"/>
      <c r="T81" s="107"/>
      <c r="U81" s="101">
        <f t="shared" si="276"/>
        <v>66.666666666666671</v>
      </c>
      <c r="V81" s="101">
        <f t="shared" si="277"/>
        <v>74.899999999999991</v>
      </c>
      <c r="W81" s="103">
        <f t="shared" si="278"/>
        <v>74</v>
      </c>
      <c r="X81" s="107">
        <v>35</v>
      </c>
      <c r="Y81" s="103">
        <f>'ИТОГ и проверка'!Q81</f>
        <v>74</v>
      </c>
      <c r="Z81" s="103">
        <f t="shared" si="279"/>
        <v>34.579439252336449</v>
      </c>
      <c r="AA81" s="101">
        <f t="shared" si="280"/>
        <v>-0.42056074766355067</v>
      </c>
      <c r="AB81" s="10">
        <f t="shared" si="272"/>
        <v>0</v>
      </c>
      <c r="AC81" s="279"/>
      <c r="AD81" s="103"/>
      <c r="AE81" s="107"/>
      <c r="AF81" s="107"/>
      <c r="AG81" s="103">
        <f t="shared" si="281"/>
        <v>74</v>
      </c>
      <c r="AH81" s="103"/>
      <c r="AI81" s="121"/>
      <c r="AJ81" s="121">
        <f t="shared" si="282"/>
        <v>74</v>
      </c>
      <c r="AK81" s="119">
        <f t="shared" si="273"/>
        <v>0</v>
      </c>
      <c r="AL81" s="101">
        <f t="shared" si="274"/>
        <v>0</v>
      </c>
    </row>
    <row r="82" ht="47.25">
      <c r="A82" s="96" t="s">
        <v>171</v>
      </c>
      <c r="B82" s="97" t="s">
        <v>172</v>
      </c>
      <c r="C82" s="265">
        <v>58</v>
      </c>
      <c r="D82" s="104">
        <v>395</v>
      </c>
      <c r="E82" s="182">
        <v>369</v>
      </c>
      <c r="F82" s="200">
        <f t="shared" si="275"/>
        <v>6.3620689655172411</v>
      </c>
      <c r="G82" s="102">
        <v>138</v>
      </c>
      <c r="H82" s="105">
        <v>35</v>
      </c>
      <c r="I82" s="278"/>
      <c r="J82" s="105"/>
      <c r="K82" s="105"/>
      <c r="L82" s="105"/>
      <c r="M82" s="105">
        <v>138</v>
      </c>
      <c r="N82" s="105"/>
      <c r="O82" s="100">
        <v>90</v>
      </c>
      <c r="P82" s="107"/>
      <c r="Q82" s="107"/>
      <c r="R82" s="107"/>
      <c r="S82" s="107"/>
      <c r="T82" s="107"/>
      <c r="U82" s="101">
        <f t="shared" si="276"/>
        <v>65.217391304347828</v>
      </c>
      <c r="V82" s="101">
        <f t="shared" si="277"/>
        <v>129.15000000000001</v>
      </c>
      <c r="W82" s="103">
        <f t="shared" si="278"/>
        <v>129</v>
      </c>
      <c r="X82" s="107">
        <v>35</v>
      </c>
      <c r="Y82" s="103">
        <f>'ИТОГ и проверка'!Q82</f>
        <v>129</v>
      </c>
      <c r="Z82" s="103">
        <f t="shared" si="279"/>
        <v>34.959349593495936</v>
      </c>
      <c r="AA82" s="101">
        <f t="shared" si="280"/>
        <v>-0.040650406504063596</v>
      </c>
      <c r="AB82" s="103">
        <f t="shared" si="272"/>
        <v>0</v>
      </c>
      <c r="AC82" s="279"/>
      <c r="AD82" s="103"/>
      <c r="AE82" s="107"/>
      <c r="AF82" s="107"/>
      <c r="AG82" s="103">
        <f t="shared" si="281"/>
        <v>129</v>
      </c>
      <c r="AH82" s="103"/>
      <c r="AI82" s="121"/>
      <c r="AJ82" s="121">
        <f t="shared" si="282"/>
        <v>129</v>
      </c>
      <c r="AK82" s="119">
        <f t="shared" si="273"/>
        <v>0</v>
      </c>
      <c r="AL82" s="101">
        <f t="shared" si="274"/>
        <v>0</v>
      </c>
    </row>
    <row r="83" ht="47.25">
      <c r="A83" s="96" t="s">
        <v>173</v>
      </c>
      <c r="B83" s="97" t="s">
        <v>174</v>
      </c>
      <c r="C83" s="238">
        <v>166.59999999999999</v>
      </c>
      <c r="D83" s="104">
        <v>1224</v>
      </c>
      <c r="E83" s="120">
        <v>1186</v>
      </c>
      <c r="F83" s="200">
        <f t="shared" si="275"/>
        <v>7.1188475390156061</v>
      </c>
      <c r="G83" s="102">
        <v>428</v>
      </c>
      <c r="H83" s="105">
        <v>35</v>
      </c>
      <c r="I83" s="278"/>
      <c r="J83" s="105"/>
      <c r="K83" s="105"/>
      <c r="L83" s="105"/>
      <c r="M83" s="105">
        <v>428</v>
      </c>
      <c r="N83" s="105"/>
      <c r="O83" s="100">
        <v>280</v>
      </c>
      <c r="P83" s="107"/>
      <c r="Q83" s="107"/>
      <c r="R83" s="107"/>
      <c r="S83" s="107"/>
      <c r="T83" s="107"/>
      <c r="U83" s="101">
        <f t="shared" si="276"/>
        <v>65.420560747663544</v>
      </c>
      <c r="V83" s="101">
        <f t="shared" si="277"/>
        <v>415.09999999999997</v>
      </c>
      <c r="W83" s="103">
        <f t="shared" si="278"/>
        <v>415</v>
      </c>
      <c r="X83" s="107">
        <v>35</v>
      </c>
      <c r="Y83" s="103">
        <f>'ИТОГ и проверка'!Q83</f>
        <v>415</v>
      </c>
      <c r="Z83" s="103">
        <f t="shared" si="279"/>
        <v>34.991568296795954</v>
      </c>
      <c r="AA83" s="101">
        <f t="shared" si="280"/>
        <v>-0.0084317032040459594</v>
      </c>
      <c r="AB83" s="10">
        <f t="shared" si="272"/>
        <v>0</v>
      </c>
      <c r="AC83" s="279"/>
      <c r="AD83" s="103"/>
      <c r="AE83" s="107"/>
      <c r="AF83" s="107"/>
      <c r="AG83" s="103">
        <f t="shared" si="281"/>
        <v>415</v>
      </c>
      <c r="AH83" s="103"/>
      <c r="AI83" s="121"/>
      <c r="AJ83" s="121">
        <f t="shared" si="282"/>
        <v>415</v>
      </c>
      <c r="AK83" s="119">
        <f t="shared" si="273"/>
        <v>0</v>
      </c>
      <c r="AL83" s="101">
        <f t="shared" si="274"/>
        <v>0</v>
      </c>
    </row>
    <row r="84" ht="47.25">
      <c r="A84" s="96" t="s">
        <v>175</v>
      </c>
      <c r="B84" s="97" t="s">
        <v>176</v>
      </c>
      <c r="C84" s="265">
        <v>21.199999999999999</v>
      </c>
      <c r="D84" s="104">
        <v>152</v>
      </c>
      <c r="E84" s="182">
        <v>143</v>
      </c>
      <c r="F84" s="200">
        <f t="shared" si="275"/>
        <v>6.7452830188679247</v>
      </c>
      <c r="G84" s="102">
        <v>53</v>
      </c>
      <c r="H84" s="105">
        <v>35</v>
      </c>
      <c r="I84" s="278"/>
      <c r="J84" s="105"/>
      <c r="K84" s="105"/>
      <c r="L84" s="105"/>
      <c r="M84" s="105">
        <v>53</v>
      </c>
      <c r="N84" s="105"/>
      <c r="O84" s="100">
        <v>35</v>
      </c>
      <c r="P84" s="107"/>
      <c r="Q84" s="107"/>
      <c r="R84" s="107"/>
      <c r="S84" s="107"/>
      <c r="T84" s="107"/>
      <c r="U84" s="101">
        <f t="shared" si="276"/>
        <v>66.037735849056602</v>
      </c>
      <c r="V84" s="101">
        <f t="shared" si="277"/>
        <v>50.049999999999997</v>
      </c>
      <c r="W84" s="103">
        <f t="shared" si="278"/>
        <v>50</v>
      </c>
      <c r="X84" s="107">
        <v>35</v>
      </c>
      <c r="Y84" s="103">
        <f>'ИТОГ и проверка'!Q84</f>
        <v>50</v>
      </c>
      <c r="Z84" s="103">
        <f t="shared" si="279"/>
        <v>34.965034965034967</v>
      </c>
      <c r="AA84" s="101">
        <f t="shared" si="280"/>
        <v>-0.034965034965033226</v>
      </c>
      <c r="AB84" s="103">
        <f t="shared" si="272"/>
        <v>0</v>
      </c>
      <c r="AC84" s="279"/>
      <c r="AD84" s="103"/>
      <c r="AE84" s="107"/>
      <c r="AF84" s="107"/>
      <c r="AG84" s="103">
        <f t="shared" si="281"/>
        <v>50</v>
      </c>
      <c r="AH84" s="103"/>
      <c r="AI84" s="121"/>
      <c r="AJ84" s="121">
        <f t="shared" si="282"/>
        <v>50</v>
      </c>
      <c r="AK84" s="119">
        <f t="shared" si="273"/>
        <v>0</v>
      </c>
      <c r="AL84" s="101">
        <f t="shared" si="274"/>
        <v>0</v>
      </c>
    </row>
    <row r="85" ht="47.25">
      <c r="A85" s="96" t="s">
        <v>177</v>
      </c>
      <c r="B85" s="97" t="s">
        <v>178</v>
      </c>
      <c r="C85" s="238">
        <v>70.200000000000003</v>
      </c>
      <c r="D85" s="104">
        <v>490</v>
      </c>
      <c r="E85" s="120">
        <v>509</v>
      </c>
      <c r="F85" s="200">
        <f t="shared" si="275"/>
        <v>7.2507122507122501</v>
      </c>
      <c r="G85" s="102">
        <v>161</v>
      </c>
      <c r="H85" s="105">
        <v>33</v>
      </c>
      <c r="I85" s="278"/>
      <c r="J85" s="105"/>
      <c r="K85" s="105"/>
      <c r="L85" s="105"/>
      <c r="M85" s="105">
        <v>161</v>
      </c>
      <c r="N85" s="105"/>
      <c r="O85" s="100">
        <v>105</v>
      </c>
      <c r="P85" s="107"/>
      <c r="Q85" s="107"/>
      <c r="R85" s="107"/>
      <c r="S85" s="107"/>
      <c r="T85" s="107"/>
      <c r="U85" s="101">
        <f t="shared" si="276"/>
        <v>65.217391304347828</v>
      </c>
      <c r="V85" s="101">
        <f t="shared" si="277"/>
        <v>178.14999999999998</v>
      </c>
      <c r="W85" s="103">
        <f t="shared" si="278"/>
        <v>178</v>
      </c>
      <c r="X85" s="107">
        <v>35</v>
      </c>
      <c r="Y85" s="103">
        <f>'ИТОГ и проверка'!Q85</f>
        <v>178</v>
      </c>
      <c r="Z85" s="103">
        <f t="shared" si="279"/>
        <v>34.970530451866402</v>
      </c>
      <c r="AA85" s="101">
        <f t="shared" si="280"/>
        <v>-0.029469548133597812</v>
      </c>
      <c r="AB85" s="10">
        <f t="shared" si="272"/>
        <v>0</v>
      </c>
      <c r="AC85" s="279"/>
      <c r="AD85" s="103"/>
      <c r="AE85" s="107"/>
      <c r="AF85" s="107"/>
      <c r="AG85" s="103">
        <f t="shared" si="281"/>
        <v>178</v>
      </c>
      <c r="AH85" s="103"/>
      <c r="AI85" s="121"/>
      <c r="AJ85" s="121">
        <f t="shared" si="282"/>
        <v>178</v>
      </c>
      <c r="AK85" s="119">
        <f t="shared" si="273"/>
        <v>0</v>
      </c>
      <c r="AL85" s="101">
        <f t="shared" si="274"/>
        <v>0</v>
      </c>
    </row>
    <row r="86" ht="47.25">
      <c r="A86" s="96" t="s">
        <v>179</v>
      </c>
      <c r="B86" s="97" t="s">
        <v>180</v>
      </c>
      <c r="C86" s="265">
        <v>31</v>
      </c>
      <c r="D86" s="104">
        <v>232</v>
      </c>
      <c r="E86" s="182">
        <v>221</v>
      </c>
      <c r="F86" s="200">
        <f t="shared" si="275"/>
        <v>7.129032258064516</v>
      </c>
      <c r="G86" s="102">
        <v>81</v>
      </c>
      <c r="H86" s="105">
        <v>35</v>
      </c>
      <c r="I86" s="278"/>
      <c r="J86" s="105"/>
      <c r="K86" s="105"/>
      <c r="L86" s="105"/>
      <c r="M86" s="105">
        <v>81</v>
      </c>
      <c r="N86" s="105"/>
      <c r="O86" s="100">
        <v>55</v>
      </c>
      <c r="P86" s="107"/>
      <c r="Q86" s="107"/>
      <c r="R86" s="107"/>
      <c r="S86" s="107"/>
      <c r="T86" s="107"/>
      <c r="U86" s="101">
        <f t="shared" si="276"/>
        <v>67.901234567901227</v>
      </c>
      <c r="V86" s="101">
        <f t="shared" si="277"/>
        <v>77.349999999999994</v>
      </c>
      <c r="W86" s="103">
        <f t="shared" si="278"/>
        <v>77</v>
      </c>
      <c r="X86" s="107">
        <v>35</v>
      </c>
      <c r="Y86" s="103">
        <f>'ИТОГ и проверка'!Q86</f>
        <v>77</v>
      </c>
      <c r="Z86" s="103">
        <f t="shared" si="279"/>
        <v>34.841628959276015</v>
      </c>
      <c r="AA86" s="101">
        <f t="shared" si="280"/>
        <v>-0.15837104072398489</v>
      </c>
      <c r="AB86" s="103">
        <f t="shared" si="272"/>
        <v>0</v>
      </c>
      <c r="AC86" s="279"/>
      <c r="AD86" s="103"/>
      <c r="AE86" s="107"/>
      <c r="AF86" s="107"/>
      <c r="AG86" s="103">
        <f t="shared" si="281"/>
        <v>77</v>
      </c>
      <c r="AH86" s="103"/>
      <c r="AI86" s="121"/>
      <c r="AJ86" s="121">
        <f t="shared" si="282"/>
        <v>77</v>
      </c>
      <c r="AK86" s="119">
        <f t="shared" si="273"/>
        <v>0</v>
      </c>
      <c r="AL86" s="101">
        <f t="shared" si="274"/>
        <v>0</v>
      </c>
    </row>
    <row r="87" ht="47.25">
      <c r="A87" s="96" t="s">
        <v>181</v>
      </c>
      <c r="B87" s="97" t="s">
        <v>182</v>
      </c>
      <c r="C87" s="238">
        <v>72</v>
      </c>
      <c r="D87" s="104">
        <v>513</v>
      </c>
      <c r="E87" s="120">
        <v>522</v>
      </c>
      <c r="F87" s="200">
        <f t="shared" si="275"/>
        <v>7.25</v>
      </c>
      <c r="G87" s="102">
        <v>179</v>
      </c>
      <c r="H87" s="105">
        <v>35</v>
      </c>
      <c r="I87" s="278"/>
      <c r="J87" s="105"/>
      <c r="K87" s="105"/>
      <c r="L87" s="105"/>
      <c r="M87" s="105">
        <v>179</v>
      </c>
      <c r="N87" s="105"/>
      <c r="O87" s="100">
        <v>120</v>
      </c>
      <c r="P87" s="107"/>
      <c r="Q87" s="107"/>
      <c r="R87" s="107"/>
      <c r="S87" s="107"/>
      <c r="T87" s="107"/>
      <c r="U87" s="101">
        <f t="shared" si="276"/>
        <v>67.039106145251395</v>
      </c>
      <c r="V87" s="101">
        <f t="shared" si="277"/>
        <v>182.69999999999999</v>
      </c>
      <c r="W87" s="103">
        <f t="shared" si="278"/>
        <v>182</v>
      </c>
      <c r="X87" s="107">
        <v>35</v>
      </c>
      <c r="Y87" s="103">
        <f>'ИТОГ и проверка'!Q87</f>
        <v>182</v>
      </c>
      <c r="Z87" s="103">
        <f t="shared" si="279"/>
        <v>34.865900383141764</v>
      </c>
      <c r="AA87" s="101">
        <f t="shared" si="280"/>
        <v>-0.13409961685823646</v>
      </c>
      <c r="AB87" s="10">
        <f t="shared" si="272"/>
        <v>0</v>
      </c>
      <c r="AC87" s="279"/>
      <c r="AD87" s="103"/>
      <c r="AE87" s="107"/>
      <c r="AF87" s="107"/>
      <c r="AG87" s="103">
        <f t="shared" si="281"/>
        <v>182</v>
      </c>
      <c r="AH87" s="103"/>
      <c r="AI87" s="121"/>
      <c r="AJ87" s="121">
        <f t="shared" si="282"/>
        <v>182</v>
      </c>
      <c r="AK87" s="119">
        <f t="shared" si="273"/>
        <v>0</v>
      </c>
      <c r="AL87" s="101">
        <f t="shared" si="274"/>
        <v>0</v>
      </c>
    </row>
    <row r="88" ht="47.25">
      <c r="A88" s="96" t="s">
        <v>183</v>
      </c>
      <c r="B88" s="97" t="s">
        <v>184</v>
      </c>
      <c r="C88" s="265">
        <v>117.59999999999999</v>
      </c>
      <c r="D88" s="104">
        <v>859</v>
      </c>
      <c r="E88" s="182">
        <v>851</v>
      </c>
      <c r="F88" s="200">
        <f t="shared" si="275"/>
        <v>7.2363945578231297</v>
      </c>
      <c r="G88" s="102">
        <v>300</v>
      </c>
      <c r="H88" s="105">
        <v>35</v>
      </c>
      <c r="I88" s="278"/>
      <c r="J88" s="105"/>
      <c r="K88" s="105"/>
      <c r="L88" s="105"/>
      <c r="M88" s="105">
        <v>300</v>
      </c>
      <c r="N88" s="105"/>
      <c r="O88" s="100">
        <v>195</v>
      </c>
      <c r="P88" s="107"/>
      <c r="Q88" s="107"/>
      <c r="R88" s="107"/>
      <c r="S88" s="107"/>
      <c r="T88" s="107"/>
      <c r="U88" s="101">
        <f t="shared" si="276"/>
        <v>65</v>
      </c>
      <c r="V88" s="101">
        <f t="shared" si="277"/>
        <v>297.84999999999997</v>
      </c>
      <c r="W88" s="103">
        <f t="shared" si="278"/>
        <v>297</v>
      </c>
      <c r="X88" s="107">
        <v>35</v>
      </c>
      <c r="Y88" s="103">
        <f>'ИТОГ и проверка'!Q88</f>
        <v>297</v>
      </c>
      <c r="Z88" s="103">
        <f t="shared" si="279"/>
        <v>34.90011750881316</v>
      </c>
      <c r="AA88" s="101">
        <f t="shared" si="280"/>
        <v>-0.099882491186839673</v>
      </c>
      <c r="AB88" s="103">
        <f t="shared" si="272"/>
        <v>0</v>
      </c>
      <c r="AC88" s="279"/>
      <c r="AD88" s="103"/>
      <c r="AE88" s="107"/>
      <c r="AF88" s="107"/>
      <c r="AG88" s="103">
        <f t="shared" si="281"/>
        <v>297</v>
      </c>
      <c r="AH88" s="103"/>
      <c r="AI88" s="121"/>
      <c r="AJ88" s="121">
        <f t="shared" si="282"/>
        <v>297</v>
      </c>
      <c r="AK88" s="119">
        <f t="shared" si="273"/>
        <v>0</v>
      </c>
      <c r="AL88" s="101">
        <f t="shared" si="274"/>
        <v>0</v>
      </c>
    </row>
    <row r="89" ht="47.25">
      <c r="A89" s="96" t="s">
        <v>185</v>
      </c>
      <c r="B89" s="97" t="s">
        <v>186</v>
      </c>
      <c r="C89" s="238">
        <v>161.69999999999999</v>
      </c>
      <c r="D89" s="104">
        <v>1166</v>
      </c>
      <c r="E89" s="120">
        <v>1121</v>
      </c>
      <c r="F89" s="200">
        <f t="shared" si="275"/>
        <v>6.9325912183055047</v>
      </c>
      <c r="G89" s="102">
        <v>408</v>
      </c>
      <c r="H89" s="105">
        <v>35</v>
      </c>
      <c r="I89" s="278"/>
      <c r="J89" s="105"/>
      <c r="K89" s="105"/>
      <c r="L89" s="105"/>
      <c r="M89" s="105">
        <v>408</v>
      </c>
      <c r="N89" s="105"/>
      <c r="O89" s="100">
        <v>270</v>
      </c>
      <c r="P89" s="107"/>
      <c r="Q89" s="107"/>
      <c r="R89" s="107"/>
      <c r="S89" s="107"/>
      <c r="T89" s="107"/>
      <c r="U89" s="101">
        <f t="shared" si="276"/>
        <v>66.17647058823529</v>
      </c>
      <c r="V89" s="101">
        <f t="shared" si="277"/>
        <v>392.34999999999997</v>
      </c>
      <c r="W89" s="103">
        <f t="shared" si="278"/>
        <v>392</v>
      </c>
      <c r="X89" s="107">
        <v>35</v>
      </c>
      <c r="Y89" s="103">
        <f>'ИТОГ и проверка'!Q89</f>
        <v>392</v>
      </c>
      <c r="Z89" s="103">
        <f t="shared" si="279"/>
        <v>34.968777876895629</v>
      </c>
      <c r="AA89" s="101">
        <f t="shared" si="280"/>
        <v>-0.03122212310437078</v>
      </c>
      <c r="AB89" s="10">
        <f t="shared" si="272"/>
        <v>0</v>
      </c>
      <c r="AC89" s="279"/>
      <c r="AD89" s="103"/>
      <c r="AE89" s="107"/>
      <c r="AF89" s="107"/>
      <c r="AG89" s="103">
        <f t="shared" si="281"/>
        <v>392</v>
      </c>
      <c r="AH89" s="103"/>
      <c r="AI89" s="121"/>
      <c r="AJ89" s="121">
        <f t="shared" si="282"/>
        <v>392</v>
      </c>
      <c r="AK89" s="119">
        <f t="shared" si="273"/>
        <v>0</v>
      </c>
      <c r="AL89" s="101">
        <f t="shared" si="274"/>
        <v>0</v>
      </c>
    </row>
    <row r="90" ht="47.25">
      <c r="A90" s="96" t="s">
        <v>187</v>
      </c>
      <c r="B90" s="97" t="s">
        <v>188</v>
      </c>
      <c r="C90" s="265">
        <v>155.09999999999999</v>
      </c>
      <c r="D90" s="104">
        <v>1113</v>
      </c>
      <c r="E90" s="182">
        <v>1134</v>
      </c>
      <c r="F90" s="200">
        <f t="shared" si="275"/>
        <v>7.3114119922630563</v>
      </c>
      <c r="G90" s="102">
        <v>389</v>
      </c>
      <c r="H90" s="105">
        <v>35</v>
      </c>
      <c r="I90" s="278"/>
      <c r="J90" s="105"/>
      <c r="K90" s="105"/>
      <c r="L90" s="105"/>
      <c r="M90" s="105">
        <v>389</v>
      </c>
      <c r="N90" s="105"/>
      <c r="O90" s="100">
        <v>250</v>
      </c>
      <c r="P90" s="107"/>
      <c r="Q90" s="107"/>
      <c r="R90" s="107"/>
      <c r="S90" s="107"/>
      <c r="T90" s="107"/>
      <c r="U90" s="101">
        <f t="shared" si="276"/>
        <v>64.267352185089976</v>
      </c>
      <c r="V90" s="101">
        <f t="shared" si="277"/>
        <v>396.89999999999998</v>
      </c>
      <c r="W90" s="103">
        <f t="shared" si="278"/>
        <v>396</v>
      </c>
      <c r="X90" s="107">
        <v>35</v>
      </c>
      <c r="Y90" s="103">
        <f>'ИТОГ и проверка'!Q90</f>
        <v>396</v>
      </c>
      <c r="Z90" s="103">
        <f t="shared" si="279"/>
        <v>34.920634920634924</v>
      </c>
      <c r="AA90" s="101">
        <f t="shared" si="280"/>
        <v>-0.07936507936507553</v>
      </c>
      <c r="AB90" s="103">
        <f t="shared" si="272"/>
        <v>0</v>
      </c>
      <c r="AC90" s="279"/>
      <c r="AD90" s="103"/>
      <c r="AE90" s="107"/>
      <c r="AF90" s="107"/>
      <c r="AG90" s="103">
        <f t="shared" si="281"/>
        <v>396</v>
      </c>
      <c r="AH90" s="103"/>
      <c r="AI90" s="121"/>
      <c r="AJ90" s="121">
        <f t="shared" si="282"/>
        <v>396</v>
      </c>
      <c r="AK90" s="119">
        <f t="shared" si="273"/>
        <v>0</v>
      </c>
      <c r="AL90" s="101">
        <f t="shared" si="274"/>
        <v>0</v>
      </c>
    </row>
    <row r="91" ht="47.25">
      <c r="A91" s="96" t="s">
        <v>189</v>
      </c>
      <c r="B91" s="97" t="s">
        <v>190</v>
      </c>
      <c r="C91" s="238">
        <v>57.299999999999997</v>
      </c>
      <c r="D91" s="104">
        <v>425</v>
      </c>
      <c r="E91" s="120">
        <v>391</v>
      </c>
      <c r="F91" s="200">
        <f t="shared" si="275"/>
        <v>6.8237347294938919</v>
      </c>
      <c r="G91" s="102">
        <v>148</v>
      </c>
      <c r="H91" s="105">
        <v>35</v>
      </c>
      <c r="I91" s="278"/>
      <c r="J91" s="105"/>
      <c r="K91" s="105"/>
      <c r="L91" s="105"/>
      <c r="M91" s="105">
        <v>148</v>
      </c>
      <c r="N91" s="105"/>
      <c r="O91" s="100">
        <v>100</v>
      </c>
      <c r="P91" s="107"/>
      <c r="Q91" s="107"/>
      <c r="R91" s="107"/>
      <c r="S91" s="107"/>
      <c r="T91" s="107"/>
      <c r="U91" s="101">
        <f t="shared" si="276"/>
        <v>67.567567567567565</v>
      </c>
      <c r="V91" s="101">
        <f t="shared" si="277"/>
        <v>136.84999999999999</v>
      </c>
      <c r="W91" s="103">
        <f t="shared" si="278"/>
        <v>136</v>
      </c>
      <c r="X91" s="107">
        <v>35</v>
      </c>
      <c r="Y91" s="103">
        <f>'ИТОГ и проверка'!Q91</f>
        <v>136</v>
      </c>
      <c r="Z91" s="103">
        <f t="shared" si="279"/>
        <v>34.782608695652172</v>
      </c>
      <c r="AA91" s="101">
        <f t="shared" si="280"/>
        <v>-0.21739130434782794</v>
      </c>
      <c r="AB91" s="10">
        <f t="shared" si="272"/>
        <v>0</v>
      </c>
      <c r="AC91" s="279"/>
      <c r="AD91" s="103"/>
      <c r="AE91" s="107"/>
      <c r="AF91" s="107"/>
      <c r="AG91" s="103">
        <f t="shared" si="281"/>
        <v>136</v>
      </c>
      <c r="AH91" s="103"/>
      <c r="AI91" s="121"/>
      <c r="AJ91" s="121">
        <f t="shared" si="282"/>
        <v>136</v>
      </c>
      <c r="AK91" s="119">
        <f t="shared" si="273"/>
        <v>0</v>
      </c>
      <c r="AL91" s="101">
        <f t="shared" si="274"/>
        <v>0</v>
      </c>
    </row>
    <row r="92" ht="47.25">
      <c r="A92" s="96" t="s">
        <v>191</v>
      </c>
      <c r="B92" s="97" t="s">
        <v>192</v>
      </c>
      <c r="C92" s="265">
        <v>31</v>
      </c>
      <c r="D92" s="104">
        <v>203</v>
      </c>
      <c r="E92" s="182">
        <v>207</v>
      </c>
      <c r="F92" s="200">
        <f t="shared" si="275"/>
        <v>6.67741935483871</v>
      </c>
      <c r="G92" s="102">
        <v>71</v>
      </c>
      <c r="H92" s="105">
        <v>35</v>
      </c>
      <c r="I92" s="278"/>
      <c r="J92" s="105"/>
      <c r="K92" s="105"/>
      <c r="L92" s="105"/>
      <c r="M92" s="105">
        <v>71</v>
      </c>
      <c r="N92" s="105"/>
      <c r="O92" s="100">
        <v>45</v>
      </c>
      <c r="P92" s="107"/>
      <c r="Q92" s="107"/>
      <c r="R92" s="107"/>
      <c r="S92" s="107"/>
      <c r="T92" s="107"/>
      <c r="U92" s="101">
        <f t="shared" si="276"/>
        <v>63.380281690140848</v>
      </c>
      <c r="V92" s="101">
        <f t="shared" si="277"/>
        <v>72.449999999999989</v>
      </c>
      <c r="W92" s="103">
        <f t="shared" si="278"/>
        <v>72</v>
      </c>
      <c r="X92" s="107">
        <v>35</v>
      </c>
      <c r="Y92" s="103">
        <f>'ИТОГ и проверка'!Q92</f>
        <v>72</v>
      </c>
      <c r="Z92" s="103">
        <f t="shared" si="279"/>
        <v>34.782608695652179</v>
      </c>
      <c r="AA92" s="101">
        <f t="shared" si="280"/>
        <v>-0.21739130434782084</v>
      </c>
      <c r="AB92" s="103">
        <f t="shared" si="272"/>
        <v>0</v>
      </c>
      <c r="AC92" s="279"/>
      <c r="AD92" s="103"/>
      <c r="AE92" s="107"/>
      <c r="AF92" s="107"/>
      <c r="AG92" s="103">
        <f t="shared" si="281"/>
        <v>72</v>
      </c>
      <c r="AH92" s="103"/>
      <c r="AI92" s="121"/>
      <c r="AJ92" s="121">
        <f t="shared" si="282"/>
        <v>72</v>
      </c>
      <c r="AK92" s="119">
        <f t="shared" si="273"/>
        <v>0</v>
      </c>
      <c r="AL92" s="101">
        <f t="shared" si="274"/>
        <v>0</v>
      </c>
    </row>
    <row r="93" ht="47.25">
      <c r="A93" s="96" t="s">
        <v>193</v>
      </c>
      <c r="B93" s="97" t="s">
        <v>194</v>
      </c>
      <c r="C93" s="238">
        <v>55.5</v>
      </c>
      <c r="D93" s="104">
        <v>392</v>
      </c>
      <c r="E93" s="120">
        <v>361</v>
      </c>
      <c r="F93" s="200">
        <f t="shared" si="275"/>
        <v>6.5045045045045047</v>
      </c>
      <c r="G93" s="102">
        <v>137</v>
      </c>
      <c r="H93" s="105">
        <v>35</v>
      </c>
      <c r="I93" s="278"/>
      <c r="J93" s="105"/>
      <c r="K93" s="105"/>
      <c r="L93" s="105"/>
      <c r="M93" s="105">
        <v>137</v>
      </c>
      <c r="N93" s="105"/>
      <c r="O93" s="100">
        <v>90</v>
      </c>
      <c r="P93" s="107"/>
      <c r="Q93" s="107"/>
      <c r="R93" s="107"/>
      <c r="S93" s="107"/>
      <c r="T93" s="107"/>
      <c r="U93" s="101">
        <f t="shared" si="276"/>
        <v>65.693430656934297</v>
      </c>
      <c r="V93" s="101">
        <f t="shared" si="277"/>
        <v>126.34999999999999</v>
      </c>
      <c r="W93" s="103">
        <f t="shared" si="278"/>
        <v>126</v>
      </c>
      <c r="X93" s="107">
        <v>35</v>
      </c>
      <c r="Y93" s="103">
        <f>'ИТОГ и проверка'!Q93</f>
        <v>126</v>
      </c>
      <c r="Z93" s="103">
        <f t="shared" si="279"/>
        <v>34.903047091412745</v>
      </c>
      <c r="AA93" s="101">
        <f t="shared" si="280"/>
        <v>-0.096952908587255138</v>
      </c>
      <c r="AB93" s="10">
        <f t="shared" si="272"/>
        <v>0</v>
      </c>
      <c r="AC93" s="279"/>
      <c r="AD93" s="103"/>
      <c r="AE93" s="107"/>
      <c r="AF93" s="107"/>
      <c r="AG93" s="103">
        <f t="shared" si="281"/>
        <v>126</v>
      </c>
      <c r="AH93" s="103"/>
      <c r="AI93" s="121"/>
      <c r="AJ93" s="121">
        <f t="shared" si="282"/>
        <v>126</v>
      </c>
      <c r="AK93" s="119">
        <f t="shared" si="273"/>
        <v>0</v>
      </c>
      <c r="AL93" s="101">
        <f t="shared" si="274"/>
        <v>0</v>
      </c>
    </row>
    <row r="94" ht="47.25">
      <c r="A94" s="96" t="s">
        <v>195</v>
      </c>
      <c r="B94" s="97" t="s">
        <v>196</v>
      </c>
      <c r="C94" s="265">
        <v>450.80000000000001</v>
      </c>
      <c r="D94" s="104">
        <v>3183</v>
      </c>
      <c r="E94" s="182">
        <v>2906</v>
      </c>
      <c r="F94" s="200">
        <f t="shared" si="275"/>
        <v>6.4463176574977812</v>
      </c>
      <c r="G94" s="102">
        <v>1114</v>
      </c>
      <c r="H94" s="105">
        <v>35</v>
      </c>
      <c r="I94" s="278"/>
      <c r="J94" s="105"/>
      <c r="K94" s="105"/>
      <c r="L94" s="105"/>
      <c r="M94" s="105">
        <v>1114</v>
      </c>
      <c r="N94" s="105"/>
      <c r="O94" s="100">
        <v>725</v>
      </c>
      <c r="P94" s="107"/>
      <c r="Q94" s="107"/>
      <c r="R94" s="107"/>
      <c r="S94" s="107"/>
      <c r="T94" s="107"/>
      <c r="U94" s="101">
        <f t="shared" si="276"/>
        <v>65.08078994614003</v>
      </c>
      <c r="V94" s="101">
        <f t="shared" si="277"/>
        <v>1017.0999999999999</v>
      </c>
      <c r="W94" s="103">
        <f t="shared" si="278"/>
        <v>1017</v>
      </c>
      <c r="X94" s="107">
        <v>35</v>
      </c>
      <c r="Y94" s="103">
        <f>'ИТОГ и проверка'!Q94</f>
        <v>1017</v>
      </c>
      <c r="Z94" s="103">
        <f t="shared" si="279"/>
        <v>34.99655884377151</v>
      </c>
      <c r="AA94" s="101">
        <f t="shared" si="280"/>
        <v>-0.003441156228490172</v>
      </c>
      <c r="AB94" s="103">
        <f t="shared" si="272"/>
        <v>0</v>
      </c>
      <c r="AC94" s="279"/>
      <c r="AD94" s="103"/>
      <c r="AE94" s="107"/>
      <c r="AF94" s="107"/>
      <c r="AG94" s="103">
        <f t="shared" si="281"/>
        <v>1017</v>
      </c>
      <c r="AH94" s="103"/>
      <c r="AI94" s="121"/>
      <c r="AJ94" s="121">
        <f t="shared" si="282"/>
        <v>1017</v>
      </c>
      <c r="AK94" s="119">
        <f t="shared" si="273"/>
        <v>0</v>
      </c>
      <c r="AL94" s="101">
        <f t="shared" si="274"/>
        <v>0</v>
      </c>
    </row>
    <row r="95" ht="31.5">
      <c r="A95" s="96" t="s">
        <v>197</v>
      </c>
      <c r="B95" s="97" t="s">
        <v>198</v>
      </c>
      <c r="C95" s="232">
        <v>1064.22</v>
      </c>
      <c r="D95" s="337">
        <v>7191</v>
      </c>
      <c r="E95" s="373">
        <v>7328</v>
      </c>
      <c r="F95" s="217">
        <f t="shared" si="275"/>
        <v>6.8857942906541876</v>
      </c>
      <c r="G95" s="102">
        <v>1316</v>
      </c>
      <c r="H95" s="105">
        <v>35</v>
      </c>
      <c r="I95" s="105">
        <v>1200</v>
      </c>
      <c r="J95" s="105"/>
      <c r="K95" s="105"/>
      <c r="L95" s="105"/>
      <c r="M95" s="105">
        <v>1316</v>
      </c>
      <c r="N95" s="105"/>
      <c r="O95" s="100">
        <v>530</v>
      </c>
      <c r="P95" s="107"/>
      <c r="Q95" s="107"/>
      <c r="R95" s="107"/>
      <c r="S95" s="107"/>
      <c r="T95" s="107"/>
      <c r="U95" s="101">
        <f t="shared" si="276"/>
        <v>40.273556231003042</v>
      </c>
      <c r="V95" s="101">
        <f t="shared" si="277"/>
        <v>2564.7999999999997</v>
      </c>
      <c r="W95" s="103">
        <f t="shared" si="278"/>
        <v>2564</v>
      </c>
      <c r="X95" s="107">
        <v>35</v>
      </c>
      <c r="Y95" s="103">
        <f>'ИТОГ и проверка'!Q95+AC95</f>
        <v>2564</v>
      </c>
      <c r="Z95" s="103">
        <f t="shared" si="279"/>
        <v>34.989082969432317</v>
      </c>
      <c r="AA95" s="101">
        <f t="shared" si="280"/>
        <v>-0.010917030567682673</v>
      </c>
      <c r="AB95" s="10">
        <f t="shared" si="272"/>
        <v>0</v>
      </c>
      <c r="AC95" s="419">
        <v>1500</v>
      </c>
      <c r="AD95" s="103"/>
      <c r="AE95" s="107"/>
      <c r="AF95" s="107"/>
      <c r="AG95" s="103">
        <f t="shared" ref="AG95:AG97" si="283">Y95-AC95</f>
        <v>1064</v>
      </c>
      <c r="AH95" s="103"/>
      <c r="AI95" s="121"/>
      <c r="AJ95" s="121">
        <f t="shared" si="282"/>
        <v>1064</v>
      </c>
      <c r="AK95" s="119">
        <f t="shared" si="273"/>
        <v>-1500</v>
      </c>
      <c r="AL95" s="101">
        <f t="shared" si="274"/>
        <v>0</v>
      </c>
    </row>
    <row r="96" ht="31.5">
      <c r="A96" s="96" t="s">
        <v>199</v>
      </c>
      <c r="B96" s="97" t="s">
        <v>200</v>
      </c>
      <c r="C96" s="214">
        <v>2277.5900000000001</v>
      </c>
      <c r="D96" s="337">
        <v>17396</v>
      </c>
      <c r="E96" s="293">
        <v>18143</v>
      </c>
      <c r="F96" s="217">
        <f t="shared" si="275"/>
        <v>7.965876211258391</v>
      </c>
      <c r="G96" s="102">
        <v>5088</v>
      </c>
      <c r="H96" s="105">
        <v>35</v>
      </c>
      <c r="I96" s="105">
        <v>1000</v>
      </c>
      <c r="J96" s="105"/>
      <c r="K96" s="105"/>
      <c r="L96" s="105"/>
      <c r="M96" s="105">
        <v>5088</v>
      </c>
      <c r="N96" s="105"/>
      <c r="O96" s="100">
        <v>2380</v>
      </c>
      <c r="P96" s="107"/>
      <c r="Q96" s="107"/>
      <c r="R96" s="107"/>
      <c r="S96" s="107"/>
      <c r="T96" s="107"/>
      <c r="U96" s="101">
        <f t="shared" si="276"/>
        <v>46.776729559748425</v>
      </c>
      <c r="V96" s="101">
        <f t="shared" si="277"/>
        <v>6350.0499999999993</v>
      </c>
      <c r="W96" s="103">
        <f t="shared" si="278"/>
        <v>6350</v>
      </c>
      <c r="X96" s="107">
        <v>35</v>
      </c>
      <c r="Y96" s="103">
        <f>'ИТОГ и проверка'!Q96+AC96</f>
        <v>6350</v>
      </c>
      <c r="Z96" s="103">
        <f t="shared" si="279"/>
        <v>34.999724411618807</v>
      </c>
      <c r="AA96" s="101">
        <f t="shared" si="280"/>
        <v>-0.00027558838119290385</v>
      </c>
      <c r="AB96" s="103">
        <f t="shared" si="272"/>
        <v>0</v>
      </c>
      <c r="AC96" s="420">
        <v>3000</v>
      </c>
      <c r="AD96" s="103"/>
      <c r="AE96" s="107"/>
      <c r="AF96" s="107"/>
      <c r="AG96" s="103">
        <f t="shared" si="283"/>
        <v>3350</v>
      </c>
      <c r="AH96" s="103"/>
      <c r="AI96" s="121"/>
      <c r="AJ96" s="121">
        <f t="shared" si="282"/>
        <v>3350</v>
      </c>
      <c r="AK96" s="119">
        <f t="shared" si="273"/>
        <v>-3000</v>
      </c>
      <c r="AL96" s="101">
        <f t="shared" si="274"/>
        <v>0</v>
      </c>
    </row>
    <row r="97" ht="31.5">
      <c r="A97" s="96" t="s">
        <v>201</v>
      </c>
      <c r="B97" s="97" t="s">
        <v>202</v>
      </c>
      <c r="C97" s="211">
        <v>6270.6800000000003</v>
      </c>
      <c r="D97" s="104">
        <v>43429</v>
      </c>
      <c r="E97" s="182">
        <v>46340</v>
      </c>
      <c r="F97" s="200">
        <f t="shared" si="275"/>
        <v>7.3899481395957052</v>
      </c>
      <c r="G97" s="102">
        <v>9400</v>
      </c>
      <c r="H97" s="105">
        <v>35</v>
      </c>
      <c r="I97" s="105">
        <v>5800</v>
      </c>
      <c r="J97" s="105"/>
      <c r="K97" s="105"/>
      <c r="L97" s="105"/>
      <c r="M97" s="105">
        <v>9400</v>
      </c>
      <c r="N97" s="105"/>
      <c r="O97" s="100">
        <v>5435</v>
      </c>
      <c r="P97" s="107"/>
      <c r="Q97" s="107"/>
      <c r="R97" s="107"/>
      <c r="S97" s="107"/>
      <c r="T97" s="107"/>
      <c r="U97" s="101">
        <f t="shared" si="276"/>
        <v>57.819148936170215</v>
      </c>
      <c r="V97" s="101">
        <f t="shared" si="277"/>
        <v>16218.999999999998</v>
      </c>
      <c r="W97" s="103">
        <f t="shared" si="278"/>
        <v>16218</v>
      </c>
      <c r="X97" s="107">
        <v>35</v>
      </c>
      <c r="Y97" s="103">
        <f>'ИТОГ и проверка'!Q97+AC97</f>
        <v>16218</v>
      </c>
      <c r="Z97" s="103">
        <f t="shared" si="279"/>
        <v>34.997842037116961</v>
      </c>
      <c r="AA97" s="101">
        <f t="shared" si="280"/>
        <v>-0.0021579628830394881</v>
      </c>
      <c r="AB97" s="10">
        <f t="shared" si="272"/>
        <v>0</v>
      </c>
      <c r="AC97" s="419">
        <v>9251</v>
      </c>
      <c r="AD97" s="103"/>
      <c r="AE97" s="107"/>
      <c r="AF97" s="107"/>
      <c r="AG97" s="103">
        <f t="shared" si="283"/>
        <v>6967</v>
      </c>
      <c r="AH97" s="103"/>
      <c r="AI97" s="121"/>
      <c r="AJ97" s="121">
        <f t="shared" si="282"/>
        <v>6967</v>
      </c>
      <c r="AK97" s="119">
        <f t="shared" si="273"/>
        <v>-9251</v>
      </c>
      <c r="AL97" s="101">
        <f t="shared" si="274"/>
        <v>0</v>
      </c>
    </row>
    <row r="98">
      <c r="A98" s="123" t="s">
        <v>203</v>
      </c>
      <c r="B98" s="87" t="s">
        <v>204</v>
      </c>
      <c r="C98" s="206"/>
      <c r="D98" s="208"/>
      <c r="E98" s="255"/>
      <c r="F98" s="256"/>
      <c r="G98" s="149"/>
      <c r="H98" s="91"/>
      <c r="I98" s="91"/>
      <c r="J98" s="91"/>
      <c r="K98" s="91"/>
      <c r="L98" s="91"/>
      <c r="M98" s="91"/>
      <c r="N98" s="91"/>
      <c r="O98" s="10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150"/>
      <c r="AA98" s="90"/>
      <c r="AB98" s="103">
        <f t="shared" si="272"/>
        <v>0</v>
      </c>
      <c r="AC98" s="90"/>
      <c r="AD98" s="90"/>
      <c r="AE98" s="90"/>
      <c r="AF98" s="90"/>
      <c r="AG98" s="90"/>
      <c r="AH98" s="235"/>
      <c r="AI98" s="370"/>
      <c r="AJ98" s="121">
        <f t="shared" si="282"/>
        <v>0</v>
      </c>
      <c r="AK98" s="119">
        <f t="shared" si="273"/>
        <v>0</v>
      </c>
      <c r="AL98" s="101">
        <f t="shared" si="274"/>
        <v>0</v>
      </c>
    </row>
    <row r="99" ht="47.25">
      <c r="A99" s="96" t="s">
        <v>205</v>
      </c>
      <c r="B99" s="97" t="s">
        <v>206</v>
      </c>
      <c r="C99" s="232">
        <v>559.529</v>
      </c>
      <c r="D99" s="337">
        <v>516</v>
      </c>
      <c r="E99" s="293">
        <v>685</v>
      </c>
      <c r="F99" s="217">
        <f t="shared" si="275"/>
        <v>1.2242439623326047</v>
      </c>
      <c r="G99" s="102">
        <v>120</v>
      </c>
      <c r="H99" s="105">
        <v>23</v>
      </c>
      <c r="I99" s="105"/>
      <c r="J99" s="105"/>
      <c r="K99" s="105"/>
      <c r="L99" s="105"/>
      <c r="M99" s="105">
        <v>120</v>
      </c>
      <c r="N99" s="105"/>
      <c r="O99" s="100">
        <v>84</v>
      </c>
      <c r="P99" s="107"/>
      <c r="Q99" s="107"/>
      <c r="R99" s="107"/>
      <c r="S99" s="107"/>
      <c r="T99" s="107"/>
      <c r="U99" s="101">
        <f t="shared" si="276"/>
        <v>70</v>
      </c>
      <c r="V99" s="101">
        <f t="shared" si="277"/>
        <v>239.74999999999997</v>
      </c>
      <c r="W99" s="103">
        <f t="shared" si="278"/>
        <v>239</v>
      </c>
      <c r="X99" s="107">
        <v>35</v>
      </c>
      <c r="Y99" s="103">
        <f>'ИТОГ и проверка'!Q99</f>
        <v>120</v>
      </c>
      <c r="Z99" s="103">
        <f t="shared" si="279"/>
        <v>17.518248175182482</v>
      </c>
      <c r="AA99" s="101">
        <f t="shared" si="280"/>
        <v>-17.481751824817518</v>
      </c>
      <c r="AB99" s="10">
        <f t="shared" si="272"/>
        <v>0</v>
      </c>
      <c r="AC99" s="107"/>
      <c r="AD99" s="103"/>
      <c r="AE99" s="107"/>
      <c r="AF99" s="107"/>
      <c r="AG99" s="103">
        <f t="shared" si="281"/>
        <v>120</v>
      </c>
      <c r="AH99" s="103"/>
      <c r="AI99" s="121"/>
      <c r="AJ99" s="121">
        <f t="shared" si="282"/>
        <v>120</v>
      </c>
      <c r="AK99" s="119">
        <f t="shared" si="273"/>
        <v>0</v>
      </c>
      <c r="AL99" s="101">
        <f t="shared" si="274"/>
        <v>0</v>
      </c>
    </row>
    <row r="100" ht="31.5">
      <c r="A100" s="96" t="s">
        <v>207</v>
      </c>
      <c r="B100" s="97" t="s">
        <v>208</v>
      </c>
      <c r="C100" s="239">
        <v>84.480000000000004</v>
      </c>
      <c r="D100" s="104">
        <v>110</v>
      </c>
      <c r="E100" s="294">
        <v>121</v>
      </c>
      <c r="F100" s="200">
        <f t="shared" ref="F100:F163" si="284">E100/C100</f>
        <v>1.4322916666666665</v>
      </c>
      <c r="G100" s="102">
        <v>38</v>
      </c>
      <c r="H100" s="105">
        <v>35</v>
      </c>
      <c r="I100" s="105"/>
      <c r="J100" s="105"/>
      <c r="K100" s="105"/>
      <c r="L100" s="105"/>
      <c r="M100" s="105">
        <v>38</v>
      </c>
      <c r="N100" s="105"/>
      <c r="O100" s="100">
        <v>8</v>
      </c>
      <c r="P100" s="107"/>
      <c r="Q100" s="107"/>
      <c r="R100" s="107"/>
      <c r="S100" s="107"/>
      <c r="T100" s="107"/>
      <c r="U100" s="101">
        <f t="shared" ref="U100:U163" si="285">O100/G100%</f>
        <v>21.05263157894737</v>
      </c>
      <c r="V100" s="101">
        <f t="shared" si="277"/>
        <v>42.349999999999994</v>
      </c>
      <c r="W100" s="103">
        <f t="shared" ref="W100:W163" si="286">ROUNDDOWN(V100,0)</f>
        <v>42</v>
      </c>
      <c r="X100" s="107">
        <v>35</v>
      </c>
      <c r="Y100" s="103">
        <f>'ИТОГ и проверка'!Q100</f>
        <v>42</v>
      </c>
      <c r="Z100" s="103">
        <f t="shared" si="279"/>
        <v>34.710743801652896</v>
      </c>
      <c r="AA100" s="101">
        <f t="shared" ref="AA100:AA163" si="287">Z100-X100</f>
        <v>-0.28925619834710403</v>
      </c>
      <c r="AB100" s="103">
        <f t="shared" ref="AB100:AB163" si="288">IF(AA100&gt;0.01,AA100*1000000,0)</f>
        <v>0</v>
      </c>
      <c r="AC100" s="107"/>
      <c r="AD100" s="103"/>
      <c r="AE100" s="107"/>
      <c r="AF100" s="107"/>
      <c r="AG100" s="103">
        <f t="shared" ref="AG100:AG163" si="289">Y100</f>
        <v>42</v>
      </c>
      <c r="AH100" s="103"/>
      <c r="AI100" s="121"/>
      <c r="AJ100" s="121">
        <f t="shared" ref="AJ100:AJ163" si="290">SUM(AD100:AI100)</f>
        <v>42</v>
      </c>
      <c r="AK100" s="119">
        <f t="shared" ref="AK100:AK163" si="291">AJ100-Y100</f>
        <v>0</v>
      </c>
      <c r="AL100" s="101">
        <f t="shared" ref="AL100:AL163" si="292">IF(AK100&gt;1,AK100*1000,0)</f>
        <v>0</v>
      </c>
    </row>
    <row r="101" ht="63">
      <c r="A101" s="96" t="s">
        <v>209</v>
      </c>
      <c r="B101" s="97" t="s">
        <v>210</v>
      </c>
      <c r="C101" s="232">
        <v>118.67100000000001</v>
      </c>
      <c r="D101" s="337">
        <v>238</v>
      </c>
      <c r="E101" s="213">
        <v>217</v>
      </c>
      <c r="F101" s="217">
        <f t="shared" si="284"/>
        <v>1.8285849112251518</v>
      </c>
      <c r="G101" s="102">
        <v>83</v>
      </c>
      <c r="H101" s="105">
        <v>35</v>
      </c>
      <c r="I101" s="105"/>
      <c r="J101" s="105"/>
      <c r="K101" s="105"/>
      <c r="L101" s="105"/>
      <c r="M101" s="105">
        <v>83</v>
      </c>
      <c r="N101" s="105"/>
      <c r="O101" s="139">
        <v>38</v>
      </c>
      <c r="P101" s="107"/>
      <c r="Q101" s="107"/>
      <c r="R101" s="107"/>
      <c r="S101" s="107"/>
      <c r="T101" s="107"/>
      <c r="U101" s="101">
        <f t="shared" si="285"/>
        <v>45.783132530120483</v>
      </c>
      <c r="V101" s="101">
        <f t="shared" si="277"/>
        <v>75.949999999999989</v>
      </c>
      <c r="W101" s="103">
        <f t="shared" si="286"/>
        <v>75</v>
      </c>
      <c r="X101" s="107">
        <v>35</v>
      </c>
      <c r="Y101" s="103">
        <f>'ИТОГ и проверка'!Q101</f>
        <v>75</v>
      </c>
      <c r="Z101" s="103">
        <f t="shared" si="279"/>
        <v>34.562211981566819</v>
      </c>
      <c r="AA101" s="101">
        <f t="shared" si="287"/>
        <v>-0.43778801843318149</v>
      </c>
      <c r="AB101" s="10">
        <f t="shared" si="288"/>
        <v>0</v>
      </c>
      <c r="AC101" s="107"/>
      <c r="AD101" s="103"/>
      <c r="AE101" s="107"/>
      <c r="AF101" s="107"/>
      <c r="AG101" s="103">
        <f t="shared" si="289"/>
        <v>75</v>
      </c>
      <c r="AH101" s="103"/>
      <c r="AI101" s="121"/>
      <c r="AJ101" s="121">
        <f t="shared" si="290"/>
        <v>75</v>
      </c>
      <c r="AK101" s="119">
        <f t="shared" si="291"/>
        <v>0</v>
      </c>
      <c r="AL101" s="101">
        <f t="shared" si="292"/>
        <v>0</v>
      </c>
    </row>
    <row r="102" ht="63">
      <c r="A102" s="96" t="s">
        <v>211</v>
      </c>
      <c r="B102" s="97" t="s">
        <v>212</v>
      </c>
      <c r="C102" s="239">
        <v>84.194999999999993</v>
      </c>
      <c r="D102" s="337">
        <v>159</v>
      </c>
      <c r="E102" s="293">
        <v>157</v>
      </c>
      <c r="F102" s="217">
        <f t="shared" si="284"/>
        <v>1.8647188075301384</v>
      </c>
      <c r="G102" s="102">
        <v>55</v>
      </c>
      <c r="H102" s="105">
        <v>35</v>
      </c>
      <c r="I102" s="105"/>
      <c r="J102" s="105"/>
      <c r="K102" s="105"/>
      <c r="L102" s="105"/>
      <c r="M102" s="105">
        <v>55</v>
      </c>
      <c r="N102" s="105"/>
      <c r="O102" s="139">
        <v>16</v>
      </c>
      <c r="P102" s="107"/>
      <c r="Q102" s="107"/>
      <c r="R102" s="107"/>
      <c r="S102" s="107"/>
      <c r="T102" s="107"/>
      <c r="U102" s="101">
        <f t="shared" si="285"/>
        <v>29.09090909090909</v>
      </c>
      <c r="V102" s="101">
        <f t="shared" si="277"/>
        <v>54.949999999999996</v>
      </c>
      <c r="W102" s="103">
        <f t="shared" si="286"/>
        <v>54</v>
      </c>
      <c r="X102" s="107">
        <v>35</v>
      </c>
      <c r="Y102" s="103">
        <f>'ИТОГ и проверка'!Q102</f>
        <v>54</v>
      </c>
      <c r="Z102" s="103">
        <f t="shared" si="279"/>
        <v>34.394904458598724</v>
      </c>
      <c r="AA102" s="101">
        <f t="shared" si="287"/>
        <v>-0.60509554140127619</v>
      </c>
      <c r="AB102" s="103">
        <f t="shared" si="288"/>
        <v>0</v>
      </c>
      <c r="AC102" s="107"/>
      <c r="AD102" s="103"/>
      <c r="AE102" s="107"/>
      <c r="AF102" s="107"/>
      <c r="AG102" s="103">
        <f t="shared" si="289"/>
        <v>54</v>
      </c>
      <c r="AH102" s="103"/>
      <c r="AI102" s="121"/>
      <c r="AJ102" s="121">
        <f t="shared" si="290"/>
        <v>54</v>
      </c>
      <c r="AK102" s="119">
        <f t="shared" si="291"/>
        <v>0</v>
      </c>
      <c r="AL102" s="101">
        <f t="shared" si="292"/>
        <v>0</v>
      </c>
    </row>
    <row r="103" ht="63">
      <c r="A103" s="96" t="s">
        <v>213</v>
      </c>
      <c r="B103" s="97" t="s">
        <v>214</v>
      </c>
      <c r="C103" s="232">
        <v>184.93000000000001</v>
      </c>
      <c r="D103" s="104">
        <v>373</v>
      </c>
      <c r="E103" s="182">
        <v>343</v>
      </c>
      <c r="F103" s="200">
        <f t="shared" si="284"/>
        <v>1.8547558535662141</v>
      </c>
      <c r="G103" s="102">
        <v>130</v>
      </c>
      <c r="H103" s="105">
        <v>35</v>
      </c>
      <c r="I103" s="105"/>
      <c r="J103" s="105"/>
      <c r="K103" s="105"/>
      <c r="L103" s="105"/>
      <c r="M103" s="105">
        <v>130</v>
      </c>
      <c r="N103" s="105"/>
      <c r="O103" s="139">
        <v>35</v>
      </c>
      <c r="P103" s="107"/>
      <c r="Q103" s="107"/>
      <c r="R103" s="107"/>
      <c r="S103" s="107"/>
      <c r="T103" s="107"/>
      <c r="U103" s="101">
        <f t="shared" si="285"/>
        <v>26.923076923076923</v>
      </c>
      <c r="V103" s="101">
        <f t="shared" si="277"/>
        <v>120.05</v>
      </c>
      <c r="W103" s="103">
        <f t="shared" si="286"/>
        <v>120</v>
      </c>
      <c r="X103" s="107">
        <v>35</v>
      </c>
      <c r="Y103" s="103">
        <f>'ИТОГ и проверка'!Q103</f>
        <v>120</v>
      </c>
      <c r="Z103" s="103">
        <f t="shared" si="279"/>
        <v>34.985422740524783</v>
      </c>
      <c r="AA103" s="101">
        <f t="shared" si="287"/>
        <v>-0.014577259475217375</v>
      </c>
      <c r="AB103" s="10">
        <f t="shared" si="288"/>
        <v>0</v>
      </c>
      <c r="AC103" s="107"/>
      <c r="AD103" s="103"/>
      <c r="AE103" s="107"/>
      <c r="AF103" s="107"/>
      <c r="AG103" s="103">
        <f t="shared" si="289"/>
        <v>120</v>
      </c>
      <c r="AH103" s="103"/>
      <c r="AI103" s="121"/>
      <c r="AJ103" s="121">
        <f t="shared" si="290"/>
        <v>120</v>
      </c>
      <c r="AK103" s="119">
        <f t="shared" si="291"/>
        <v>0</v>
      </c>
      <c r="AL103" s="101">
        <f t="shared" si="292"/>
        <v>0</v>
      </c>
    </row>
    <row r="104" ht="31.5">
      <c r="A104" s="96" t="s">
        <v>215</v>
      </c>
      <c r="B104" s="97" t="s">
        <v>216</v>
      </c>
      <c r="C104" s="214">
        <v>37.735999999999997</v>
      </c>
      <c r="D104" s="104">
        <v>48</v>
      </c>
      <c r="E104" s="376">
        <v>45</v>
      </c>
      <c r="F104" s="200">
        <f t="shared" si="284"/>
        <v>1.1924952300190801</v>
      </c>
      <c r="G104" s="102">
        <v>16</v>
      </c>
      <c r="H104" s="105">
        <v>33</v>
      </c>
      <c r="I104" s="105"/>
      <c r="J104" s="105"/>
      <c r="K104" s="105"/>
      <c r="L104" s="105"/>
      <c r="M104" s="105">
        <v>16</v>
      </c>
      <c r="N104" s="105"/>
      <c r="O104" s="139">
        <v>5</v>
      </c>
      <c r="P104" s="107"/>
      <c r="Q104" s="107"/>
      <c r="R104" s="107"/>
      <c r="S104" s="107"/>
      <c r="T104" s="107"/>
      <c r="U104" s="101">
        <f t="shared" si="285"/>
        <v>31.25</v>
      </c>
      <c r="V104" s="101">
        <f t="shared" si="277"/>
        <v>15.749999999999998</v>
      </c>
      <c r="W104" s="103">
        <f t="shared" si="286"/>
        <v>15</v>
      </c>
      <c r="X104" s="107">
        <v>35</v>
      </c>
      <c r="Y104" s="103">
        <f>'ИТОГ и проверка'!Q104</f>
        <v>15</v>
      </c>
      <c r="Z104" s="103">
        <f t="shared" si="279"/>
        <v>33.333333333333336</v>
      </c>
      <c r="AA104" s="101">
        <f t="shared" si="287"/>
        <v>-1.6666666666666643</v>
      </c>
      <c r="AB104" s="103">
        <f t="shared" si="288"/>
        <v>0</v>
      </c>
      <c r="AC104" s="107"/>
      <c r="AD104" s="103"/>
      <c r="AE104" s="107"/>
      <c r="AF104" s="107"/>
      <c r="AG104" s="103">
        <f t="shared" si="289"/>
        <v>15</v>
      </c>
      <c r="AH104" s="103"/>
      <c r="AI104" s="121"/>
      <c r="AJ104" s="121">
        <f t="shared" si="290"/>
        <v>15</v>
      </c>
      <c r="AK104" s="119">
        <f t="shared" si="291"/>
        <v>0</v>
      </c>
      <c r="AL104" s="101">
        <f t="shared" si="292"/>
        <v>0</v>
      </c>
    </row>
    <row r="105" ht="31.5">
      <c r="A105" s="96" t="s">
        <v>217</v>
      </c>
      <c r="B105" s="97" t="s">
        <v>218</v>
      </c>
      <c r="C105" s="211">
        <v>40.045999999999999</v>
      </c>
      <c r="D105" s="337">
        <v>26</v>
      </c>
      <c r="E105" s="251">
        <v>38</v>
      </c>
      <c r="F105" s="217">
        <f t="shared" si="284"/>
        <v>0.94890875493182836</v>
      </c>
      <c r="G105" s="102">
        <v>0</v>
      </c>
      <c r="H105" s="105">
        <v>0</v>
      </c>
      <c r="I105" s="105"/>
      <c r="J105" s="105"/>
      <c r="K105" s="105"/>
      <c r="L105" s="105"/>
      <c r="M105" s="105">
        <v>0</v>
      </c>
      <c r="N105" s="105"/>
      <c r="O105" s="139">
        <v>0</v>
      </c>
      <c r="P105" s="107"/>
      <c r="Q105" s="107"/>
      <c r="R105" s="107"/>
      <c r="S105" s="107"/>
      <c r="T105" s="107"/>
      <c r="U105" s="101">
        <v>0</v>
      </c>
      <c r="V105" s="101">
        <f t="shared" si="277"/>
        <v>13.299999999999999</v>
      </c>
      <c r="W105" s="103">
        <f t="shared" si="286"/>
        <v>13</v>
      </c>
      <c r="X105" s="107">
        <v>35</v>
      </c>
      <c r="Y105" s="103">
        <f>'ИТОГ и проверка'!Q105</f>
        <v>0</v>
      </c>
      <c r="Z105" s="103">
        <f t="shared" si="279"/>
        <v>0</v>
      </c>
      <c r="AA105" s="101">
        <f t="shared" si="287"/>
        <v>-35</v>
      </c>
      <c r="AB105" s="10">
        <f t="shared" si="288"/>
        <v>0</v>
      </c>
      <c r="AC105" s="107"/>
      <c r="AD105" s="103"/>
      <c r="AE105" s="107"/>
      <c r="AF105" s="107"/>
      <c r="AG105" s="103">
        <f t="shared" si="289"/>
        <v>0</v>
      </c>
      <c r="AH105" s="103"/>
      <c r="AI105" s="121"/>
      <c r="AJ105" s="121">
        <f t="shared" si="290"/>
        <v>0</v>
      </c>
      <c r="AK105" s="119">
        <f t="shared" si="291"/>
        <v>0</v>
      </c>
      <c r="AL105" s="101">
        <f t="shared" si="292"/>
        <v>0</v>
      </c>
    </row>
    <row r="106" ht="31.5">
      <c r="A106" s="96" t="s">
        <v>219</v>
      </c>
      <c r="B106" s="97" t="s">
        <v>220</v>
      </c>
      <c r="C106" s="265">
        <v>41.890999999999998</v>
      </c>
      <c r="D106" s="337">
        <v>11</v>
      </c>
      <c r="E106" s="293">
        <v>29</v>
      </c>
      <c r="F106" s="217">
        <f t="shared" si="284"/>
        <v>0.69227280322742357</v>
      </c>
      <c r="G106" s="102">
        <v>3</v>
      </c>
      <c r="H106" s="105">
        <v>27</v>
      </c>
      <c r="I106" s="105"/>
      <c r="J106" s="105"/>
      <c r="K106" s="105"/>
      <c r="L106" s="105"/>
      <c r="M106" s="105">
        <v>3</v>
      </c>
      <c r="N106" s="105"/>
      <c r="O106" s="100">
        <v>3</v>
      </c>
      <c r="P106" s="107"/>
      <c r="Q106" s="107"/>
      <c r="R106" s="107"/>
      <c r="S106" s="107"/>
      <c r="T106" s="107"/>
      <c r="U106" s="101">
        <f t="shared" si="285"/>
        <v>100</v>
      </c>
      <c r="V106" s="101">
        <f t="shared" si="277"/>
        <v>10.149999999999999</v>
      </c>
      <c r="W106" s="103">
        <f t="shared" si="286"/>
        <v>10</v>
      </c>
      <c r="X106" s="107">
        <v>35</v>
      </c>
      <c r="Y106" s="103">
        <f>'ИТОГ и проверка'!Q106</f>
        <v>10</v>
      </c>
      <c r="Z106" s="103">
        <f t="shared" si="279"/>
        <v>34.482758620689658</v>
      </c>
      <c r="AA106" s="101">
        <f t="shared" si="287"/>
        <v>-0.51724137931034164</v>
      </c>
      <c r="AB106" s="103">
        <f t="shared" si="288"/>
        <v>0</v>
      </c>
      <c r="AC106" s="107"/>
      <c r="AD106" s="103"/>
      <c r="AE106" s="107"/>
      <c r="AF106" s="107"/>
      <c r="AG106" s="103">
        <f t="shared" si="289"/>
        <v>10</v>
      </c>
      <c r="AH106" s="103"/>
      <c r="AI106" s="121"/>
      <c r="AJ106" s="121">
        <f t="shared" si="290"/>
        <v>10</v>
      </c>
      <c r="AK106" s="119">
        <f t="shared" si="291"/>
        <v>0</v>
      </c>
      <c r="AL106" s="101">
        <f t="shared" si="292"/>
        <v>0</v>
      </c>
    </row>
    <row r="107" ht="63">
      <c r="A107" s="96" t="s">
        <v>221</v>
      </c>
      <c r="B107" s="97" t="s">
        <v>222</v>
      </c>
      <c r="C107" s="211">
        <v>26.699999999999999</v>
      </c>
      <c r="D107" s="104">
        <v>142</v>
      </c>
      <c r="E107" s="182">
        <v>184</v>
      </c>
      <c r="F107" s="200">
        <f t="shared" si="284"/>
        <v>6.8913857677902621</v>
      </c>
      <c r="G107" s="102">
        <v>49</v>
      </c>
      <c r="H107" s="105">
        <v>35</v>
      </c>
      <c r="I107" s="105"/>
      <c r="J107" s="105"/>
      <c r="K107" s="105"/>
      <c r="L107" s="105"/>
      <c r="M107" s="105">
        <v>49</v>
      </c>
      <c r="N107" s="105"/>
      <c r="O107" s="100">
        <v>49</v>
      </c>
      <c r="P107" s="107"/>
      <c r="Q107" s="107"/>
      <c r="R107" s="107"/>
      <c r="S107" s="107"/>
      <c r="T107" s="107"/>
      <c r="U107" s="101">
        <f t="shared" si="285"/>
        <v>100</v>
      </c>
      <c r="V107" s="101">
        <f t="shared" si="277"/>
        <v>64.399999999999991</v>
      </c>
      <c r="W107" s="103">
        <f t="shared" si="286"/>
        <v>64</v>
      </c>
      <c r="X107" s="107">
        <v>35</v>
      </c>
      <c r="Y107" s="103">
        <f>'ИТОГ и проверка'!Q107</f>
        <v>64</v>
      </c>
      <c r="Z107" s="103">
        <f t="shared" si="279"/>
        <v>34.782608695652172</v>
      </c>
      <c r="AA107" s="101">
        <f t="shared" si="287"/>
        <v>-0.21739130434782794</v>
      </c>
      <c r="AB107" s="10">
        <f t="shared" si="288"/>
        <v>0</v>
      </c>
      <c r="AC107" s="107"/>
      <c r="AD107" s="103"/>
      <c r="AE107" s="107"/>
      <c r="AF107" s="107"/>
      <c r="AG107" s="103">
        <f t="shared" si="289"/>
        <v>64</v>
      </c>
      <c r="AH107" s="103"/>
      <c r="AI107" s="121"/>
      <c r="AJ107" s="121">
        <f t="shared" si="290"/>
        <v>64</v>
      </c>
      <c r="AK107" s="119">
        <f t="shared" si="291"/>
        <v>0</v>
      </c>
      <c r="AL107" s="101">
        <f t="shared" si="292"/>
        <v>0</v>
      </c>
    </row>
    <row r="108" ht="31.5">
      <c r="A108" s="96" t="s">
        <v>223</v>
      </c>
      <c r="B108" s="97" t="s">
        <v>224</v>
      </c>
      <c r="C108" s="214">
        <v>1113.73</v>
      </c>
      <c r="D108" s="104">
        <v>2858</v>
      </c>
      <c r="E108" s="141">
        <v>2536</v>
      </c>
      <c r="F108" s="200">
        <f t="shared" si="284"/>
        <v>2.2770330331408868</v>
      </c>
      <c r="G108" s="102">
        <v>820</v>
      </c>
      <c r="H108" s="105">
        <v>35</v>
      </c>
      <c r="I108" s="105">
        <v>180</v>
      </c>
      <c r="J108" s="105"/>
      <c r="K108" s="105"/>
      <c r="L108" s="105"/>
      <c r="M108" s="105">
        <v>820</v>
      </c>
      <c r="N108" s="105"/>
      <c r="O108" s="100"/>
      <c r="P108" s="107"/>
      <c r="Q108" s="107"/>
      <c r="R108" s="107"/>
      <c r="S108" s="107"/>
      <c r="T108" s="107"/>
      <c r="U108" s="101">
        <f t="shared" si="285"/>
        <v>0</v>
      </c>
      <c r="V108" s="101">
        <f t="shared" si="277"/>
        <v>887.59999999999991</v>
      </c>
      <c r="W108" s="103">
        <f t="shared" si="286"/>
        <v>887</v>
      </c>
      <c r="X108" s="107">
        <v>35</v>
      </c>
      <c r="Y108" s="103">
        <f>'ИТОГ и проверка'!Q108+AC108</f>
        <v>887</v>
      </c>
      <c r="Z108" s="103">
        <f t="shared" si="279"/>
        <v>34.976340694006311</v>
      </c>
      <c r="AA108" s="101">
        <f t="shared" si="287"/>
        <v>-0.023659305993689372</v>
      </c>
      <c r="AB108" s="103">
        <f t="shared" si="288"/>
        <v>0</v>
      </c>
      <c r="AC108" s="133">
        <v>458</v>
      </c>
      <c r="AD108" s="103"/>
      <c r="AE108" s="107"/>
      <c r="AF108" s="107"/>
      <c r="AG108" s="103">
        <f>Y108-AC108</f>
        <v>429</v>
      </c>
      <c r="AH108" s="103"/>
      <c r="AI108" s="121"/>
      <c r="AJ108" s="121">
        <f t="shared" si="290"/>
        <v>429</v>
      </c>
      <c r="AK108" s="119">
        <f t="shared" si="291"/>
        <v>-458</v>
      </c>
      <c r="AL108" s="101">
        <f t="shared" si="292"/>
        <v>0</v>
      </c>
    </row>
    <row r="109">
      <c r="A109" s="123" t="s">
        <v>225</v>
      </c>
      <c r="B109" s="87" t="s">
        <v>226</v>
      </c>
      <c r="C109" s="218"/>
      <c r="D109" s="88"/>
      <c r="E109" s="207"/>
      <c r="F109" s="235"/>
      <c r="G109" s="149"/>
      <c r="H109" s="91"/>
      <c r="I109" s="91"/>
      <c r="J109" s="91"/>
      <c r="K109" s="91"/>
      <c r="L109" s="91"/>
      <c r="M109" s="91"/>
      <c r="N109" s="91"/>
      <c r="O109" s="10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150"/>
      <c r="AA109" s="90"/>
      <c r="AB109" s="10">
        <f t="shared" si="288"/>
        <v>0</v>
      </c>
      <c r="AC109" s="90"/>
      <c r="AD109" s="90"/>
      <c r="AE109" s="90"/>
      <c r="AF109" s="90"/>
      <c r="AG109" s="90"/>
      <c r="AH109" s="235"/>
      <c r="AI109" s="370"/>
      <c r="AJ109" s="121">
        <f t="shared" si="290"/>
        <v>0</v>
      </c>
      <c r="AK109" s="119">
        <f t="shared" si="291"/>
        <v>0</v>
      </c>
      <c r="AL109" s="101">
        <f t="shared" si="292"/>
        <v>0</v>
      </c>
    </row>
    <row r="110" ht="31.5">
      <c r="A110" s="96" t="s">
        <v>227</v>
      </c>
      <c r="B110" s="97" t="s">
        <v>228</v>
      </c>
      <c r="C110" s="214">
        <v>438.69999999999999</v>
      </c>
      <c r="D110" s="104">
        <v>1173</v>
      </c>
      <c r="E110" s="120">
        <v>1282</v>
      </c>
      <c r="F110" s="200">
        <f t="shared" si="284"/>
        <v>2.9222703441987692</v>
      </c>
      <c r="G110" s="102">
        <v>375</v>
      </c>
      <c r="H110" s="105">
        <v>35</v>
      </c>
      <c r="I110" s="105">
        <v>35</v>
      </c>
      <c r="J110" s="105"/>
      <c r="K110" s="105"/>
      <c r="L110" s="105"/>
      <c r="M110" s="105">
        <v>375</v>
      </c>
      <c r="N110" s="105"/>
      <c r="O110" s="100">
        <v>315</v>
      </c>
      <c r="P110" s="107"/>
      <c r="Q110" s="107"/>
      <c r="R110" s="107"/>
      <c r="S110" s="107"/>
      <c r="T110" s="107"/>
      <c r="U110" s="101">
        <f t="shared" si="285"/>
        <v>84</v>
      </c>
      <c r="V110" s="101">
        <f t="shared" ref="V110:V173" si="293">E110*X110%</f>
        <v>448.69999999999999</v>
      </c>
      <c r="W110" s="103">
        <f t="shared" si="286"/>
        <v>448</v>
      </c>
      <c r="X110" s="107">
        <v>35</v>
      </c>
      <c r="Y110" s="103">
        <f>'ИТОГ и проверка'!Q110+AC110</f>
        <v>448</v>
      </c>
      <c r="Z110" s="103">
        <f t="shared" ref="Z110:Z173" si="294">Y110/E110%</f>
        <v>34.945397815912635</v>
      </c>
      <c r="AA110" s="101">
        <f t="shared" si="287"/>
        <v>-0.054602184087364947</v>
      </c>
      <c r="AB110" s="103">
        <f t="shared" si="288"/>
        <v>0</v>
      </c>
      <c r="AC110" s="133">
        <v>0</v>
      </c>
      <c r="AD110" s="103"/>
      <c r="AE110" s="107"/>
      <c r="AF110" s="107"/>
      <c r="AG110" s="103">
        <f>Y110-AC110</f>
        <v>448</v>
      </c>
      <c r="AH110" s="103"/>
      <c r="AI110" s="121"/>
      <c r="AJ110" s="121">
        <f t="shared" si="290"/>
        <v>448</v>
      </c>
      <c r="AK110" s="119">
        <f t="shared" si="291"/>
        <v>0</v>
      </c>
      <c r="AL110" s="101">
        <f t="shared" si="292"/>
        <v>0</v>
      </c>
    </row>
    <row r="111" ht="31.5">
      <c r="A111" s="96" t="s">
        <v>229</v>
      </c>
      <c r="B111" s="97" t="s">
        <v>230</v>
      </c>
      <c r="C111" s="211">
        <v>537.20000000000005</v>
      </c>
      <c r="D111" s="104">
        <v>1421</v>
      </c>
      <c r="E111" s="182">
        <v>1552</v>
      </c>
      <c r="F111" s="200">
        <f t="shared" si="284"/>
        <v>2.8890543559195829</v>
      </c>
      <c r="G111" s="102">
        <v>497</v>
      </c>
      <c r="H111" s="105">
        <v>35</v>
      </c>
      <c r="I111" s="105"/>
      <c r="J111" s="105"/>
      <c r="K111" s="105"/>
      <c r="L111" s="105"/>
      <c r="M111" s="105">
        <v>497</v>
      </c>
      <c r="N111" s="105"/>
      <c r="O111" s="100">
        <v>405</v>
      </c>
      <c r="P111" s="107"/>
      <c r="Q111" s="107"/>
      <c r="R111" s="107"/>
      <c r="S111" s="107"/>
      <c r="T111" s="107"/>
      <c r="U111" s="101">
        <f t="shared" si="285"/>
        <v>81.488933601609659</v>
      </c>
      <c r="V111" s="101">
        <f t="shared" si="293"/>
        <v>543.19999999999993</v>
      </c>
      <c r="W111" s="103">
        <f t="shared" si="286"/>
        <v>543</v>
      </c>
      <c r="X111" s="107">
        <v>35</v>
      </c>
      <c r="Y111" s="103">
        <f>'ИТОГ и проверка'!Q111</f>
        <v>543</v>
      </c>
      <c r="Z111" s="103">
        <f t="shared" si="294"/>
        <v>34.987113402061858</v>
      </c>
      <c r="AA111" s="101">
        <f t="shared" si="287"/>
        <v>-0.01288659793814162</v>
      </c>
      <c r="AB111" s="10">
        <f t="shared" si="288"/>
        <v>0</v>
      </c>
      <c r="AC111" s="133">
        <v>0</v>
      </c>
      <c r="AD111" s="103"/>
      <c r="AE111" s="107"/>
      <c r="AF111" s="107"/>
      <c r="AG111" s="103">
        <f t="shared" si="289"/>
        <v>543</v>
      </c>
      <c r="AH111" s="103"/>
      <c r="AI111" s="121"/>
      <c r="AJ111" s="121">
        <f t="shared" si="290"/>
        <v>543</v>
      </c>
      <c r="AK111" s="119">
        <f t="shared" si="291"/>
        <v>0</v>
      </c>
      <c r="AL111" s="101">
        <f t="shared" si="292"/>
        <v>0</v>
      </c>
    </row>
    <row r="112" ht="31.5">
      <c r="A112" s="96" t="s">
        <v>231</v>
      </c>
      <c r="B112" s="97" t="s">
        <v>232</v>
      </c>
      <c r="C112" s="214">
        <v>140</v>
      </c>
      <c r="D112" s="104">
        <v>503</v>
      </c>
      <c r="E112" s="120">
        <v>521</v>
      </c>
      <c r="F112" s="200">
        <f t="shared" si="284"/>
        <v>3.7214285714285715</v>
      </c>
      <c r="G112" s="102">
        <v>176</v>
      </c>
      <c r="H112" s="105">
        <v>35</v>
      </c>
      <c r="I112" s="105"/>
      <c r="J112" s="105"/>
      <c r="K112" s="105"/>
      <c r="L112" s="105"/>
      <c r="M112" s="105">
        <v>176</v>
      </c>
      <c r="N112" s="105"/>
      <c r="O112" s="100">
        <v>176</v>
      </c>
      <c r="P112" s="107"/>
      <c r="Q112" s="107"/>
      <c r="R112" s="107"/>
      <c r="S112" s="107"/>
      <c r="T112" s="107"/>
      <c r="U112" s="101">
        <f t="shared" si="285"/>
        <v>100</v>
      </c>
      <c r="V112" s="101">
        <f t="shared" si="293"/>
        <v>182.34999999999999</v>
      </c>
      <c r="W112" s="103">
        <f t="shared" si="286"/>
        <v>182</v>
      </c>
      <c r="X112" s="107">
        <v>35</v>
      </c>
      <c r="Y112" s="103">
        <f>'ИТОГ и проверка'!Q112</f>
        <v>182</v>
      </c>
      <c r="Z112" s="103">
        <f t="shared" si="294"/>
        <v>34.932821497120919</v>
      </c>
      <c r="AA112" s="101">
        <f t="shared" si="287"/>
        <v>-0.067178502879080781</v>
      </c>
      <c r="AB112" s="103">
        <f t="shared" si="288"/>
        <v>0</v>
      </c>
      <c r="AC112" s="133">
        <v>0</v>
      </c>
      <c r="AD112" s="103"/>
      <c r="AE112" s="107"/>
      <c r="AF112" s="107"/>
      <c r="AG112" s="103">
        <f t="shared" si="289"/>
        <v>182</v>
      </c>
      <c r="AH112" s="103"/>
      <c r="AI112" s="121"/>
      <c r="AJ112" s="121">
        <f t="shared" si="290"/>
        <v>182</v>
      </c>
      <c r="AK112" s="119">
        <f t="shared" si="291"/>
        <v>0</v>
      </c>
      <c r="AL112" s="101">
        <f t="shared" si="292"/>
        <v>0</v>
      </c>
    </row>
    <row r="113" ht="31.5">
      <c r="A113" s="96" t="s">
        <v>233</v>
      </c>
      <c r="B113" s="97" t="s">
        <v>234</v>
      </c>
      <c r="C113" s="211">
        <v>1100</v>
      </c>
      <c r="D113" s="104">
        <v>3291</v>
      </c>
      <c r="E113" s="182">
        <v>3144</v>
      </c>
      <c r="F113" s="200">
        <f t="shared" si="284"/>
        <v>2.8581818181818184</v>
      </c>
      <c r="G113" s="102">
        <v>1151</v>
      </c>
      <c r="H113" s="105">
        <v>35</v>
      </c>
      <c r="I113" s="105"/>
      <c r="J113" s="105"/>
      <c r="K113" s="105"/>
      <c r="L113" s="105"/>
      <c r="M113" s="105">
        <v>1151</v>
      </c>
      <c r="N113" s="105"/>
      <c r="O113" s="100">
        <v>881</v>
      </c>
      <c r="P113" s="107"/>
      <c r="Q113" s="107"/>
      <c r="R113" s="107"/>
      <c r="S113" s="107"/>
      <c r="T113" s="107"/>
      <c r="U113" s="101">
        <f t="shared" si="285"/>
        <v>76.542137271937449</v>
      </c>
      <c r="V113" s="101">
        <f t="shared" si="293"/>
        <v>1100.3999999999999</v>
      </c>
      <c r="W113" s="103">
        <f t="shared" si="286"/>
        <v>1100</v>
      </c>
      <c r="X113" s="107">
        <v>35</v>
      </c>
      <c r="Y113" s="10">
        <f>'ИТОГ и проверка'!Q113+AC113</f>
        <v>1100</v>
      </c>
      <c r="Z113" s="103">
        <f t="shared" si="294"/>
        <v>34.987277353689564</v>
      </c>
      <c r="AA113" s="101">
        <f t="shared" si="287"/>
        <v>-0.012722646310436403</v>
      </c>
      <c r="AB113" s="10">
        <f t="shared" si="288"/>
        <v>0</v>
      </c>
      <c r="AC113" s="133">
        <v>80</v>
      </c>
      <c r="AD113" s="103"/>
      <c r="AE113" s="107"/>
      <c r="AF113" s="107"/>
      <c r="AG113" s="103">
        <f t="shared" si="289"/>
        <v>1100</v>
      </c>
      <c r="AH113" s="103"/>
      <c r="AI113" s="121"/>
      <c r="AJ113" s="121">
        <f t="shared" si="290"/>
        <v>1100</v>
      </c>
      <c r="AK113" s="119">
        <f t="shared" si="291"/>
        <v>0</v>
      </c>
      <c r="AL113" s="101">
        <f t="shared" si="292"/>
        <v>0</v>
      </c>
    </row>
    <row r="114" ht="31.5">
      <c r="A114" s="96" t="s">
        <v>235</v>
      </c>
      <c r="B114" s="97" t="s">
        <v>236</v>
      </c>
      <c r="C114" s="214">
        <v>310.89999999999998</v>
      </c>
      <c r="D114" s="104">
        <v>742</v>
      </c>
      <c r="E114" s="120">
        <v>810</v>
      </c>
      <c r="F114" s="200">
        <f t="shared" si="284"/>
        <v>2.6053393374075267</v>
      </c>
      <c r="G114" s="102">
        <v>259</v>
      </c>
      <c r="H114" s="105">
        <v>35</v>
      </c>
      <c r="I114" s="105"/>
      <c r="J114" s="105"/>
      <c r="K114" s="105"/>
      <c r="L114" s="105"/>
      <c r="M114" s="105">
        <v>259</v>
      </c>
      <c r="N114" s="105"/>
      <c r="O114" s="100">
        <v>245</v>
      </c>
      <c r="P114" s="107"/>
      <c r="Q114" s="107"/>
      <c r="R114" s="107"/>
      <c r="S114" s="107"/>
      <c r="T114" s="107"/>
      <c r="U114" s="101">
        <f t="shared" si="285"/>
        <v>94.594594594594597</v>
      </c>
      <c r="V114" s="101">
        <f t="shared" si="293"/>
        <v>283.5</v>
      </c>
      <c r="W114" s="103">
        <f t="shared" si="286"/>
        <v>283</v>
      </c>
      <c r="X114" s="107">
        <v>35</v>
      </c>
      <c r="Y114" s="103">
        <f>'ИТОГ и проверка'!Q114</f>
        <v>283</v>
      </c>
      <c r="Z114" s="103">
        <f t="shared" si="294"/>
        <v>34.938271604938272</v>
      </c>
      <c r="AA114" s="101">
        <f t="shared" si="287"/>
        <v>-0.061728395061727781</v>
      </c>
      <c r="AB114" s="103">
        <f t="shared" si="288"/>
        <v>0</v>
      </c>
      <c r="AC114" s="133">
        <v>0</v>
      </c>
      <c r="AD114" s="103"/>
      <c r="AE114" s="107"/>
      <c r="AF114" s="107"/>
      <c r="AG114" s="103">
        <f t="shared" si="289"/>
        <v>283</v>
      </c>
      <c r="AH114" s="103"/>
      <c r="AI114" s="121"/>
      <c r="AJ114" s="121">
        <f t="shared" si="290"/>
        <v>283</v>
      </c>
      <c r="AK114" s="119">
        <f t="shared" si="291"/>
        <v>0</v>
      </c>
      <c r="AL114" s="101">
        <f t="shared" si="292"/>
        <v>0</v>
      </c>
    </row>
    <row r="115" ht="31.5">
      <c r="A115" s="96" t="s">
        <v>237</v>
      </c>
      <c r="B115" s="97" t="s">
        <v>238</v>
      </c>
      <c r="C115" s="211">
        <v>75.200000000000003</v>
      </c>
      <c r="D115" s="104">
        <v>234</v>
      </c>
      <c r="E115" s="182">
        <v>249</v>
      </c>
      <c r="F115" s="200">
        <f t="shared" si="284"/>
        <v>3.3111702127659575</v>
      </c>
      <c r="G115" s="102">
        <v>81</v>
      </c>
      <c r="H115" s="105">
        <v>35</v>
      </c>
      <c r="I115" s="105"/>
      <c r="J115" s="105"/>
      <c r="K115" s="105"/>
      <c r="L115" s="105"/>
      <c r="M115" s="105">
        <v>81</v>
      </c>
      <c r="N115" s="105"/>
      <c r="O115" s="100">
        <v>41</v>
      </c>
      <c r="P115" s="107"/>
      <c r="Q115" s="107"/>
      <c r="R115" s="107"/>
      <c r="S115" s="107"/>
      <c r="T115" s="107"/>
      <c r="U115" s="101">
        <f t="shared" si="285"/>
        <v>50.617283950617278</v>
      </c>
      <c r="V115" s="101">
        <f t="shared" si="293"/>
        <v>87.149999999999991</v>
      </c>
      <c r="W115" s="103">
        <f t="shared" si="286"/>
        <v>87</v>
      </c>
      <c r="X115" s="107">
        <v>35</v>
      </c>
      <c r="Y115" s="103">
        <f>'ИТОГ и проверка'!Q115</f>
        <v>87</v>
      </c>
      <c r="Z115" s="103">
        <f t="shared" si="294"/>
        <v>34.939759036144572</v>
      </c>
      <c r="AA115" s="101">
        <f t="shared" si="287"/>
        <v>-0.060240963855427765</v>
      </c>
      <c r="AB115" s="10">
        <f t="shared" si="288"/>
        <v>0</v>
      </c>
      <c r="AC115" s="133">
        <v>0</v>
      </c>
      <c r="AD115" s="103"/>
      <c r="AE115" s="107"/>
      <c r="AF115" s="107"/>
      <c r="AG115" s="103">
        <f t="shared" si="289"/>
        <v>87</v>
      </c>
      <c r="AH115" s="103"/>
      <c r="AI115" s="121"/>
      <c r="AJ115" s="121">
        <f t="shared" si="290"/>
        <v>87</v>
      </c>
      <c r="AK115" s="119">
        <f t="shared" si="291"/>
        <v>0</v>
      </c>
      <c r="AL115" s="101">
        <f t="shared" si="292"/>
        <v>0</v>
      </c>
    </row>
    <row r="116" ht="31.5">
      <c r="A116" s="96" t="s">
        <v>239</v>
      </c>
      <c r="B116" s="97" t="s">
        <v>240</v>
      </c>
      <c r="C116" s="265">
        <v>1489.6130000000001</v>
      </c>
      <c r="D116" s="337">
        <v>9929</v>
      </c>
      <c r="E116" s="373">
        <v>10908</v>
      </c>
      <c r="F116" s="217">
        <f t="shared" si="284"/>
        <v>7.3227073071999236</v>
      </c>
      <c r="G116" s="102">
        <v>3450</v>
      </c>
      <c r="H116" s="105">
        <v>35</v>
      </c>
      <c r="I116" s="105"/>
      <c r="J116" s="105"/>
      <c r="K116" s="105"/>
      <c r="L116" s="105"/>
      <c r="M116" s="105">
        <v>3450</v>
      </c>
      <c r="N116" s="105"/>
      <c r="O116" s="100">
        <v>3400</v>
      </c>
      <c r="P116" s="107"/>
      <c r="Q116" s="107"/>
      <c r="R116" s="107"/>
      <c r="S116" s="107"/>
      <c r="T116" s="107"/>
      <c r="U116" s="101">
        <f t="shared" si="285"/>
        <v>98.550724637681157</v>
      </c>
      <c r="V116" s="101">
        <f t="shared" si="293"/>
        <v>3817.7999999999997</v>
      </c>
      <c r="W116" s="103">
        <f t="shared" si="286"/>
        <v>3817</v>
      </c>
      <c r="X116" s="107">
        <v>35</v>
      </c>
      <c r="Y116" s="103">
        <f>'ИТОГ и проверка'!Q116</f>
        <v>3800</v>
      </c>
      <c r="Z116" s="103">
        <f t="shared" si="294"/>
        <v>34.836817015034839</v>
      </c>
      <c r="AA116" s="101">
        <f t="shared" si="287"/>
        <v>-0.16318298496516093</v>
      </c>
      <c r="AB116" s="103">
        <f t="shared" si="288"/>
        <v>0</v>
      </c>
      <c r="AC116" s="107"/>
      <c r="AD116" s="103"/>
      <c r="AE116" s="107"/>
      <c r="AF116" s="107"/>
      <c r="AG116" s="103">
        <f t="shared" si="289"/>
        <v>3800</v>
      </c>
      <c r="AH116" s="103"/>
      <c r="AI116" s="121"/>
      <c r="AJ116" s="121">
        <f t="shared" si="290"/>
        <v>3800</v>
      </c>
      <c r="AK116" s="119">
        <f t="shared" si="291"/>
        <v>0</v>
      </c>
      <c r="AL116" s="101">
        <f t="shared" si="292"/>
        <v>0</v>
      </c>
    </row>
    <row r="117">
      <c r="A117" s="123" t="s">
        <v>241</v>
      </c>
      <c r="B117" s="87" t="s">
        <v>242</v>
      </c>
      <c r="C117" s="218"/>
      <c r="D117" s="88"/>
      <c r="E117" s="210"/>
      <c r="F117" s="235"/>
      <c r="G117" s="149"/>
      <c r="H117" s="91"/>
      <c r="I117" s="91"/>
      <c r="J117" s="91"/>
      <c r="K117" s="91"/>
      <c r="L117" s="91"/>
      <c r="M117" s="91"/>
      <c r="N117" s="91"/>
      <c r="O117" s="10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150"/>
      <c r="AA117" s="90"/>
      <c r="AB117" s="10">
        <f t="shared" si="288"/>
        <v>0</v>
      </c>
      <c r="AC117" s="90"/>
      <c r="AD117" s="90"/>
      <c r="AE117" s="90"/>
      <c r="AF117" s="90"/>
      <c r="AG117" s="90"/>
      <c r="AH117" s="235"/>
      <c r="AI117" s="370"/>
      <c r="AJ117" s="121">
        <f t="shared" si="290"/>
        <v>0</v>
      </c>
      <c r="AK117" s="119">
        <f t="shared" si="291"/>
        <v>0</v>
      </c>
      <c r="AL117" s="101">
        <f t="shared" si="292"/>
        <v>0</v>
      </c>
    </row>
    <row r="118" ht="47.25">
      <c r="A118" s="96" t="s">
        <v>243</v>
      </c>
      <c r="B118" s="97" t="s">
        <v>244</v>
      </c>
      <c r="C118" s="265">
        <v>399.39999999999998</v>
      </c>
      <c r="D118" s="337">
        <v>156</v>
      </c>
      <c r="E118" s="213">
        <v>213</v>
      </c>
      <c r="F118" s="217">
        <f t="shared" si="284"/>
        <v>0.53329994992488738</v>
      </c>
      <c r="G118" s="102">
        <v>54</v>
      </c>
      <c r="H118" s="105">
        <v>35</v>
      </c>
      <c r="I118" s="105"/>
      <c r="J118" s="105"/>
      <c r="K118" s="105"/>
      <c r="L118" s="105"/>
      <c r="M118" s="105">
        <v>54</v>
      </c>
      <c r="N118" s="105"/>
      <c r="O118" s="100">
        <v>5</v>
      </c>
      <c r="P118" s="107"/>
      <c r="Q118" s="107"/>
      <c r="R118" s="107"/>
      <c r="S118" s="107"/>
      <c r="T118" s="107"/>
      <c r="U118" s="101">
        <f t="shared" si="285"/>
        <v>9.2592592592592595</v>
      </c>
      <c r="V118" s="101">
        <f t="shared" si="293"/>
        <v>74.549999999999997</v>
      </c>
      <c r="W118" s="103">
        <f t="shared" si="286"/>
        <v>74</v>
      </c>
      <c r="X118" s="107">
        <v>35</v>
      </c>
      <c r="Y118" s="103">
        <f>'ИТОГ и проверка'!Q118</f>
        <v>10</v>
      </c>
      <c r="Z118" s="103">
        <f t="shared" si="294"/>
        <v>4.694835680751174</v>
      </c>
      <c r="AA118" s="101">
        <f t="shared" si="287"/>
        <v>-30.305164319248824</v>
      </c>
      <c r="AB118" s="103">
        <f t="shared" si="288"/>
        <v>0</v>
      </c>
      <c r="AC118" s="107"/>
      <c r="AD118" s="103"/>
      <c r="AE118" s="107"/>
      <c r="AF118" s="107"/>
      <c r="AG118" s="103">
        <f t="shared" si="289"/>
        <v>10</v>
      </c>
      <c r="AH118" s="103"/>
      <c r="AI118" s="121"/>
      <c r="AJ118" s="121">
        <f t="shared" si="290"/>
        <v>10</v>
      </c>
      <c r="AK118" s="119">
        <f t="shared" si="291"/>
        <v>0</v>
      </c>
      <c r="AL118" s="101">
        <f t="shared" si="292"/>
        <v>0</v>
      </c>
    </row>
    <row r="119" ht="31.5">
      <c r="A119" s="96" t="s">
        <v>245</v>
      </c>
      <c r="B119" s="97" t="s">
        <v>246</v>
      </c>
      <c r="C119" s="211">
        <v>384.80000000000001</v>
      </c>
      <c r="D119" s="337">
        <v>34</v>
      </c>
      <c r="E119" s="213">
        <v>34</v>
      </c>
      <c r="F119" s="217">
        <f t="shared" si="284"/>
        <v>0.088357588357588349</v>
      </c>
      <c r="G119" s="102">
        <v>11</v>
      </c>
      <c r="H119" s="105">
        <v>32</v>
      </c>
      <c r="I119" s="105"/>
      <c r="J119" s="105"/>
      <c r="K119" s="105"/>
      <c r="L119" s="105"/>
      <c r="M119" s="105">
        <v>11</v>
      </c>
      <c r="N119" s="105"/>
      <c r="O119" s="100"/>
      <c r="P119" s="107"/>
      <c r="Q119" s="107"/>
      <c r="R119" s="107"/>
      <c r="S119" s="107"/>
      <c r="T119" s="107"/>
      <c r="U119" s="101">
        <f t="shared" si="285"/>
        <v>0</v>
      </c>
      <c r="V119" s="101">
        <f t="shared" si="293"/>
        <v>11.899999999999999</v>
      </c>
      <c r="W119" s="103">
        <f t="shared" si="286"/>
        <v>11</v>
      </c>
      <c r="X119" s="107">
        <v>35</v>
      </c>
      <c r="Y119" s="103">
        <f>'ИТОГ и проверка'!Q119</f>
        <v>11</v>
      </c>
      <c r="Z119" s="103">
        <f t="shared" si="294"/>
        <v>32.352941176470587</v>
      </c>
      <c r="AA119" s="101">
        <f t="shared" si="287"/>
        <v>-2.647058823529413</v>
      </c>
      <c r="AB119" s="10">
        <f t="shared" si="288"/>
        <v>0</v>
      </c>
      <c r="AC119" s="107"/>
      <c r="AD119" s="103"/>
      <c r="AE119" s="107"/>
      <c r="AF119" s="107"/>
      <c r="AG119" s="103">
        <f t="shared" si="289"/>
        <v>11</v>
      </c>
      <c r="AH119" s="103"/>
      <c r="AI119" s="121"/>
      <c r="AJ119" s="121">
        <f t="shared" si="290"/>
        <v>11</v>
      </c>
      <c r="AK119" s="119">
        <f t="shared" si="291"/>
        <v>0</v>
      </c>
      <c r="AL119" s="101">
        <f t="shared" si="292"/>
        <v>0</v>
      </c>
    </row>
    <row r="120">
      <c r="A120" s="123" t="s">
        <v>247</v>
      </c>
      <c r="B120" s="87" t="s">
        <v>248</v>
      </c>
      <c r="C120" s="206"/>
      <c r="D120" s="208"/>
      <c r="E120" s="301"/>
      <c r="F120" s="256"/>
      <c r="G120" s="149"/>
      <c r="H120" s="91"/>
      <c r="I120" s="91"/>
      <c r="J120" s="91"/>
      <c r="K120" s="91"/>
      <c r="L120" s="91"/>
      <c r="M120" s="91"/>
      <c r="N120" s="91"/>
      <c r="O120" s="10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150"/>
      <c r="AA120" s="90"/>
      <c r="AB120" s="103">
        <f t="shared" si="288"/>
        <v>0</v>
      </c>
      <c r="AC120" s="90"/>
      <c r="AD120" s="90"/>
      <c r="AE120" s="90"/>
      <c r="AF120" s="90"/>
      <c r="AG120" s="90"/>
      <c r="AH120" s="235"/>
      <c r="AI120" s="370"/>
      <c r="AJ120" s="121">
        <f t="shared" si="290"/>
        <v>0</v>
      </c>
      <c r="AK120" s="119">
        <f t="shared" si="291"/>
        <v>0</v>
      </c>
      <c r="AL120" s="101">
        <f t="shared" si="292"/>
        <v>0</v>
      </c>
    </row>
    <row r="121" ht="63">
      <c r="A121" s="96" t="s">
        <v>249</v>
      </c>
      <c r="B121" s="97" t="s">
        <v>250</v>
      </c>
      <c r="C121" s="211">
        <v>84.5</v>
      </c>
      <c r="D121" s="337">
        <v>217</v>
      </c>
      <c r="E121" s="421">
        <v>185</v>
      </c>
      <c r="F121" s="217">
        <f t="shared" si="284"/>
        <v>2.1893491124260356</v>
      </c>
      <c r="G121" s="102">
        <v>32</v>
      </c>
      <c r="H121" s="105">
        <v>15</v>
      </c>
      <c r="I121" s="105"/>
      <c r="J121" s="105"/>
      <c r="K121" s="105"/>
      <c r="L121" s="105"/>
      <c r="M121" s="105">
        <v>32</v>
      </c>
      <c r="N121" s="105"/>
      <c r="O121" s="139">
        <v>6</v>
      </c>
      <c r="P121" s="107"/>
      <c r="Q121" s="107"/>
      <c r="R121" s="107"/>
      <c r="S121" s="107"/>
      <c r="T121" s="107"/>
      <c r="U121" s="101">
        <f t="shared" si="285"/>
        <v>18.75</v>
      </c>
      <c r="V121" s="101">
        <f t="shared" si="293"/>
        <v>64.75</v>
      </c>
      <c r="W121" s="103">
        <f t="shared" si="286"/>
        <v>64</v>
      </c>
      <c r="X121" s="107">
        <v>35</v>
      </c>
      <c r="Y121" s="103">
        <f>'ИТОГ и проверка'!Q121</f>
        <v>27</v>
      </c>
      <c r="Z121" s="103">
        <f t="shared" si="294"/>
        <v>14.594594594594595</v>
      </c>
      <c r="AA121" s="101">
        <f t="shared" si="287"/>
        <v>-20.405405405405403</v>
      </c>
      <c r="AB121" s="10">
        <f t="shared" si="288"/>
        <v>0</v>
      </c>
      <c r="AC121" s="107"/>
      <c r="AD121" s="103"/>
      <c r="AE121" s="107"/>
      <c r="AF121" s="107"/>
      <c r="AG121" s="103">
        <f t="shared" si="289"/>
        <v>27</v>
      </c>
      <c r="AH121" s="103"/>
      <c r="AI121" s="121"/>
      <c r="AJ121" s="121">
        <f t="shared" si="290"/>
        <v>27</v>
      </c>
      <c r="AK121" s="119">
        <f t="shared" si="291"/>
        <v>0</v>
      </c>
      <c r="AL121" s="101">
        <f t="shared" si="292"/>
        <v>0</v>
      </c>
    </row>
    <row r="122" ht="63">
      <c r="A122" s="96" t="s">
        <v>251</v>
      </c>
      <c r="B122" s="97" t="s">
        <v>252</v>
      </c>
      <c r="C122" s="214">
        <v>70</v>
      </c>
      <c r="D122" s="104">
        <v>193</v>
      </c>
      <c r="E122" s="309">
        <v>175</v>
      </c>
      <c r="F122" s="200">
        <f t="shared" si="284"/>
        <v>2.5</v>
      </c>
      <c r="G122" s="102">
        <v>28</v>
      </c>
      <c r="H122" s="105">
        <v>15</v>
      </c>
      <c r="I122" s="105"/>
      <c r="J122" s="105"/>
      <c r="K122" s="105"/>
      <c r="L122" s="105"/>
      <c r="M122" s="105">
        <v>28</v>
      </c>
      <c r="N122" s="105"/>
      <c r="O122" s="139">
        <v>16</v>
      </c>
      <c r="P122" s="107"/>
      <c r="Q122" s="107"/>
      <c r="R122" s="107"/>
      <c r="S122" s="107"/>
      <c r="T122" s="107"/>
      <c r="U122" s="101">
        <f t="shared" si="285"/>
        <v>57.142857142857139</v>
      </c>
      <c r="V122" s="101">
        <f t="shared" si="293"/>
        <v>61.249999999999993</v>
      </c>
      <c r="W122" s="103">
        <f t="shared" si="286"/>
        <v>61</v>
      </c>
      <c r="X122" s="107">
        <v>35</v>
      </c>
      <c r="Y122" s="103">
        <f>'ИТОГ и проверка'!Q122</f>
        <v>26</v>
      </c>
      <c r="Z122" s="103">
        <f t="shared" si="294"/>
        <v>14.857142857142858</v>
      </c>
      <c r="AA122" s="101">
        <f t="shared" si="287"/>
        <v>-20.142857142857142</v>
      </c>
      <c r="AB122" s="103">
        <f t="shared" si="288"/>
        <v>0</v>
      </c>
      <c r="AC122" s="107"/>
      <c r="AD122" s="103"/>
      <c r="AE122" s="107"/>
      <c r="AF122" s="107"/>
      <c r="AG122" s="103">
        <f t="shared" si="289"/>
        <v>26</v>
      </c>
      <c r="AH122" s="103"/>
      <c r="AI122" s="121"/>
      <c r="AJ122" s="121">
        <f t="shared" si="290"/>
        <v>26</v>
      </c>
      <c r="AK122" s="119">
        <f t="shared" si="291"/>
        <v>0</v>
      </c>
      <c r="AL122" s="101">
        <f t="shared" si="292"/>
        <v>0</v>
      </c>
    </row>
    <row r="123" ht="63">
      <c r="A123" s="96" t="s">
        <v>253</v>
      </c>
      <c r="B123" s="97" t="s">
        <v>254</v>
      </c>
      <c r="C123" s="211">
        <v>247.5</v>
      </c>
      <c r="D123" s="337">
        <v>970</v>
      </c>
      <c r="E123" s="421">
        <v>579</v>
      </c>
      <c r="F123" s="217">
        <f t="shared" si="284"/>
        <v>2.3393939393939394</v>
      </c>
      <c r="G123" s="102">
        <v>194</v>
      </c>
      <c r="H123" s="105">
        <v>20</v>
      </c>
      <c r="I123" s="105"/>
      <c r="J123" s="105"/>
      <c r="K123" s="105"/>
      <c r="L123" s="105"/>
      <c r="M123" s="105">
        <v>194</v>
      </c>
      <c r="N123" s="105"/>
      <c r="O123" s="139">
        <v>70</v>
      </c>
      <c r="P123" s="107"/>
      <c r="Q123" s="107"/>
      <c r="R123" s="107"/>
      <c r="S123" s="107"/>
      <c r="T123" s="107"/>
      <c r="U123" s="101">
        <f t="shared" si="285"/>
        <v>36.082474226804123</v>
      </c>
      <c r="V123" s="101">
        <f t="shared" si="293"/>
        <v>202.64999999999998</v>
      </c>
      <c r="W123" s="103">
        <f t="shared" si="286"/>
        <v>202</v>
      </c>
      <c r="X123" s="107">
        <v>35</v>
      </c>
      <c r="Y123" s="103">
        <f>'ИТОГ и проверка'!Q123</f>
        <v>115</v>
      </c>
      <c r="Z123" s="103">
        <f t="shared" si="294"/>
        <v>19.861830742659759</v>
      </c>
      <c r="AA123" s="101">
        <f t="shared" si="287"/>
        <v>-15.138169257340241</v>
      </c>
      <c r="AB123" s="10">
        <f t="shared" si="288"/>
        <v>0</v>
      </c>
      <c r="AC123" s="107"/>
      <c r="AD123" s="103"/>
      <c r="AE123" s="107"/>
      <c r="AF123" s="107"/>
      <c r="AG123" s="103">
        <f t="shared" si="289"/>
        <v>115</v>
      </c>
      <c r="AH123" s="103"/>
      <c r="AI123" s="121"/>
      <c r="AJ123" s="121">
        <f t="shared" si="290"/>
        <v>115</v>
      </c>
      <c r="AK123" s="119">
        <f t="shared" si="291"/>
        <v>0</v>
      </c>
      <c r="AL123" s="101">
        <f t="shared" si="292"/>
        <v>0</v>
      </c>
    </row>
    <row r="124" ht="47.25">
      <c r="A124" s="96" t="s">
        <v>255</v>
      </c>
      <c r="B124" s="97" t="s">
        <v>256</v>
      </c>
      <c r="C124" s="265">
        <v>600.66700000000003</v>
      </c>
      <c r="D124" s="104">
        <v>3103</v>
      </c>
      <c r="E124" s="182">
        <v>3111</v>
      </c>
      <c r="F124" s="200">
        <f t="shared" si="284"/>
        <v>5.1792424088554885</v>
      </c>
      <c r="G124" s="102">
        <v>1086</v>
      </c>
      <c r="H124" s="105">
        <v>35</v>
      </c>
      <c r="I124" s="105"/>
      <c r="J124" s="105"/>
      <c r="K124" s="105"/>
      <c r="L124" s="105"/>
      <c r="M124" s="105">
        <v>1086</v>
      </c>
      <c r="N124" s="105"/>
      <c r="O124" s="100">
        <v>1086</v>
      </c>
      <c r="P124" s="107"/>
      <c r="Q124" s="107"/>
      <c r="R124" s="107"/>
      <c r="S124" s="107"/>
      <c r="T124" s="107"/>
      <c r="U124" s="101">
        <f t="shared" si="285"/>
        <v>100</v>
      </c>
      <c r="V124" s="101">
        <f t="shared" si="293"/>
        <v>1088.8499999999999</v>
      </c>
      <c r="W124" s="103">
        <f t="shared" si="286"/>
        <v>1088</v>
      </c>
      <c r="X124" s="107">
        <v>35</v>
      </c>
      <c r="Y124" s="103">
        <f>'ИТОГ и проверка'!Q124</f>
        <v>1088</v>
      </c>
      <c r="Z124" s="103">
        <f t="shared" si="294"/>
        <v>34.972677595628419</v>
      </c>
      <c r="AA124" s="101">
        <f t="shared" si="287"/>
        <v>-0.027322404371581399</v>
      </c>
      <c r="AB124" s="103">
        <f t="shared" si="288"/>
        <v>0</v>
      </c>
      <c r="AC124" s="107"/>
      <c r="AD124" s="103"/>
      <c r="AE124" s="107"/>
      <c r="AF124" s="107"/>
      <c r="AG124" s="103">
        <f t="shared" si="289"/>
        <v>1088</v>
      </c>
      <c r="AH124" s="103"/>
      <c r="AI124" s="121"/>
      <c r="AJ124" s="121">
        <f t="shared" si="290"/>
        <v>1088</v>
      </c>
      <c r="AK124" s="119">
        <f t="shared" si="291"/>
        <v>0</v>
      </c>
      <c r="AL124" s="101">
        <f t="shared" si="292"/>
        <v>0</v>
      </c>
    </row>
    <row r="125" ht="31.5">
      <c r="A125" s="96" t="s">
        <v>257</v>
      </c>
      <c r="B125" s="97" t="s">
        <v>258</v>
      </c>
      <c r="C125" s="211">
        <v>1010.05</v>
      </c>
      <c r="D125" s="337">
        <v>3707</v>
      </c>
      <c r="E125" s="373">
        <v>3858</v>
      </c>
      <c r="F125" s="217">
        <f t="shared" si="284"/>
        <v>3.8196128904509679</v>
      </c>
      <c r="G125" s="102">
        <v>1297</v>
      </c>
      <c r="H125" s="105">
        <v>35</v>
      </c>
      <c r="I125" s="105"/>
      <c r="J125" s="105"/>
      <c r="K125" s="105"/>
      <c r="L125" s="105"/>
      <c r="M125" s="105">
        <v>1297</v>
      </c>
      <c r="N125" s="105"/>
      <c r="O125" s="100">
        <v>925</v>
      </c>
      <c r="P125" s="107"/>
      <c r="Q125" s="107"/>
      <c r="R125" s="107"/>
      <c r="S125" s="107"/>
      <c r="T125" s="107"/>
      <c r="U125" s="101">
        <f t="shared" si="285"/>
        <v>71.31842713955281</v>
      </c>
      <c r="V125" s="101">
        <f t="shared" si="293"/>
        <v>1350.3</v>
      </c>
      <c r="W125" s="103">
        <f t="shared" si="286"/>
        <v>1350</v>
      </c>
      <c r="X125" s="107">
        <v>35</v>
      </c>
      <c r="Y125" s="103">
        <f>'ИТОГ и проверка'!Q125</f>
        <v>1350</v>
      </c>
      <c r="Z125" s="103">
        <f t="shared" si="294"/>
        <v>34.992223950233281</v>
      </c>
      <c r="AA125" s="101">
        <f t="shared" si="287"/>
        <v>-0.0077760497667185291</v>
      </c>
      <c r="AB125" s="10">
        <f t="shared" si="288"/>
        <v>0</v>
      </c>
      <c r="AC125" s="107"/>
      <c r="AD125" s="103"/>
      <c r="AE125" s="107"/>
      <c r="AF125" s="107"/>
      <c r="AG125" s="103">
        <f t="shared" si="289"/>
        <v>1350</v>
      </c>
      <c r="AH125" s="103"/>
      <c r="AI125" s="121"/>
      <c r="AJ125" s="121">
        <f t="shared" si="290"/>
        <v>1350</v>
      </c>
      <c r="AK125" s="119">
        <f t="shared" si="291"/>
        <v>0</v>
      </c>
      <c r="AL125" s="101">
        <f t="shared" si="292"/>
        <v>0</v>
      </c>
    </row>
    <row r="126" ht="31.5">
      <c r="A126" s="96" t="s">
        <v>259</v>
      </c>
      <c r="B126" s="97" t="s">
        <v>260</v>
      </c>
      <c r="C126" s="214">
        <v>2437.1999999999998</v>
      </c>
      <c r="D126" s="337">
        <v>10382</v>
      </c>
      <c r="E126" s="213">
        <v>8408</v>
      </c>
      <c r="F126" s="217">
        <f t="shared" si="284"/>
        <v>3.4498604956507468</v>
      </c>
      <c r="G126" s="102">
        <v>3633</v>
      </c>
      <c r="H126" s="105">
        <v>35</v>
      </c>
      <c r="I126" s="105"/>
      <c r="J126" s="105"/>
      <c r="K126" s="105"/>
      <c r="L126" s="105"/>
      <c r="M126" s="105">
        <v>3633</v>
      </c>
      <c r="N126" s="105"/>
      <c r="O126" s="100">
        <v>1210</v>
      </c>
      <c r="P126" s="107"/>
      <c r="Q126" s="107"/>
      <c r="R126" s="107"/>
      <c r="S126" s="107"/>
      <c r="T126" s="107"/>
      <c r="U126" s="101">
        <f t="shared" si="285"/>
        <v>33.305807872281861</v>
      </c>
      <c r="V126" s="101">
        <f t="shared" si="293"/>
        <v>2942.7999999999997</v>
      </c>
      <c r="W126" s="103">
        <f t="shared" si="286"/>
        <v>2942</v>
      </c>
      <c r="X126" s="107">
        <v>35</v>
      </c>
      <c r="Y126" s="103">
        <f>'ИТОГ и проверка'!Q126</f>
        <v>2942</v>
      </c>
      <c r="Z126" s="103">
        <f t="shared" si="294"/>
        <v>34.990485252140822</v>
      </c>
      <c r="AA126" s="101">
        <f t="shared" si="287"/>
        <v>-0.0095147478591783852</v>
      </c>
      <c r="AB126" s="103">
        <f t="shared" si="288"/>
        <v>0</v>
      </c>
      <c r="AC126" s="107"/>
      <c r="AD126" s="103"/>
      <c r="AE126" s="107"/>
      <c r="AF126" s="107"/>
      <c r="AG126" s="103">
        <f t="shared" si="289"/>
        <v>2942</v>
      </c>
      <c r="AH126" s="103"/>
      <c r="AI126" s="121"/>
      <c r="AJ126" s="121">
        <f t="shared" si="290"/>
        <v>2942</v>
      </c>
      <c r="AK126" s="119">
        <f t="shared" si="291"/>
        <v>0</v>
      </c>
      <c r="AL126" s="101">
        <f t="shared" si="292"/>
        <v>0</v>
      </c>
    </row>
    <row r="127">
      <c r="A127" s="123" t="s">
        <v>261</v>
      </c>
      <c r="B127" s="87" t="s">
        <v>262</v>
      </c>
      <c r="C127" s="218"/>
      <c r="D127" s="88"/>
      <c r="E127" s="207"/>
      <c r="F127" s="235"/>
      <c r="G127" s="149"/>
      <c r="H127" s="91"/>
      <c r="I127" s="91"/>
      <c r="J127" s="91"/>
      <c r="K127" s="91"/>
      <c r="L127" s="91"/>
      <c r="M127" s="91"/>
      <c r="N127" s="91"/>
      <c r="O127" s="10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150"/>
      <c r="AA127" s="90"/>
      <c r="AB127" s="10">
        <f t="shared" si="288"/>
        <v>0</v>
      </c>
      <c r="AC127" s="90"/>
      <c r="AD127" s="90"/>
      <c r="AE127" s="90"/>
      <c r="AF127" s="90"/>
      <c r="AG127" s="90"/>
      <c r="AH127" s="235"/>
      <c r="AI127" s="370"/>
      <c r="AJ127" s="121">
        <f t="shared" si="290"/>
        <v>0</v>
      </c>
      <c r="AK127" s="119">
        <f t="shared" si="291"/>
        <v>0</v>
      </c>
      <c r="AL127" s="101">
        <f t="shared" si="292"/>
        <v>0</v>
      </c>
    </row>
    <row r="128" ht="47.25">
      <c r="A128" s="96" t="s">
        <v>263</v>
      </c>
      <c r="B128" s="97" t="s">
        <v>264</v>
      </c>
      <c r="C128" s="214">
        <v>1562.3679999999999</v>
      </c>
      <c r="D128" s="104">
        <v>3254</v>
      </c>
      <c r="E128" s="120">
        <v>3268</v>
      </c>
      <c r="F128" s="200">
        <f t="shared" si="284"/>
        <v>2.0916967065377685</v>
      </c>
      <c r="G128" s="102">
        <v>1138</v>
      </c>
      <c r="H128" s="105">
        <v>35</v>
      </c>
      <c r="I128" s="105"/>
      <c r="J128" s="105"/>
      <c r="K128" s="105"/>
      <c r="L128" s="105"/>
      <c r="M128" s="105">
        <v>1138</v>
      </c>
      <c r="N128" s="105"/>
      <c r="O128" s="139">
        <v>1127</v>
      </c>
      <c r="P128" s="107"/>
      <c r="Q128" s="107"/>
      <c r="R128" s="107"/>
      <c r="S128" s="107"/>
      <c r="T128" s="107"/>
      <c r="U128" s="101">
        <f t="shared" si="285"/>
        <v>99.033391915641474</v>
      </c>
      <c r="V128" s="101">
        <f t="shared" si="293"/>
        <v>1143.8</v>
      </c>
      <c r="W128" s="103">
        <f t="shared" si="286"/>
        <v>1143</v>
      </c>
      <c r="X128" s="107">
        <v>35</v>
      </c>
      <c r="Y128" s="103">
        <f>'ИТОГ и проверка'!Q128</f>
        <v>1143</v>
      </c>
      <c r="Z128" s="103">
        <f t="shared" si="294"/>
        <v>34.975520195838435</v>
      </c>
      <c r="AA128" s="101">
        <f t="shared" si="287"/>
        <v>-0.024479804161565255</v>
      </c>
      <c r="AB128" s="103">
        <f t="shared" si="288"/>
        <v>0</v>
      </c>
      <c r="AC128" s="107"/>
      <c r="AD128" s="103"/>
      <c r="AE128" s="107"/>
      <c r="AF128" s="107"/>
      <c r="AG128" s="103">
        <f t="shared" si="289"/>
        <v>1143</v>
      </c>
      <c r="AH128" s="103"/>
      <c r="AI128" s="121"/>
      <c r="AJ128" s="121">
        <f t="shared" si="290"/>
        <v>1143</v>
      </c>
      <c r="AK128" s="119">
        <f t="shared" si="291"/>
        <v>0</v>
      </c>
      <c r="AL128" s="101">
        <f t="shared" si="292"/>
        <v>0</v>
      </c>
    </row>
    <row r="129" ht="47.25">
      <c r="A129" s="96" t="s">
        <v>265</v>
      </c>
      <c r="B129" s="97" t="s">
        <v>266</v>
      </c>
      <c r="C129" s="211">
        <v>166.57499999999999</v>
      </c>
      <c r="D129" s="104">
        <v>209</v>
      </c>
      <c r="E129" s="289">
        <v>154</v>
      </c>
      <c r="F129" s="200">
        <f t="shared" si="284"/>
        <v>0.92450847966381511</v>
      </c>
      <c r="G129" s="102">
        <v>73</v>
      </c>
      <c r="H129" s="105">
        <v>35</v>
      </c>
      <c r="I129" s="105"/>
      <c r="J129" s="105"/>
      <c r="K129" s="105"/>
      <c r="L129" s="105"/>
      <c r="M129" s="105">
        <v>73</v>
      </c>
      <c r="N129" s="105"/>
      <c r="O129" s="100">
        <v>53</v>
      </c>
      <c r="P129" s="107"/>
      <c r="Q129" s="107"/>
      <c r="R129" s="107"/>
      <c r="S129" s="107"/>
      <c r="T129" s="107"/>
      <c r="U129" s="101">
        <f t="shared" si="285"/>
        <v>72.602739726027394</v>
      </c>
      <c r="V129" s="101">
        <f t="shared" si="293"/>
        <v>53.899999999999999</v>
      </c>
      <c r="W129" s="103">
        <f t="shared" si="286"/>
        <v>53</v>
      </c>
      <c r="X129" s="107">
        <v>35</v>
      </c>
      <c r="Y129" s="103">
        <f>'ИТОГ и проверка'!Q129</f>
        <v>53</v>
      </c>
      <c r="Z129" s="103">
        <f t="shared" si="294"/>
        <v>34.415584415584412</v>
      </c>
      <c r="AA129" s="101">
        <f t="shared" si="287"/>
        <v>-0.58441558441558783</v>
      </c>
      <c r="AB129" s="10">
        <f t="shared" si="288"/>
        <v>0</v>
      </c>
      <c r="AC129" s="107"/>
      <c r="AD129" s="103"/>
      <c r="AE129" s="107"/>
      <c r="AF129" s="107"/>
      <c r="AG129" s="103">
        <f t="shared" si="289"/>
        <v>53</v>
      </c>
      <c r="AH129" s="103"/>
      <c r="AI129" s="121"/>
      <c r="AJ129" s="121">
        <f t="shared" si="290"/>
        <v>53</v>
      </c>
      <c r="AK129" s="119">
        <f t="shared" si="291"/>
        <v>0</v>
      </c>
      <c r="AL129" s="101">
        <f t="shared" si="292"/>
        <v>0</v>
      </c>
    </row>
    <row r="130" ht="47.25">
      <c r="A130" s="96" t="s">
        <v>267</v>
      </c>
      <c r="B130" s="97" t="s">
        <v>268</v>
      </c>
      <c r="C130" s="214">
        <v>6.7999999999999998</v>
      </c>
      <c r="D130" s="104">
        <v>10</v>
      </c>
      <c r="E130" s="100">
        <v>0</v>
      </c>
      <c r="F130" s="200">
        <f t="shared" si="284"/>
        <v>0</v>
      </c>
      <c r="G130" s="102">
        <v>3</v>
      </c>
      <c r="H130" s="105">
        <v>30</v>
      </c>
      <c r="I130" s="105"/>
      <c r="J130" s="105"/>
      <c r="K130" s="105"/>
      <c r="L130" s="105"/>
      <c r="M130" s="105">
        <v>3</v>
      </c>
      <c r="N130" s="105"/>
      <c r="O130" s="100">
        <v>1</v>
      </c>
      <c r="P130" s="107"/>
      <c r="Q130" s="107"/>
      <c r="R130" s="107"/>
      <c r="S130" s="107"/>
      <c r="T130" s="107"/>
      <c r="U130" s="101">
        <v>0</v>
      </c>
      <c r="V130" s="101">
        <f t="shared" si="293"/>
        <v>0</v>
      </c>
      <c r="W130" s="103">
        <f t="shared" si="286"/>
        <v>0</v>
      </c>
      <c r="X130" s="107">
        <v>35</v>
      </c>
      <c r="Y130" s="103">
        <f>'ИТОГ и проверка'!Q130</f>
        <v>0</v>
      </c>
      <c r="Z130" s="103">
        <v>0</v>
      </c>
      <c r="AA130" s="101">
        <f t="shared" si="287"/>
        <v>-35</v>
      </c>
      <c r="AB130" s="103">
        <f t="shared" si="288"/>
        <v>0</v>
      </c>
      <c r="AC130" s="107"/>
      <c r="AD130" s="103"/>
      <c r="AE130" s="107"/>
      <c r="AF130" s="107"/>
      <c r="AG130" s="103">
        <f t="shared" si="289"/>
        <v>0</v>
      </c>
      <c r="AH130" s="103"/>
      <c r="AI130" s="121"/>
      <c r="AJ130" s="121">
        <f t="shared" si="290"/>
        <v>0</v>
      </c>
      <c r="AK130" s="119">
        <f t="shared" si="291"/>
        <v>0</v>
      </c>
      <c r="AL130" s="101">
        <f t="shared" si="292"/>
        <v>0</v>
      </c>
    </row>
    <row r="131">
      <c r="A131" s="123" t="s">
        <v>269</v>
      </c>
      <c r="B131" s="87" t="s">
        <v>270</v>
      </c>
      <c r="C131" s="218"/>
      <c r="D131" s="88"/>
      <c r="E131" s="207"/>
      <c r="F131" s="235"/>
      <c r="G131" s="149"/>
      <c r="H131" s="91"/>
      <c r="I131" s="91"/>
      <c r="J131" s="91"/>
      <c r="K131" s="91"/>
      <c r="L131" s="91"/>
      <c r="M131" s="91"/>
      <c r="N131" s="91"/>
      <c r="O131" s="10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150"/>
      <c r="AA131" s="90"/>
      <c r="AB131" s="10">
        <f t="shared" si="288"/>
        <v>0</v>
      </c>
      <c r="AC131" s="90"/>
      <c r="AD131" s="90"/>
      <c r="AE131" s="90"/>
      <c r="AF131" s="90"/>
      <c r="AG131" s="90"/>
      <c r="AH131" s="235"/>
      <c r="AI131" s="370"/>
      <c r="AJ131" s="121">
        <f t="shared" si="290"/>
        <v>0</v>
      </c>
      <c r="AK131" s="119">
        <f t="shared" si="291"/>
        <v>0</v>
      </c>
      <c r="AL131" s="101">
        <f t="shared" si="292"/>
        <v>0</v>
      </c>
    </row>
    <row r="132" ht="47.25">
      <c r="A132" s="96" t="s">
        <v>271</v>
      </c>
      <c r="B132" s="97" t="s">
        <v>272</v>
      </c>
      <c r="C132" s="265">
        <v>1015</v>
      </c>
      <c r="D132" s="104">
        <v>1265</v>
      </c>
      <c r="E132" s="294">
        <v>1782</v>
      </c>
      <c r="F132" s="200">
        <f t="shared" si="284"/>
        <v>1.7556650246305419</v>
      </c>
      <c r="G132" s="102">
        <v>442</v>
      </c>
      <c r="H132" s="105">
        <v>35</v>
      </c>
      <c r="I132" s="278"/>
      <c r="J132" s="105"/>
      <c r="K132" s="105"/>
      <c r="L132" s="105"/>
      <c r="M132" s="105">
        <v>442</v>
      </c>
      <c r="N132" s="105"/>
      <c r="O132" s="139">
        <v>442</v>
      </c>
      <c r="P132" s="107"/>
      <c r="Q132" s="107"/>
      <c r="R132" s="107"/>
      <c r="S132" s="107"/>
      <c r="T132" s="107"/>
      <c r="U132" s="101">
        <f t="shared" si="285"/>
        <v>100</v>
      </c>
      <c r="V132" s="101">
        <f t="shared" si="293"/>
        <v>623.69999999999993</v>
      </c>
      <c r="W132" s="103">
        <f t="shared" si="286"/>
        <v>623</v>
      </c>
      <c r="X132" s="107">
        <v>35</v>
      </c>
      <c r="Y132" s="103">
        <f>'ИТОГ и проверка'!Q132</f>
        <v>623</v>
      </c>
      <c r="Z132" s="103">
        <f t="shared" si="294"/>
        <v>34.960718294051624</v>
      </c>
      <c r="AA132" s="101">
        <f t="shared" si="287"/>
        <v>-0.0392817059483761</v>
      </c>
      <c r="AB132" s="103">
        <f t="shared" si="288"/>
        <v>0</v>
      </c>
      <c r="AC132" s="279"/>
      <c r="AD132" s="103"/>
      <c r="AE132" s="107"/>
      <c r="AF132" s="107"/>
      <c r="AG132" s="103">
        <f t="shared" si="289"/>
        <v>623</v>
      </c>
      <c r="AH132" s="103"/>
      <c r="AI132" s="121"/>
      <c r="AJ132" s="121">
        <f t="shared" si="290"/>
        <v>623</v>
      </c>
      <c r="AK132" s="119">
        <f t="shared" si="291"/>
        <v>0</v>
      </c>
      <c r="AL132" s="101">
        <f t="shared" si="292"/>
        <v>0</v>
      </c>
    </row>
    <row r="133" ht="31.5">
      <c r="A133" s="96" t="s">
        <v>273</v>
      </c>
      <c r="B133" s="97" t="s">
        <v>274</v>
      </c>
      <c r="C133" s="211">
        <v>163.09700000000001</v>
      </c>
      <c r="D133" s="337">
        <v>973</v>
      </c>
      <c r="E133" s="213">
        <v>832</v>
      </c>
      <c r="F133" s="217">
        <f t="shared" si="284"/>
        <v>5.1012587601243427</v>
      </c>
      <c r="G133" s="102">
        <v>340</v>
      </c>
      <c r="H133" s="105">
        <v>35</v>
      </c>
      <c r="I133" s="278"/>
      <c r="J133" s="105"/>
      <c r="K133" s="105"/>
      <c r="L133" s="105"/>
      <c r="M133" s="105">
        <v>340</v>
      </c>
      <c r="N133" s="105"/>
      <c r="O133" s="100">
        <v>340</v>
      </c>
      <c r="P133" s="107"/>
      <c r="Q133" s="107"/>
      <c r="R133" s="107"/>
      <c r="S133" s="107"/>
      <c r="T133" s="107"/>
      <c r="U133" s="101">
        <f t="shared" si="285"/>
        <v>100</v>
      </c>
      <c r="V133" s="101">
        <f t="shared" si="293"/>
        <v>291.19999999999999</v>
      </c>
      <c r="W133" s="103">
        <f t="shared" si="286"/>
        <v>291</v>
      </c>
      <c r="X133" s="107">
        <v>35</v>
      </c>
      <c r="Y133" s="103">
        <f>'ИТОГ и проверка'!Q133</f>
        <v>287</v>
      </c>
      <c r="Z133" s="103">
        <f t="shared" si="294"/>
        <v>34.495192307692307</v>
      </c>
      <c r="AA133" s="101">
        <f t="shared" si="287"/>
        <v>-0.5048076923076934</v>
      </c>
      <c r="AB133" s="10">
        <f t="shared" si="288"/>
        <v>0</v>
      </c>
      <c r="AC133" s="279"/>
      <c r="AD133" s="103"/>
      <c r="AE133" s="107"/>
      <c r="AF133" s="107"/>
      <c r="AG133" s="103">
        <f t="shared" si="289"/>
        <v>287</v>
      </c>
      <c r="AH133" s="103"/>
      <c r="AI133" s="121"/>
      <c r="AJ133" s="121">
        <f t="shared" si="290"/>
        <v>287</v>
      </c>
      <c r="AK133" s="119">
        <f t="shared" si="291"/>
        <v>0</v>
      </c>
      <c r="AL133" s="101">
        <f t="shared" si="292"/>
        <v>0</v>
      </c>
    </row>
    <row r="134" ht="31.5">
      <c r="A134" s="96" t="s">
        <v>275</v>
      </c>
      <c r="B134" s="97" t="s">
        <v>276</v>
      </c>
      <c r="C134" s="214">
        <v>385.19600000000003</v>
      </c>
      <c r="D134" s="337">
        <v>1772</v>
      </c>
      <c r="E134" s="213">
        <v>1948</v>
      </c>
      <c r="F134" s="217">
        <f t="shared" si="284"/>
        <v>5.0571657026552712</v>
      </c>
      <c r="G134" s="102">
        <v>620</v>
      </c>
      <c r="H134" s="105">
        <v>35</v>
      </c>
      <c r="I134" s="278"/>
      <c r="J134" s="105"/>
      <c r="K134" s="105"/>
      <c r="L134" s="105"/>
      <c r="M134" s="105">
        <v>620</v>
      </c>
      <c r="N134" s="105"/>
      <c r="O134" s="100">
        <v>620</v>
      </c>
      <c r="P134" s="107"/>
      <c r="Q134" s="107"/>
      <c r="R134" s="107"/>
      <c r="S134" s="107"/>
      <c r="T134" s="107"/>
      <c r="U134" s="101">
        <f t="shared" si="285"/>
        <v>100</v>
      </c>
      <c r="V134" s="101">
        <f t="shared" si="293"/>
        <v>681.79999999999995</v>
      </c>
      <c r="W134" s="103">
        <f t="shared" si="286"/>
        <v>681</v>
      </c>
      <c r="X134" s="107">
        <v>35</v>
      </c>
      <c r="Y134" s="103">
        <f>'ИТОГ и проверка'!Q134</f>
        <v>681</v>
      </c>
      <c r="Z134" s="103">
        <f t="shared" si="294"/>
        <v>34.958932238193015</v>
      </c>
      <c r="AA134" s="101">
        <f t="shared" si="287"/>
        <v>-0.041067761806985459</v>
      </c>
      <c r="AB134" s="103">
        <f t="shared" si="288"/>
        <v>0</v>
      </c>
      <c r="AC134" s="279"/>
      <c r="AD134" s="103"/>
      <c r="AE134" s="107"/>
      <c r="AF134" s="107"/>
      <c r="AG134" s="103">
        <f t="shared" si="289"/>
        <v>681</v>
      </c>
      <c r="AH134" s="103"/>
      <c r="AI134" s="121"/>
      <c r="AJ134" s="121">
        <f t="shared" si="290"/>
        <v>681</v>
      </c>
      <c r="AK134" s="119">
        <f t="shared" si="291"/>
        <v>0</v>
      </c>
      <c r="AL134" s="101">
        <f t="shared" si="292"/>
        <v>0</v>
      </c>
    </row>
    <row r="135" ht="31.5">
      <c r="A135" s="96" t="s">
        <v>277</v>
      </c>
      <c r="B135" s="97" t="s">
        <v>278</v>
      </c>
      <c r="C135" s="211">
        <v>42.954999999999998</v>
      </c>
      <c r="D135" s="104">
        <v>262</v>
      </c>
      <c r="E135" s="230">
        <v>281</v>
      </c>
      <c r="F135" s="200">
        <f t="shared" si="284"/>
        <v>6.5417297171458504</v>
      </c>
      <c r="G135" s="102">
        <v>91</v>
      </c>
      <c r="H135" s="105">
        <v>35</v>
      </c>
      <c r="I135" s="278"/>
      <c r="J135" s="105"/>
      <c r="K135" s="105"/>
      <c r="L135" s="105"/>
      <c r="M135" s="105">
        <v>91</v>
      </c>
      <c r="N135" s="105"/>
      <c r="O135" s="100">
        <v>91</v>
      </c>
      <c r="P135" s="107"/>
      <c r="Q135" s="107"/>
      <c r="R135" s="107"/>
      <c r="S135" s="107"/>
      <c r="T135" s="107"/>
      <c r="U135" s="101">
        <f t="shared" si="285"/>
        <v>100</v>
      </c>
      <c r="V135" s="101">
        <f t="shared" si="293"/>
        <v>98.349999999999994</v>
      </c>
      <c r="W135" s="103">
        <f t="shared" si="286"/>
        <v>98</v>
      </c>
      <c r="X135" s="107">
        <v>35</v>
      </c>
      <c r="Y135" s="103">
        <f>'ИТОГ и проверка'!Q135</f>
        <v>98</v>
      </c>
      <c r="Z135" s="103">
        <f t="shared" si="294"/>
        <v>34.87544483985765</v>
      </c>
      <c r="AA135" s="101">
        <f t="shared" si="287"/>
        <v>-0.12455516014235002</v>
      </c>
      <c r="AB135" s="10">
        <f t="shared" si="288"/>
        <v>0</v>
      </c>
      <c r="AC135" s="279"/>
      <c r="AD135" s="103"/>
      <c r="AE135" s="107"/>
      <c r="AF135" s="107"/>
      <c r="AG135" s="103">
        <f t="shared" si="289"/>
        <v>98</v>
      </c>
      <c r="AH135" s="103"/>
      <c r="AI135" s="121"/>
      <c r="AJ135" s="121">
        <f t="shared" si="290"/>
        <v>98</v>
      </c>
      <c r="AK135" s="119">
        <f t="shared" si="291"/>
        <v>0</v>
      </c>
      <c r="AL135" s="101">
        <f t="shared" si="292"/>
        <v>0</v>
      </c>
    </row>
    <row r="136" ht="47.25">
      <c r="A136" s="96" t="s">
        <v>279</v>
      </c>
      <c r="B136" s="97" t="s">
        <v>280</v>
      </c>
      <c r="C136" s="214">
        <v>31.655000000000001</v>
      </c>
      <c r="D136" s="104">
        <v>99</v>
      </c>
      <c r="E136" s="120">
        <v>114</v>
      </c>
      <c r="F136" s="200">
        <f t="shared" si="284"/>
        <v>3.6013268046122255</v>
      </c>
      <c r="G136" s="102">
        <v>34</v>
      </c>
      <c r="H136" s="105">
        <v>34</v>
      </c>
      <c r="I136" s="105">
        <v>0</v>
      </c>
      <c r="J136" s="105"/>
      <c r="K136" s="105"/>
      <c r="L136" s="105"/>
      <c r="M136" s="105">
        <v>34</v>
      </c>
      <c r="N136" s="105"/>
      <c r="O136" s="100">
        <v>8</v>
      </c>
      <c r="P136" s="107"/>
      <c r="Q136" s="107"/>
      <c r="R136" s="107"/>
      <c r="S136" s="107"/>
      <c r="T136" s="107"/>
      <c r="U136" s="101">
        <f t="shared" si="285"/>
        <v>23.52941176470588</v>
      </c>
      <c r="V136" s="101">
        <f t="shared" si="293"/>
        <v>39.899999999999999</v>
      </c>
      <c r="W136" s="103">
        <f t="shared" si="286"/>
        <v>39</v>
      </c>
      <c r="X136" s="107">
        <v>35</v>
      </c>
      <c r="Y136" s="103">
        <f>'ИТОГ и проверка'!Q136</f>
        <v>23</v>
      </c>
      <c r="Z136" s="103">
        <f t="shared" si="294"/>
        <v>20.17543859649123</v>
      </c>
      <c r="AA136" s="101">
        <f t="shared" si="287"/>
        <v>-14.82456140350877</v>
      </c>
      <c r="AB136" s="103">
        <f t="shared" si="288"/>
        <v>0</v>
      </c>
      <c r="AC136" s="133">
        <v>0</v>
      </c>
      <c r="AD136" s="103"/>
      <c r="AE136" s="107"/>
      <c r="AF136" s="107"/>
      <c r="AG136" s="103">
        <f t="shared" si="289"/>
        <v>23</v>
      </c>
      <c r="AH136" s="103"/>
      <c r="AI136" s="121"/>
      <c r="AJ136" s="121">
        <f t="shared" si="290"/>
        <v>23</v>
      </c>
      <c r="AK136" s="119">
        <f t="shared" si="291"/>
        <v>0</v>
      </c>
      <c r="AL136" s="101">
        <f t="shared" si="292"/>
        <v>0</v>
      </c>
    </row>
    <row r="137" ht="47.25">
      <c r="A137" s="96" t="s">
        <v>281</v>
      </c>
      <c r="B137" s="97" t="s">
        <v>282</v>
      </c>
      <c r="C137" s="211">
        <v>49.079999999999998</v>
      </c>
      <c r="D137" s="104">
        <v>200</v>
      </c>
      <c r="E137" s="182">
        <v>188</v>
      </c>
      <c r="F137" s="200">
        <f t="shared" si="284"/>
        <v>3.8304808475957621</v>
      </c>
      <c r="G137" s="102">
        <v>70</v>
      </c>
      <c r="H137" s="105">
        <v>35</v>
      </c>
      <c r="I137" s="105">
        <v>0</v>
      </c>
      <c r="J137" s="105"/>
      <c r="K137" s="105"/>
      <c r="L137" s="105"/>
      <c r="M137" s="105">
        <v>70</v>
      </c>
      <c r="N137" s="105"/>
      <c r="O137" s="100">
        <v>25</v>
      </c>
      <c r="P137" s="107"/>
      <c r="Q137" s="107"/>
      <c r="R137" s="107"/>
      <c r="S137" s="107"/>
      <c r="T137" s="107"/>
      <c r="U137" s="101">
        <f t="shared" si="285"/>
        <v>35.714285714285715</v>
      </c>
      <c r="V137" s="101">
        <f t="shared" si="293"/>
        <v>65.799999999999997</v>
      </c>
      <c r="W137" s="103">
        <f t="shared" si="286"/>
        <v>65</v>
      </c>
      <c r="X137" s="107">
        <v>35</v>
      </c>
      <c r="Y137" s="103">
        <f>'ИТОГ и проверка'!Q137</f>
        <v>38</v>
      </c>
      <c r="Z137" s="103">
        <f t="shared" si="294"/>
        <v>20.212765957446809</v>
      </c>
      <c r="AA137" s="101">
        <f t="shared" si="287"/>
        <v>-14.787234042553191</v>
      </c>
      <c r="AB137" s="10">
        <f t="shared" si="288"/>
        <v>0</v>
      </c>
      <c r="AC137" s="133">
        <v>0</v>
      </c>
      <c r="AD137" s="103"/>
      <c r="AE137" s="107"/>
      <c r="AF137" s="107"/>
      <c r="AG137" s="103">
        <f t="shared" si="289"/>
        <v>38</v>
      </c>
      <c r="AH137" s="103"/>
      <c r="AI137" s="121"/>
      <c r="AJ137" s="121">
        <f t="shared" si="290"/>
        <v>38</v>
      </c>
      <c r="AK137" s="119">
        <f t="shared" si="291"/>
        <v>0</v>
      </c>
      <c r="AL137" s="101">
        <f t="shared" si="292"/>
        <v>0</v>
      </c>
    </row>
    <row r="138" ht="47.25">
      <c r="A138" s="96" t="s">
        <v>283</v>
      </c>
      <c r="B138" s="97" t="s">
        <v>284</v>
      </c>
      <c r="C138" s="214">
        <v>151.08000000000001</v>
      </c>
      <c r="D138" s="104">
        <v>725</v>
      </c>
      <c r="E138" s="120">
        <v>637</v>
      </c>
      <c r="F138" s="200">
        <f t="shared" si="284"/>
        <v>4.2163092401376749</v>
      </c>
      <c r="G138" s="102">
        <v>253</v>
      </c>
      <c r="H138" s="105">
        <v>35</v>
      </c>
      <c r="I138" s="105">
        <v>0</v>
      </c>
      <c r="J138" s="105"/>
      <c r="K138" s="105"/>
      <c r="L138" s="105"/>
      <c r="M138" s="105">
        <v>253</v>
      </c>
      <c r="N138" s="105"/>
      <c r="O138" s="100">
        <v>161</v>
      </c>
      <c r="P138" s="107"/>
      <c r="Q138" s="107"/>
      <c r="R138" s="107"/>
      <c r="S138" s="107"/>
      <c r="T138" s="107"/>
      <c r="U138" s="101">
        <f t="shared" si="285"/>
        <v>63.63636363636364</v>
      </c>
      <c r="V138" s="101">
        <f t="shared" si="293"/>
        <v>222.94999999999999</v>
      </c>
      <c r="W138" s="103">
        <f t="shared" si="286"/>
        <v>222</v>
      </c>
      <c r="X138" s="107">
        <v>35</v>
      </c>
      <c r="Y138" s="103">
        <f>'ИТОГ и проверка'!Q138</f>
        <v>127</v>
      </c>
      <c r="Z138" s="103">
        <f t="shared" si="294"/>
        <v>19.937205651491364</v>
      </c>
      <c r="AA138" s="101">
        <f t="shared" si="287"/>
        <v>-15.062794348508636</v>
      </c>
      <c r="AB138" s="103">
        <f t="shared" si="288"/>
        <v>0</v>
      </c>
      <c r="AC138" s="133">
        <v>0</v>
      </c>
      <c r="AD138" s="103"/>
      <c r="AE138" s="107"/>
      <c r="AF138" s="107"/>
      <c r="AG138" s="103">
        <f t="shared" si="289"/>
        <v>127</v>
      </c>
      <c r="AH138" s="103"/>
      <c r="AI138" s="121"/>
      <c r="AJ138" s="121">
        <f t="shared" si="290"/>
        <v>127</v>
      </c>
      <c r="AK138" s="119">
        <f t="shared" si="291"/>
        <v>0</v>
      </c>
      <c r="AL138" s="101">
        <f t="shared" si="292"/>
        <v>0</v>
      </c>
    </row>
    <row r="139" ht="47.25">
      <c r="A139" s="96" t="s">
        <v>285</v>
      </c>
      <c r="B139" s="97" t="s">
        <v>286</v>
      </c>
      <c r="C139" s="211">
        <v>46.079999999999998</v>
      </c>
      <c r="D139" s="104">
        <v>188</v>
      </c>
      <c r="E139" s="182">
        <v>186</v>
      </c>
      <c r="F139" s="200">
        <f t="shared" si="284"/>
        <v>4.0364583333333339</v>
      </c>
      <c r="G139" s="102">
        <v>65</v>
      </c>
      <c r="H139" s="105">
        <v>35</v>
      </c>
      <c r="I139" s="105">
        <v>0</v>
      </c>
      <c r="J139" s="105"/>
      <c r="K139" s="105"/>
      <c r="L139" s="105"/>
      <c r="M139" s="105">
        <v>65</v>
      </c>
      <c r="N139" s="105"/>
      <c r="O139" s="100">
        <v>0</v>
      </c>
      <c r="P139" s="107"/>
      <c r="Q139" s="107"/>
      <c r="R139" s="107"/>
      <c r="S139" s="107"/>
      <c r="T139" s="107"/>
      <c r="U139" s="101">
        <f t="shared" si="285"/>
        <v>0</v>
      </c>
      <c r="V139" s="101">
        <f t="shared" si="293"/>
        <v>65.099999999999994</v>
      </c>
      <c r="W139" s="103">
        <f t="shared" si="286"/>
        <v>65</v>
      </c>
      <c r="X139" s="107">
        <v>35</v>
      </c>
      <c r="Y139" s="103">
        <f>'ИТОГ и проверка'!Q139</f>
        <v>37</v>
      </c>
      <c r="Z139" s="103">
        <f t="shared" si="294"/>
        <v>19.892473118279568</v>
      </c>
      <c r="AA139" s="101">
        <f t="shared" si="287"/>
        <v>-15.107526881720432</v>
      </c>
      <c r="AB139" s="10">
        <f t="shared" si="288"/>
        <v>0</v>
      </c>
      <c r="AC139" s="133">
        <v>0</v>
      </c>
      <c r="AD139" s="103"/>
      <c r="AE139" s="107"/>
      <c r="AF139" s="107"/>
      <c r="AG139" s="103">
        <f t="shared" si="289"/>
        <v>37</v>
      </c>
      <c r="AH139" s="103"/>
      <c r="AI139" s="121"/>
      <c r="AJ139" s="121">
        <f t="shared" si="290"/>
        <v>37</v>
      </c>
      <c r="AK139" s="119">
        <f t="shared" si="291"/>
        <v>0</v>
      </c>
      <c r="AL139" s="101">
        <f t="shared" si="292"/>
        <v>0</v>
      </c>
    </row>
    <row r="140" ht="47.25">
      <c r="A140" s="96" t="s">
        <v>287</v>
      </c>
      <c r="B140" s="97" t="s">
        <v>288</v>
      </c>
      <c r="C140" s="214">
        <v>2622.1399999999999</v>
      </c>
      <c r="D140" s="104">
        <v>12953</v>
      </c>
      <c r="E140" s="120">
        <v>10121</v>
      </c>
      <c r="F140" s="200">
        <f t="shared" si="284"/>
        <v>3.8598244182232833</v>
      </c>
      <c r="G140" s="102">
        <v>3633</v>
      </c>
      <c r="H140" s="105">
        <v>35</v>
      </c>
      <c r="I140" s="105">
        <v>900</v>
      </c>
      <c r="J140" s="105"/>
      <c r="K140" s="105"/>
      <c r="L140" s="105"/>
      <c r="M140" s="105">
        <v>3633</v>
      </c>
      <c r="N140" s="105"/>
      <c r="O140" s="100">
        <v>2210</v>
      </c>
      <c r="P140" s="107"/>
      <c r="Q140" s="107"/>
      <c r="R140" s="107"/>
      <c r="S140" s="107"/>
      <c r="T140" s="107"/>
      <c r="U140" s="101">
        <f t="shared" si="285"/>
        <v>60.831268923754479</v>
      </c>
      <c r="V140" s="101">
        <f t="shared" si="293"/>
        <v>3542.3499999999999</v>
      </c>
      <c r="W140" s="103">
        <f t="shared" si="286"/>
        <v>3542</v>
      </c>
      <c r="X140" s="107">
        <v>35</v>
      </c>
      <c r="Y140" s="103">
        <f>'ИТОГ и проверка'!Q140+AC140</f>
        <v>3542</v>
      </c>
      <c r="Z140" s="103">
        <f t="shared" si="294"/>
        <v>34.99654184369134</v>
      </c>
      <c r="AA140" s="101">
        <f t="shared" si="287"/>
        <v>-0.0034581563086604206</v>
      </c>
      <c r="AB140" s="103">
        <f t="shared" si="288"/>
        <v>0</v>
      </c>
      <c r="AC140" s="133">
        <v>2428</v>
      </c>
      <c r="AD140" s="103"/>
      <c r="AE140" s="107"/>
      <c r="AF140" s="107"/>
      <c r="AG140" s="103">
        <f>Y140-AC140</f>
        <v>1114</v>
      </c>
      <c r="AH140" s="103"/>
      <c r="AI140" s="121"/>
      <c r="AJ140" s="121">
        <f t="shared" si="290"/>
        <v>1114</v>
      </c>
      <c r="AK140" s="119">
        <f t="shared" si="291"/>
        <v>-2428</v>
      </c>
      <c r="AL140" s="101">
        <f t="shared" si="292"/>
        <v>0</v>
      </c>
    </row>
    <row r="141">
      <c r="A141" s="123" t="s">
        <v>289</v>
      </c>
      <c r="B141" s="87" t="s">
        <v>290</v>
      </c>
      <c r="C141" s="218"/>
      <c r="D141" s="88"/>
      <c r="E141" s="207"/>
      <c r="F141" s="235"/>
      <c r="G141" s="149"/>
      <c r="H141" s="91"/>
      <c r="I141" s="91"/>
      <c r="J141" s="91"/>
      <c r="K141" s="91"/>
      <c r="L141" s="91"/>
      <c r="M141" s="91"/>
      <c r="N141" s="91"/>
      <c r="O141" s="10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150"/>
      <c r="AA141" s="90"/>
      <c r="AB141" s="10">
        <f t="shared" si="288"/>
        <v>0</v>
      </c>
      <c r="AC141" s="90"/>
      <c r="AD141" s="90"/>
      <c r="AE141" s="90"/>
      <c r="AF141" s="90"/>
      <c r="AG141" s="90"/>
      <c r="AH141" s="235"/>
      <c r="AI141" s="370"/>
      <c r="AJ141" s="121">
        <f t="shared" si="290"/>
        <v>0</v>
      </c>
      <c r="AK141" s="119">
        <f t="shared" si="291"/>
        <v>0</v>
      </c>
      <c r="AL141" s="101">
        <f t="shared" si="292"/>
        <v>0</v>
      </c>
    </row>
    <row r="142" ht="31.5">
      <c r="A142" s="96" t="s">
        <v>291</v>
      </c>
      <c r="B142" s="97" t="s">
        <v>292</v>
      </c>
      <c r="C142" s="214">
        <v>240</v>
      </c>
      <c r="D142" s="99">
        <v>0</v>
      </c>
      <c r="E142" s="120">
        <v>0</v>
      </c>
      <c r="F142" s="200">
        <f t="shared" si="284"/>
        <v>0</v>
      </c>
      <c r="G142" s="102">
        <v>0</v>
      </c>
      <c r="H142" s="105">
        <v>0</v>
      </c>
      <c r="I142" s="105"/>
      <c r="J142" s="105"/>
      <c r="K142" s="105"/>
      <c r="L142" s="105"/>
      <c r="M142" s="105">
        <v>0</v>
      </c>
      <c r="N142" s="105"/>
      <c r="O142" s="100">
        <v>0</v>
      </c>
      <c r="P142" s="107"/>
      <c r="Q142" s="107"/>
      <c r="R142" s="107"/>
      <c r="S142" s="107"/>
      <c r="T142" s="107"/>
      <c r="U142" s="101">
        <v>0</v>
      </c>
      <c r="V142" s="101">
        <f t="shared" si="293"/>
        <v>0</v>
      </c>
      <c r="W142" s="103">
        <f t="shared" si="286"/>
        <v>0</v>
      </c>
      <c r="X142" s="107">
        <v>0</v>
      </c>
      <c r="Y142" s="103">
        <f>'ИТОГ и проверка'!Q142</f>
        <v>0</v>
      </c>
      <c r="Z142" s="103">
        <v>0</v>
      </c>
      <c r="AA142" s="101">
        <f t="shared" si="287"/>
        <v>0</v>
      </c>
      <c r="AB142" s="103">
        <f t="shared" si="288"/>
        <v>0</v>
      </c>
      <c r="AC142" s="107"/>
      <c r="AD142" s="103"/>
      <c r="AE142" s="107"/>
      <c r="AF142" s="107"/>
      <c r="AG142" s="103">
        <f t="shared" si="289"/>
        <v>0</v>
      </c>
      <c r="AH142" s="103"/>
      <c r="AI142" s="121"/>
      <c r="AJ142" s="121">
        <f t="shared" si="290"/>
        <v>0</v>
      </c>
      <c r="AK142" s="119">
        <f t="shared" si="291"/>
        <v>0</v>
      </c>
      <c r="AL142" s="101">
        <f t="shared" si="292"/>
        <v>0</v>
      </c>
    </row>
    <row r="143">
      <c r="A143" s="123" t="s">
        <v>293</v>
      </c>
      <c r="B143" s="87" t="s">
        <v>294</v>
      </c>
      <c r="C143" s="218"/>
      <c r="D143" s="88"/>
      <c r="E143" s="207"/>
      <c r="F143" s="235"/>
      <c r="G143" s="149"/>
      <c r="H143" s="91"/>
      <c r="I143" s="91"/>
      <c r="J143" s="91"/>
      <c r="K143" s="91"/>
      <c r="L143" s="91"/>
      <c r="M143" s="91"/>
      <c r="N143" s="91"/>
      <c r="O143" s="10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150"/>
      <c r="AA143" s="90"/>
      <c r="AB143" s="10">
        <f t="shared" si="288"/>
        <v>0</v>
      </c>
      <c r="AC143" s="90"/>
      <c r="AD143" s="90"/>
      <c r="AE143" s="90"/>
      <c r="AF143" s="90"/>
      <c r="AG143" s="90"/>
      <c r="AH143" s="235"/>
      <c r="AI143" s="370"/>
      <c r="AJ143" s="121">
        <f t="shared" si="290"/>
        <v>0</v>
      </c>
      <c r="AK143" s="119">
        <f t="shared" si="291"/>
        <v>0</v>
      </c>
      <c r="AL143" s="101">
        <f t="shared" si="292"/>
        <v>0</v>
      </c>
    </row>
    <row r="144" ht="31.5">
      <c r="A144" s="96" t="s">
        <v>295</v>
      </c>
      <c r="B144" s="97" t="s">
        <v>296</v>
      </c>
      <c r="C144" s="214">
        <v>8.4109999999999996</v>
      </c>
      <c r="D144" s="104">
        <v>62</v>
      </c>
      <c r="E144" s="100">
        <v>43</v>
      </c>
      <c r="F144" s="200">
        <f t="shared" si="284"/>
        <v>5.1123528712400432</v>
      </c>
      <c r="G144" s="102">
        <v>21</v>
      </c>
      <c r="H144" s="105">
        <v>34</v>
      </c>
      <c r="I144" s="105"/>
      <c r="J144" s="105"/>
      <c r="K144" s="105"/>
      <c r="L144" s="105"/>
      <c r="M144" s="105">
        <v>21</v>
      </c>
      <c r="N144" s="105"/>
      <c r="O144" s="100"/>
      <c r="P144" s="107"/>
      <c r="Q144" s="107"/>
      <c r="R144" s="107"/>
      <c r="S144" s="107"/>
      <c r="T144" s="107"/>
      <c r="U144" s="101">
        <f t="shared" si="285"/>
        <v>0</v>
      </c>
      <c r="V144" s="101">
        <f t="shared" si="293"/>
        <v>15.049999999999999</v>
      </c>
      <c r="W144" s="103">
        <f t="shared" si="286"/>
        <v>15</v>
      </c>
      <c r="X144" s="107">
        <v>35</v>
      </c>
      <c r="Y144" s="103">
        <f>'ИТОГ и проверка'!Q144</f>
        <v>15</v>
      </c>
      <c r="Z144" s="103">
        <f t="shared" si="294"/>
        <v>34.883720930232556</v>
      </c>
      <c r="AA144" s="101">
        <f t="shared" si="287"/>
        <v>-0.11627906976744384</v>
      </c>
      <c r="AB144" s="103">
        <f t="shared" si="288"/>
        <v>0</v>
      </c>
      <c r="AC144" s="107"/>
      <c r="AD144" s="103"/>
      <c r="AE144" s="107"/>
      <c r="AF144" s="107"/>
      <c r="AG144" s="103">
        <f t="shared" si="289"/>
        <v>15</v>
      </c>
      <c r="AH144" s="103"/>
      <c r="AI144" s="121"/>
      <c r="AJ144" s="121">
        <f t="shared" si="290"/>
        <v>15</v>
      </c>
      <c r="AK144" s="119">
        <f t="shared" si="291"/>
        <v>0</v>
      </c>
      <c r="AL144" s="101">
        <f t="shared" si="292"/>
        <v>0</v>
      </c>
    </row>
    <row r="145">
      <c r="A145" s="96" t="s">
        <v>297</v>
      </c>
      <c r="B145" s="97" t="s">
        <v>298</v>
      </c>
      <c r="C145" s="211">
        <v>62.664999999999999</v>
      </c>
      <c r="D145" s="104">
        <v>373</v>
      </c>
      <c r="E145" s="230">
        <v>497</v>
      </c>
      <c r="F145" s="200">
        <f t="shared" si="284"/>
        <v>7.9310619963296896</v>
      </c>
      <c r="G145" s="102">
        <v>130</v>
      </c>
      <c r="H145" s="105">
        <v>35</v>
      </c>
      <c r="I145" s="105"/>
      <c r="J145" s="105"/>
      <c r="K145" s="105"/>
      <c r="L145" s="105"/>
      <c r="M145" s="105">
        <v>130</v>
      </c>
      <c r="N145" s="105"/>
      <c r="O145" s="100">
        <v>30</v>
      </c>
      <c r="P145" s="107"/>
      <c r="Q145" s="107"/>
      <c r="R145" s="107"/>
      <c r="S145" s="107"/>
      <c r="T145" s="107"/>
      <c r="U145" s="101">
        <f t="shared" si="285"/>
        <v>23.076923076923077</v>
      </c>
      <c r="V145" s="101">
        <f t="shared" si="293"/>
        <v>173.94999999999999</v>
      </c>
      <c r="W145" s="103">
        <f t="shared" si="286"/>
        <v>173</v>
      </c>
      <c r="X145" s="107">
        <v>35</v>
      </c>
      <c r="Y145" s="103">
        <f>'ИТОГ и проверка'!Q145</f>
        <v>173</v>
      </c>
      <c r="Z145" s="103">
        <f t="shared" si="294"/>
        <v>34.808853118712278</v>
      </c>
      <c r="AA145" s="101">
        <f t="shared" si="287"/>
        <v>-0.19114688128772173</v>
      </c>
      <c r="AB145" s="10">
        <f t="shared" si="288"/>
        <v>0</v>
      </c>
      <c r="AC145" s="107"/>
      <c r="AD145" s="103"/>
      <c r="AE145" s="107"/>
      <c r="AF145" s="107"/>
      <c r="AG145" s="103">
        <f t="shared" si="289"/>
        <v>173</v>
      </c>
      <c r="AH145" s="103"/>
      <c r="AI145" s="121"/>
      <c r="AJ145" s="121">
        <f t="shared" si="290"/>
        <v>173</v>
      </c>
      <c r="AK145" s="119">
        <f t="shared" si="291"/>
        <v>0</v>
      </c>
      <c r="AL145" s="101">
        <f t="shared" si="292"/>
        <v>0</v>
      </c>
    </row>
    <row r="146" ht="78.75">
      <c r="A146" s="96" t="s">
        <v>299</v>
      </c>
      <c r="B146" s="97" t="s">
        <v>300</v>
      </c>
      <c r="C146" s="265">
        <v>46.898000000000003</v>
      </c>
      <c r="D146" s="104">
        <v>64</v>
      </c>
      <c r="E146" s="100">
        <v>89</v>
      </c>
      <c r="F146" s="200">
        <f t="shared" si="284"/>
        <v>1.8977355111092156</v>
      </c>
      <c r="G146" s="102">
        <v>22</v>
      </c>
      <c r="H146" s="105">
        <v>34</v>
      </c>
      <c r="I146" s="105"/>
      <c r="J146" s="105"/>
      <c r="K146" s="105"/>
      <c r="L146" s="105"/>
      <c r="M146" s="105">
        <v>22</v>
      </c>
      <c r="N146" s="105"/>
      <c r="O146" s="100">
        <v>8</v>
      </c>
      <c r="P146" s="107"/>
      <c r="Q146" s="107"/>
      <c r="R146" s="107"/>
      <c r="S146" s="107"/>
      <c r="T146" s="107"/>
      <c r="U146" s="101">
        <f t="shared" si="285"/>
        <v>36.363636363636367</v>
      </c>
      <c r="V146" s="101">
        <f t="shared" si="293"/>
        <v>31.149999999999999</v>
      </c>
      <c r="W146" s="103">
        <f t="shared" si="286"/>
        <v>31</v>
      </c>
      <c r="X146" s="107">
        <v>35</v>
      </c>
      <c r="Y146" s="103">
        <f>'ИТОГ и проверка'!Q146</f>
        <v>31</v>
      </c>
      <c r="Z146" s="103">
        <f t="shared" si="294"/>
        <v>34.831460674157306</v>
      </c>
      <c r="AA146" s="101">
        <f t="shared" si="287"/>
        <v>-0.16853932584269415</v>
      </c>
      <c r="AB146" s="103">
        <f t="shared" si="288"/>
        <v>0</v>
      </c>
      <c r="AC146" s="107"/>
      <c r="AD146" s="103"/>
      <c r="AE146" s="107"/>
      <c r="AF146" s="107"/>
      <c r="AG146" s="103">
        <f t="shared" si="289"/>
        <v>31</v>
      </c>
      <c r="AH146" s="103"/>
      <c r="AI146" s="121"/>
      <c r="AJ146" s="121">
        <f t="shared" si="290"/>
        <v>31</v>
      </c>
      <c r="AK146" s="119">
        <f t="shared" si="291"/>
        <v>0</v>
      </c>
      <c r="AL146" s="101">
        <f t="shared" si="292"/>
        <v>0</v>
      </c>
    </row>
    <row r="147" ht="47.25">
      <c r="A147" s="96" t="s">
        <v>301</v>
      </c>
      <c r="B147" s="97" t="s">
        <v>302</v>
      </c>
      <c r="C147" s="232">
        <v>41.238999999999997</v>
      </c>
      <c r="D147" s="104">
        <v>50</v>
      </c>
      <c r="E147" s="230">
        <v>56</v>
      </c>
      <c r="F147" s="200">
        <f t="shared" si="284"/>
        <v>1.357937874342249</v>
      </c>
      <c r="G147" s="102">
        <v>17</v>
      </c>
      <c r="H147" s="105">
        <v>34</v>
      </c>
      <c r="I147" s="105"/>
      <c r="J147" s="105"/>
      <c r="K147" s="105"/>
      <c r="L147" s="105"/>
      <c r="M147" s="105">
        <v>17</v>
      </c>
      <c r="N147" s="105"/>
      <c r="O147" s="100">
        <v>6</v>
      </c>
      <c r="P147" s="107"/>
      <c r="Q147" s="107"/>
      <c r="R147" s="107"/>
      <c r="S147" s="107"/>
      <c r="T147" s="107"/>
      <c r="U147" s="101">
        <f t="shared" si="285"/>
        <v>35.294117647058819</v>
      </c>
      <c r="V147" s="101">
        <f t="shared" si="293"/>
        <v>19.599999999999998</v>
      </c>
      <c r="W147" s="103">
        <f t="shared" si="286"/>
        <v>19</v>
      </c>
      <c r="X147" s="107">
        <v>35</v>
      </c>
      <c r="Y147" s="103">
        <f>'ИТОГ и проверка'!Q147</f>
        <v>19</v>
      </c>
      <c r="Z147" s="103">
        <f t="shared" si="294"/>
        <v>33.928571428571423</v>
      </c>
      <c r="AA147" s="101">
        <f t="shared" si="287"/>
        <v>-1.0714285714285765</v>
      </c>
      <c r="AB147" s="10">
        <f t="shared" si="288"/>
        <v>0</v>
      </c>
      <c r="AC147" s="107"/>
      <c r="AD147" s="103"/>
      <c r="AE147" s="107"/>
      <c r="AF147" s="107"/>
      <c r="AG147" s="103">
        <f t="shared" si="289"/>
        <v>19</v>
      </c>
      <c r="AH147" s="103"/>
      <c r="AI147" s="121"/>
      <c r="AJ147" s="121">
        <f t="shared" si="290"/>
        <v>19</v>
      </c>
      <c r="AK147" s="119">
        <f t="shared" si="291"/>
        <v>0</v>
      </c>
      <c r="AL147" s="101">
        <f t="shared" si="292"/>
        <v>0</v>
      </c>
    </row>
    <row r="148" ht="31.5">
      <c r="A148" s="96" t="s">
        <v>303</v>
      </c>
      <c r="B148" s="97" t="s">
        <v>304</v>
      </c>
      <c r="C148" s="265">
        <v>49.590000000000003</v>
      </c>
      <c r="D148" s="104">
        <v>44</v>
      </c>
      <c r="E148" s="120">
        <v>38</v>
      </c>
      <c r="F148" s="200">
        <f t="shared" si="284"/>
        <v>0.76628352490421447</v>
      </c>
      <c r="G148" s="102">
        <v>8</v>
      </c>
      <c r="H148" s="105">
        <v>18</v>
      </c>
      <c r="I148" s="105"/>
      <c r="J148" s="105"/>
      <c r="K148" s="105"/>
      <c r="L148" s="105"/>
      <c r="M148" s="105">
        <v>8</v>
      </c>
      <c r="N148" s="105"/>
      <c r="O148" s="100">
        <v>6</v>
      </c>
      <c r="P148" s="107"/>
      <c r="Q148" s="107"/>
      <c r="R148" s="107"/>
      <c r="S148" s="107"/>
      <c r="T148" s="107"/>
      <c r="U148" s="101">
        <f t="shared" si="285"/>
        <v>75</v>
      </c>
      <c r="V148" s="101">
        <f t="shared" si="293"/>
        <v>13.299999999999999</v>
      </c>
      <c r="W148" s="103">
        <f t="shared" si="286"/>
        <v>13</v>
      </c>
      <c r="X148" s="107">
        <v>35</v>
      </c>
      <c r="Y148" s="103">
        <f>'ИТОГ и проверка'!Q148</f>
        <v>0</v>
      </c>
      <c r="Z148" s="103">
        <f t="shared" si="294"/>
        <v>0</v>
      </c>
      <c r="AA148" s="101">
        <f t="shared" si="287"/>
        <v>-35</v>
      </c>
      <c r="AB148" s="103">
        <f t="shared" si="288"/>
        <v>0</v>
      </c>
      <c r="AC148" s="107"/>
      <c r="AD148" s="103"/>
      <c r="AE148" s="107"/>
      <c r="AF148" s="107"/>
      <c r="AG148" s="103">
        <f t="shared" si="289"/>
        <v>0</v>
      </c>
      <c r="AH148" s="103"/>
      <c r="AI148" s="121"/>
      <c r="AJ148" s="121">
        <f t="shared" si="290"/>
        <v>0</v>
      </c>
      <c r="AK148" s="119">
        <f t="shared" si="291"/>
        <v>0</v>
      </c>
      <c r="AL148" s="101">
        <f t="shared" si="292"/>
        <v>0</v>
      </c>
    </row>
    <row r="149" ht="31.5">
      <c r="A149" s="96" t="s">
        <v>305</v>
      </c>
      <c r="B149" s="97" t="s">
        <v>306</v>
      </c>
      <c r="C149" s="211">
        <v>16.614000000000001</v>
      </c>
      <c r="D149" s="104">
        <v>22</v>
      </c>
      <c r="E149" s="269">
        <v>40</v>
      </c>
      <c r="F149" s="200">
        <f t="shared" si="284"/>
        <v>2.407608041410858</v>
      </c>
      <c r="G149" s="102">
        <v>0</v>
      </c>
      <c r="H149" s="105">
        <v>0</v>
      </c>
      <c r="I149" s="105"/>
      <c r="J149" s="105"/>
      <c r="K149" s="105"/>
      <c r="L149" s="105"/>
      <c r="M149" s="105">
        <v>0</v>
      </c>
      <c r="N149" s="105"/>
      <c r="O149" s="100">
        <v>0</v>
      </c>
      <c r="P149" s="107"/>
      <c r="Q149" s="107"/>
      <c r="R149" s="107"/>
      <c r="S149" s="107"/>
      <c r="T149" s="107"/>
      <c r="U149" s="101">
        <v>0</v>
      </c>
      <c r="V149" s="101">
        <f t="shared" si="293"/>
        <v>14</v>
      </c>
      <c r="W149" s="103">
        <f t="shared" si="286"/>
        <v>14</v>
      </c>
      <c r="X149" s="107">
        <v>35</v>
      </c>
      <c r="Y149" s="103">
        <f>'ИТОГ и проверка'!Q149</f>
        <v>2</v>
      </c>
      <c r="Z149" s="103">
        <f t="shared" si="294"/>
        <v>5</v>
      </c>
      <c r="AA149" s="101">
        <f t="shared" si="287"/>
        <v>-30</v>
      </c>
      <c r="AB149" s="10">
        <f t="shared" si="288"/>
        <v>0</v>
      </c>
      <c r="AC149" s="107"/>
      <c r="AD149" s="103"/>
      <c r="AE149" s="107"/>
      <c r="AF149" s="107"/>
      <c r="AG149" s="103">
        <f t="shared" si="289"/>
        <v>2</v>
      </c>
      <c r="AH149" s="103"/>
      <c r="AI149" s="121"/>
      <c r="AJ149" s="121">
        <f t="shared" si="290"/>
        <v>2</v>
      </c>
      <c r="AK149" s="119">
        <f t="shared" si="291"/>
        <v>0</v>
      </c>
      <c r="AL149" s="101">
        <f t="shared" si="292"/>
        <v>0</v>
      </c>
    </row>
    <row r="150" ht="47.25">
      <c r="A150" s="96" t="s">
        <v>307</v>
      </c>
      <c r="B150" s="97" t="s">
        <v>308</v>
      </c>
      <c r="C150" s="214">
        <v>25.611000000000001</v>
      </c>
      <c r="D150" s="104">
        <v>30</v>
      </c>
      <c r="E150" s="249">
        <v>55</v>
      </c>
      <c r="F150" s="200">
        <f t="shared" si="284"/>
        <v>2.1475147397602594</v>
      </c>
      <c r="G150" s="102">
        <v>10</v>
      </c>
      <c r="H150" s="105">
        <v>33</v>
      </c>
      <c r="I150" s="105"/>
      <c r="J150" s="105"/>
      <c r="K150" s="105"/>
      <c r="L150" s="105"/>
      <c r="M150" s="105">
        <v>10</v>
      </c>
      <c r="N150" s="105"/>
      <c r="O150" s="100">
        <v>0</v>
      </c>
      <c r="P150" s="107"/>
      <c r="Q150" s="107"/>
      <c r="R150" s="107"/>
      <c r="S150" s="107"/>
      <c r="T150" s="107"/>
      <c r="U150" s="101">
        <f t="shared" si="285"/>
        <v>0</v>
      </c>
      <c r="V150" s="101">
        <f t="shared" si="293"/>
        <v>19.25</v>
      </c>
      <c r="W150" s="103">
        <f t="shared" si="286"/>
        <v>19</v>
      </c>
      <c r="X150" s="107">
        <v>35</v>
      </c>
      <c r="Y150" s="103">
        <f>'ИТОГ и проверка'!Q150</f>
        <v>10</v>
      </c>
      <c r="Z150" s="103">
        <f t="shared" si="294"/>
        <v>18.18181818181818</v>
      </c>
      <c r="AA150" s="101">
        <f t="shared" si="287"/>
        <v>-16.81818181818182</v>
      </c>
      <c r="AB150" s="103">
        <f t="shared" si="288"/>
        <v>0</v>
      </c>
      <c r="AC150" s="107"/>
      <c r="AD150" s="103"/>
      <c r="AE150" s="107"/>
      <c r="AF150" s="107"/>
      <c r="AG150" s="103">
        <f t="shared" si="289"/>
        <v>10</v>
      </c>
      <c r="AH150" s="103"/>
      <c r="AI150" s="121"/>
      <c r="AJ150" s="121">
        <f t="shared" si="290"/>
        <v>10</v>
      </c>
      <c r="AK150" s="119">
        <f t="shared" si="291"/>
        <v>0</v>
      </c>
      <c r="AL150" s="101">
        <f t="shared" si="292"/>
        <v>0</v>
      </c>
    </row>
    <row r="151" ht="31.5">
      <c r="A151" s="96" t="s">
        <v>309</v>
      </c>
      <c r="B151" s="97" t="s">
        <v>310</v>
      </c>
      <c r="C151" s="238">
        <v>9.4640000000000004</v>
      </c>
      <c r="D151" s="337">
        <v>45</v>
      </c>
      <c r="E151" s="293">
        <v>44</v>
      </c>
      <c r="F151" s="217">
        <f t="shared" si="284"/>
        <v>4.6491969568892646</v>
      </c>
      <c r="G151" s="102">
        <v>14</v>
      </c>
      <c r="H151" s="105">
        <v>31</v>
      </c>
      <c r="I151" s="105"/>
      <c r="J151" s="105"/>
      <c r="K151" s="105"/>
      <c r="L151" s="105"/>
      <c r="M151" s="105">
        <v>14</v>
      </c>
      <c r="N151" s="105"/>
      <c r="O151" s="100">
        <v>0</v>
      </c>
      <c r="P151" s="107"/>
      <c r="Q151" s="107"/>
      <c r="R151" s="107"/>
      <c r="S151" s="107"/>
      <c r="T151" s="107"/>
      <c r="U151" s="101">
        <f t="shared" si="285"/>
        <v>0</v>
      </c>
      <c r="V151" s="101">
        <f t="shared" si="293"/>
        <v>15.399999999999999</v>
      </c>
      <c r="W151" s="103">
        <f t="shared" si="286"/>
        <v>15</v>
      </c>
      <c r="X151" s="107">
        <v>35</v>
      </c>
      <c r="Y151" s="103">
        <f>'ИТОГ и проверка'!Q151</f>
        <v>14</v>
      </c>
      <c r="Z151" s="103">
        <f t="shared" si="294"/>
        <v>31.818181818181817</v>
      </c>
      <c r="AA151" s="101">
        <f t="shared" si="287"/>
        <v>-3.1818181818181834</v>
      </c>
      <c r="AB151" s="10">
        <f t="shared" si="288"/>
        <v>0</v>
      </c>
      <c r="AC151" s="107"/>
      <c r="AD151" s="103"/>
      <c r="AE151" s="107"/>
      <c r="AF151" s="107"/>
      <c r="AG151" s="103">
        <f t="shared" si="289"/>
        <v>14</v>
      </c>
      <c r="AH151" s="103"/>
      <c r="AI151" s="121"/>
      <c r="AJ151" s="121">
        <f t="shared" si="290"/>
        <v>14</v>
      </c>
      <c r="AK151" s="119">
        <f t="shared" si="291"/>
        <v>0</v>
      </c>
      <c r="AL151" s="101">
        <f t="shared" si="292"/>
        <v>0</v>
      </c>
    </row>
    <row r="152" ht="31.5">
      <c r="A152" s="96" t="s">
        <v>311</v>
      </c>
      <c r="B152" s="97" t="s">
        <v>312</v>
      </c>
      <c r="C152" s="214">
        <v>76.146000000000001</v>
      </c>
      <c r="D152" s="104">
        <v>73</v>
      </c>
      <c r="E152" s="294">
        <v>82</v>
      </c>
      <c r="F152" s="200">
        <f t="shared" si="284"/>
        <v>1.0768786278990361</v>
      </c>
      <c r="G152" s="102">
        <v>25</v>
      </c>
      <c r="H152" s="105">
        <v>34</v>
      </c>
      <c r="I152" s="105"/>
      <c r="J152" s="105"/>
      <c r="K152" s="105"/>
      <c r="L152" s="105"/>
      <c r="M152" s="105">
        <v>25</v>
      </c>
      <c r="N152" s="105"/>
      <c r="O152" s="100"/>
      <c r="P152" s="107"/>
      <c r="Q152" s="107"/>
      <c r="R152" s="107"/>
      <c r="S152" s="107"/>
      <c r="T152" s="107"/>
      <c r="U152" s="101">
        <f t="shared" si="285"/>
        <v>0</v>
      </c>
      <c r="V152" s="101">
        <f t="shared" si="293"/>
        <v>28.699999999999999</v>
      </c>
      <c r="W152" s="103">
        <f t="shared" si="286"/>
        <v>28</v>
      </c>
      <c r="X152" s="107">
        <v>35</v>
      </c>
      <c r="Y152" s="103">
        <f>'ИТОГ и проверка'!Q152</f>
        <v>28</v>
      </c>
      <c r="Z152" s="103">
        <f t="shared" si="294"/>
        <v>34.146341463414636</v>
      </c>
      <c r="AA152" s="101">
        <f t="shared" si="287"/>
        <v>-0.85365853658536395</v>
      </c>
      <c r="AB152" s="103">
        <f t="shared" si="288"/>
        <v>0</v>
      </c>
      <c r="AC152" s="107"/>
      <c r="AD152" s="103"/>
      <c r="AE152" s="107"/>
      <c r="AF152" s="107"/>
      <c r="AG152" s="103">
        <f t="shared" si="289"/>
        <v>28</v>
      </c>
      <c r="AH152" s="103"/>
      <c r="AI152" s="121"/>
      <c r="AJ152" s="121">
        <f t="shared" si="290"/>
        <v>28</v>
      </c>
      <c r="AK152" s="119">
        <f t="shared" si="291"/>
        <v>0</v>
      </c>
      <c r="AL152" s="101">
        <f t="shared" si="292"/>
        <v>0</v>
      </c>
    </row>
    <row r="153" ht="47.25">
      <c r="A153" s="96" t="s">
        <v>313</v>
      </c>
      <c r="B153" s="97" t="s">
        <v>314</v>
      </c>
      <c r="C153" s="211">
        <v>40.438000000000002</v>
      </c>
      <c r="D153" s="337">
        <v>56</v>
      </c>
      <c r="E153" s="213">
        <v>61</v>
      </c>
      <c r="F153" s="217">
        <f t="shared" si="284"/>
        <v>1.5084821207774863</v>
      </c>
      <c r="G153" s="102">
        <v>19</v>
      </c>
      <c r="H153" s="105">
        <v>34</v>
      </c>
      <c r="I153" s="105"/>
      <c r="J153" s="105"/>
      <c r="K153" s="105"/>
      <c r="L153" s="105"/>
      <c r="M153" s="105">
        <v>19</v>
      </c>
      <c r="N153" s="105"/>
      <c r="O153" s="100">
        <v>5</v>
      </c>
      <c r="P153" s="107"/>
      <c r="Q153" s="107"/>
      <c r="R153" s="107"/>
      <c r="S153" s="107"/>
      <c r="T153" s="107"/>
      <c r="U153" s="101">
        <f t="shared" si="285"/>
        <v>26.315789473684209</v>
      </c>
      <c r="V153" s="101">
        <f t="shared" si="293"/>
        <v>21.349999999999998</v>
      </c>
      <c r="W153" s="103">
        <f t="shared" si="286"/>
        <v>21</v>
      </c>
      <c r="X153" s="107">
        <v>35</v>
      </c>
      <c r="Y153" s="103">
        <f>'ИТОГ и проверка'!Q153</f>
        <v>15</v>
      </c>
      <c r="Z153" s="103">
        <f t="shared" si="294"/>
        <v>24.590163934426229</v>
      </c>
      <c r="AA153" s="101">
        <f t="shared" si="287"/>
        <v>-10.409836065573771</v>
      </c>
      <c r="AB153" s="10">
        <f t="shared" si="288"/>
        <v>0</v>
      </c>
      <c r="AC153" s="107"/>
      <c r="AD153" s="103"/>
      <c r="AE153" s="107"/>
      <c r="AF153" s="107"/>
      <c r="AG153" s="103">
        <f t="shared" si="289"/>
        <v>15</v>
      </c>
      <c r="AH153" s="103"/>
      <c r="AI153" s="121"/>
      <c r="AJ153" s="121">
        <f t="shared" si="290"/>
        <v>15</v>
      </c>
      <c r="AK153" s="119">
        <f t="shared" si="291"/>
        <v>0</v>
      </c>
      <c r="AL153" s="101">
        <f t="shared" si="292"/>
        <v>0</v>
      </c>
    </row>
    <row r="154" ht="31.5">
      <c r="A154" s="96" t="s">
        <v>315</v>
      </c>
      <c r="B154" s="97" t="s">
        <v>316</v>
      </c>
      <c r="C154" s="214">
        <v>16.07</v>
      </c>
      <c r="D154" s="337">
        <v>60</v>
      </c>
      <c r="E154" s="417">
        <v>67</v>
      </c>
      <c r="F154" s="217">
        <f t="shared" si="284"/>
        <v>4.1692594897324202</v>
      </c>
      <c r="G154" s="102">
        <v>21</v>
      </c>
      <c r="H154" s="105">
        <v>35</v>
      </c>
      <c r="I154" s="105"/>
      <c r="J154" s="105"/>
      <c r="K154" s="105"/>
      <c r="L154" s="105"/>
      <c r="M154" s="105">
        <v>21</v>
      </c>
      <c r="N154" s="105"/>
      <c r="O154" s="100">
        <v>8</v>
      </c>
      <c r="P154" s="107"/>
      <c r="Q154" s="107"/>
      <c r="R154" s="107"/>
      <c r="S154" s="107"/>
      <c r="T154" s="107"/>
      <c r="U154" s="101">
        <f t="shared" si="285"/>
        <v>38.095238095238095</v>
      </c>
      <c r="V154" s="101">
        <f t="shared" si="293"/>
        <v>23.449999999999999</v>
      </c>
      <c r="W154" s="103">
        <f t="shared" si="286"/>
        <v>23</v>
      </c>
      <c r="X154" s="107">
        <v>35</v>
      </c>
      <c r="Y154" s="103">
        <f>'ИТОГ и проверка'!Q154</f>
        <v>23</v>
      </c>
      <c r="Z154" s="103">
        <f t="shared" si="294"/>
        <v>34.328358208955223</v>
      </c>
      <c r="AA154" s="101">
        <f t="shared" si="287"/>
        <v>-0.67164179104477739</v>
      </c>
      <c r="AB154" s="103">
        <f t="shared" si="288"/>
        <v>0</v>
      </c>
      <c r="AC154" s="107"/>
      <c r="AD154" s="103"/>
      <c r="AE154" s="107"/>
      <c r="AF154" s="107"/>
      <c r="AG154" s="103">
        <f t="shared" si="289"/>
        <v>23</v>
      </c>
      <c r="AH154" s="103"/>
      <c r="AI154" s="121"/>
      <c r="AJ154" s="121">
        <f t="shared" si="290"/>
        <v>23</v>
      </c>
      <c r="AK154" s="119">
        <f t="shared" si="291"/>
        <v>0</v>
      </c>
      <c r="AL154" s="101">
        <f t="shared" si="292"/>
        <v>0</v>
      </c>
    </row>
    <row r="155" ht="47.25">
      <c r="A155" s="96" t="s">
        <v>317</v>
      </c>
      <c r="B155" s="97" t="s">
        <v>318</v>
      </c>
      <c r="C155" s="211">
        <v>3.52</v>
      </c>
      <c r="D155" s="337">
        <v>1</v>
      </c>
      <c r="E155" s="417">
        <v>0</v>
      </c>
      <c r="F155" s="217">
        <f t="shared" si="284"/>
        <v>0</v>
      </c>
      <c r="G155" s="102">
        <v>0</v>
      </c>
      <c r="H155" s="105">
        <v>0</v>
      </c>
      <c r="I155" s="105"/>
      <c r="J155" s="105"/>
      <c r="K155" s="105"/>
      <c r="L155" s="105"/>
      <c r="M155" s="105">
        <v>0</v>
      </c>
      <c r="N155" s="105"/>
      <c r="O155" s="100">
        <v>0</v>
      </c>
      <c r="P155" s="107"/>
      <c r="Q155" s="107"/>
      <c r="R155" s="107"/>
      <c r="S155" s="107"/>
      <c r="T155" s="107"/>
      <c r="U155" s="101">
        <v>0</v>
      </c>
      <c r="V155" s="101">
        <f t="shared" si="293"/>
        <v>0</v>
      </c>
      <c r="W155" s="103">
        <f t="shared" si="286"/>
        <v>0</v>
      </c>
      <c r="X155" s="107">
        <v>0</v>
      </c>
      <c r="Y155" s="103">
        <f>'ИТОГ и проверка'!Q155</f>
        <v>0</v>
      </c>
      <c r="Z155" s="103">
        <v>0</v>
      </c>
      <c r="AA155" s="101">
        <f t="shared" si="287"/>
        <v>0</v>
      </c>
      <c r="AB155" s="10">
        <f t="shared" si="288"/>
        <v>0</v>
      </c>
      <c r="AC155" s="107"/>
      <c r="AD155" s="103"/>
      <c r="AE155" s="107"/>
      <c r="AF155" s="107"/>
      <c r="AG155" s="103">
        <f t="shared" si="289"/>
        <v>0</v>
      </c>
      <c r="AH155" s="103"/>
      <c r="AI155" s="121"/>
      <c r="AJ155" s="121">
        <f t="shared" si="290"/>
        <v>0</v>
      </c>
      <c r="AK155" s="119">
        <f t="shared" si="291"/>
        <v>0</v>
      </c>
      <c r="AL155" s="101">
        <f t="shared" si="292"/>
        <v>0</v>
      </c>
    </row>
    <row r="156" ht="47.25">
      <c r="A156" s="96" t="s">
        <v>319</v>
      </c>
      <c r="B156" s="97" t="s">
        <v>320</v>
      </c>
      <c r="C156" s="214">
        <v>12.092000000000001</v>
      </c>
      <c r="D156" s="104">
        <v>23</v>
      </c>
      <c r="E156" s="387">
        <v>30</v>
      </c>
      <c r="F156" s="200">
        <f t="shared" si="284"/>
        <v>2.4809791597750577</v>
      </c>
      <c r="G156" s="102">
        <v>8</v>
      </c>
      <c r="H156" s="105">
        <v>35</v>
      </c>
      <c r="I156" s="105"/>
      <c r="J156" s="105"/>
      <c r="K156" s="105"/>
      <c r="L156" s="105"/>
      <c r="M156" s="105">
        <v>8</v>
      </c>
      <c r="N156" s="105"/>
      <c r="O156" s="100">
        <v>1</v>
      </c>
      <c r="P156" s="107"/>
      <c r="Q156" s="107"/>
      <c r="R156" s="107"/>
      <c r="S156" s="107"/>
      <c r="T156" s="107"/>
      <c r="U156" s="101">
        <v>0</v>
      </c>
      <c r="V156" s="101">
        <f t="shared" si="293"/>
        <v>10.5</v>
      </c>
      <c r="W156" s="103">
        <f t="shared" si="286"/>
        <v>10</v>
      </c>
      <c r="X156" s="107">
        <v>35</v>
      </c>
      <c r="Y156" s="103">
        <f>'ИТОГ и проверка'!Q156</f>
        <v>10</v>
      </c>
      <c r="Z156" s="103">
        <f t="shared" si="294"/>
        <v>33.333333333333336</v>
      </c>
      <c r="AA156" s="101">
        <f t="shared" si="287"/>
        <v>-1.6666666666666643</v>
      </c>
      <c r="AB156" s="103">
        <f t="shared" si="288"/>
        <v>0</v>
      </c>
      <c r="AC156" s="107"/>
      <c r="AD156" s="103"/>
      <c r="AE156" s="107"/>
      <c r="AF156" s="107"/>
      <c r="AG156" s="103">
        <f t="shared" si="289"/>
        <v>10</v>
      </c>
      <c r="AH156" s="103"/>
      <c r="AI156" s="121"/>
      <c r="AJ156" s="121">
        <f t="shared" si="290"/>
        <v>10</v>
      </c>
      <c r="AK156" s="119">
        <f t="shared" si="291"/>
        <v>0</v>
      </c>
      <c r="AL156" s="101">
        <f t="shared" si="292"/>
        <v>0</v>
      </c>
    </row>
    <row r="157" ht="31.5">
      <c r="A157" s="96" t="s">
        <v>321</v>
      </c>
      <c r="B157" s="97" t="s">
        <v>322</v>
      </c>
      <c r="C157" s="211">
        <v>22.745000000000001</v>
      </c>
      <c r="D157" s="104">
        <v>37</v>
      </c>
      <c r="E157" s="249">
        <v>38</v>
      </c>
      <c r="F157" s="200">
        <f t="shared" si="284"/>
        <v>1.6706968564519673</v>
      </c>
      <c r="G157" s="102">
        <v>12</v>
      </c>
      <c r="H157" s="105">
        <v>32</v>
      </c>
      <c r="I157" s="105"/>
      <c r="J157" s="105"/>
      <c r="K157" s="105"/>
      <c r="L157" s="105"/>
      <c r="M157" s="105">
        <v>12</v>
      </c>
      <c r="N157" s="105"/>
      <c r="O157" s="100">
        <v>6</v>
      </c>
      <c r="P157" s="107"/>
      <c r="Q157" s="107"/>
      <c r="R157" s="107"/>
      <c r="S157" s="107"/>
      <c r="T157" s="107"/>
      <c r="U157" s="101">
        <f t="shared" si="285"/>
        <v>50</v>
      </c>
      <c r="V157" s="101">
        <f t="shared" si="293"/>
        <v>13.299999999999999</v>
      </c>
      <c r="W157" s="103">
        <f t="shared" si="286"/>
        <v>13</v>
      </c>
      <c r="X157" s="107">
        <v>35</v>
      </c>
      <c r="Y157" s="103">
        <f>'ИТОГ и проверка'!Q157</f>
        <v>13</v>
      </c>
      <c r="Z157" s="103">
        <f t="shared" si="294"/>
        <v>34.210526315789473</v>
      </c>
      <c r="AA157" s="101">
        <f t="shared" si="287"/>
        <v>-0.78947368421052744</v>
      </c>
      <c r="AB157" s="10">
        <f t="shared" si="288"/>
        <v>0</v>
      </c>
      <c r="AC157" s="107"/>
      <c r="AD157" s="103"/>
      <c r="AE157" s="107"/>
      <c r="AF157" s="107"/>
      <c r="AG157" s="103">
        <f t="shared" si="289"/>
        <v>13</v>
      </c>
      <c r="AH157" s="103"/>
      <c r="AI157" s="121"/>
      <c r="AJ157" s="121">
        <f t="shared" si="290"/>
        <v>13</v>
      </c>
      <c r="AK157" s="119">
        <f t="shared" si="291"/>
        <v>0</v>
      </c>
      <c r="AL157" s="101">
        <f t="shared" si="292"/>
        <v>0</v>
      </c>
    </row>
    <row r="158" ht="63">
      <c r="A158" s="96" t="s">
        <v>323</v>
      </c>
      <c r="B158" s="154" t="s">
        <v>324</v>
      </c>
      <c r="C158" s="265">
        <v>33.654000000000003</v>
      </c>
      <c r="D158" s="337">
        <v>56</v>
      </c>
      <c r="E158" s="213">
        <v>60</v>
      </c>
      <c r="F158" s="217">
        <f t="shared" si="284"/>
        <v>1.782848992690319</v>
      </c>
      <c r="G158" s="102">
        <v>19</v>
      </c>
      <c r="H158" s="105">
        <v>34</v>
      </c>
      <c r="I158" s="105"/>
      <c r="J158" s="105"/>
      <c r="K158" s="105"/>
      <c r="L158" s="105"/>
      <c r="M158" s="105">
        <v>19</v>
      </c>
      <c r="N158" s="105"/>
      <c r="O158" s="100">
        <v>16</v>
      </c>
      <c r="P158" s="107"/>
      <c r="Q158" s="107"/>
      <c r="R158" s="107"/>
      <c r="S158" s="107"/>
      <c r="T158" s="107"/>
      <c r="U158" s="101">
        <f t="shared" si="285"/>
        <v>84.21052631578948</v>
      </c>
      <c r="V158" s="101">
        <f t="shared" si="293"/>
        <v>21</v>
      </c>
      <c r="W158" s="103">
        <f t="shared" si="286"/>
        <v>21</v>
      </c>
      <c r="X158" s="107">
        <v>35</v>
      </c>
      <c r="Y158" s="103">
        <f>'ИТОГ и проверка'!Q158</f>
        <v>20</v>
      </c>
      <c r="Z158" s="103">
        <f t="shared" si="294"/>
        <v>33.333333333333336</v>
      </c>
      <c r="AA158" s="101">
        <f t="shared" si="287"/>
        <v>-1.6666666666666643</v>
      </c>
      <c r="AB158" s="103">
        <f t="shared" si="288"/>
        <v>0</v>
      </c>
      <c r="AC158" s="107"/>
      <c r="AD158" s="103"/>
      <c r="AE158" s="107"/>
      <c r="AF158" s="107"/>
      <c r="AG158" s="103">
        <f t="shared" si="289"/>
        <v>20</v>
      </c>
      <c r="AH158" s="103"/>
      <c r="AI158" s="121"/>
      <c r="AJ158" s="121">
        <f t="shared" si="290"/>
        <v>20</v>
      </c>
      <c r="AK158" s="119">
        <f t="shared" si="291"/>
        <v>0</v>
      </c>
      <c r="AL158" s="101">
        <f t="shared" si="292"/>
        <v>0</v>
      </c>
    </row>
    <row r="159" ht="47.25">
      <c r="A159" s="96" t="s">
        <v>325</v>
      </c>
      <c r="B159" s="154" t="s">
        <v>326</v>
      </c>
      <c r="C159" s="238">
        <v>11.364000000000001</v>
      </c>
      <c r="D159" s="337">
        <v>7</v>
      </c>
      <c r="E159" s="213">
        <v>9</v>
      </c>
      <c r="F159" s="217">
        <f t="shared" si="284"/>
        <v>0.791974656810982</v>
      </c>
      <c r="G159" s="102">
        <v>0</v>
      </c>
      <c r="H159" s="105">
        <v>0</v>
      </c>
      <c r="I159" s="105"/>
      <c r="J159" s="105"/>
      <c r="K159" s="105"/>
      <c r="L159" s="105"/>
      <c r="M159" s="105">
        <v>0</v>
      </c>
      <c r="N159" s="105"/>
      <c r="O159" s="100">
        <v>0</v>
      </c>
      <c r="P159" s="107"/>
      <c r="Q159" s="107"/>
      <c r="R159" s="107"/>
      <c r="S159" s="107"/>
      <c r="T159" s="107"/>
      <c r="U159" s="101">
        <v>0</v>
      </c>
      <c r="V159" s="101">
        <f t="shared" si="293"/>
        <v>3.1499999999999999</v>
      </c>
      <c r="W159" s="103">
        <f t="shared" si="286"/>
        <v>3</v>
      </c>
      <c r="X159" s="107">
        <v>35</v>
      </c>
      <c r="Y159" s="103">
        <f>'ИТОГ и проверка'!Q159</f>
        <v>0</v>
      </c>
      <c r="Z159" s="103">
        <f t="shared" si="294"/>
        <v>0</v>
      </c>
      <c r="AA159" s="101">
        <f t="shared" si="287"/>
        <v>-35</v>
      </c>
      <c r="AB159" s="10">
        <f t="shared" si="288"/>
        <v>0</v>
      </c>
      <c r="AC159" s="107"/>
      <c r="AD159" s="103"/>
      <c r="AE159" s="107"/>
      <c r="AF159" s="107"/>
      <c r="AG159" s="103">
        <f t="shared" si="289"/>
        <v>0</v>
      </c>
      <c r="AH159" s="103"/>
      <c r="AI159" s="121"/>
      <c r="AJ159" s="121">
        <f t="shared" si="290"/>
        <v>0</v>
      </c>
      <c r="AK159" s="119">
        <f t="shared" si="291"/>
        <v>0</v>
      </c>
      <c r="AL159" s="101">
        <f t="shared" si="292"/>
        <v>0</v>
      </c>
    </row>
    <row r="160">
      <c r="A160" s="123" t="s">
        <v>327</v>
      </c>
      <c r="B160" s="87" t="s">
        <v>328</v>
      </c>
      <c r="C160" s="206"/>
      <c r="D160" s="208"/>
      <c r="E160" s="301"/>
      <c r="F160" s="256"/>
      <c r="G160" s="149"/>
      <c r="H160" s="91"/>
      <c r="I160" s="91"/>
      <c r="J160" s="91"/>
      <c r="K160" s="91"/>
      <c r="L160" s="91"/>
      <c r="M160" s="91"/>
      <c r="N160" s="91"/>
      <c r="O160" s="10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150"/>
      <c r="AA160" s="90"/>
      <c r="AB160" s="103">
        <f t="shared" si="288"/>
        <v>0</v>
      </c>
      <c r="AC160" s="90"/>
      <c r="AD160" s="90"/>
      <c r="AE160" s="90"/>
      <c r="AF160" s="90"/>
      <c r="AG160" s="90"/>
      <c r="AH160" s="235"/>
      <c r="AI160" s="370"/>
      <c r="AJ160" s="121">
        <f t="shared" si="290"/>
        <v>0</v>
      </c>
      <c r="AK160" s="119">
        <f t="shared" si="291"/>
        <v>0</v>
      </c>
      <c r="AL160" s="101">
        <f t="shared" si="292"/>
        <v>0</v>
      </c>
    </row>
    <row r="161" ht="31.5">
      <c r="A161" s="96" t="s">
        <v>329</v>
      </c>
      <c r="B161" s="97" t="s">
        <v>330</v>
      </c>
      <c r="C161" s="238">
        <v>92.799999999999997</v>
      </c>
      <c r="D161" s="337">
        <v>189</v>
      </c>
      <c r="E161" s="293">
        <v>194</v>
      </c>
      <c r="F161" s="217">
        <f t="shared" si="284"/>
        <v>2.0905172413793105</v>
      </c>
      <c r="G161" s="102">
        <v>66</v>
      </c>
      <c r="H161" s="105">
        <v>35</v>
      </c>
      <c r="I161" s="105"/>
      <c r="J161" s="105"/>
      <c r="K161" s="105"/>
      <c r="L161" s="105"/>
      <c r="M161" s="105">
        <v>66</v>
      </c>
      <c r="N161" s="105"/>
      <c r="O161" s="100"/>
      <c r="P161" s="107"/>
      <c r="Q161" s="107"/>
      <c r="R161" s="107"/>
      <c r="S161" s="107"/>
      <c r="T161" s="107"/>
      <c r="U161" s="101">
        <f t="shared" si="285"/>
        <v>0</v>
      </c>
      <c r="V161" s="101">
        <f t="shared" si="293"/>
        <v>67.899999999999991</v>
      </c>
      <c r="W161" s="103">
        <f t="shared" si="286"/>
        <v>67</v>
      </c>
      <c r="X161" s="107">
        <v>35</v>
      </c>
      <c r="Y161" s="103">
        <f>'ИТОГ и проверка'!Q161</f>
        <v>67</v>
      </c>
      <c r="Z161" s="103">
        <f t="shared" si="294"/>
        <v>34.536082474226802</v>
      </c>
      <c r="AA161" s="101">
        <f t="shared" si="287"/>
        <v>-0.46391752577319778</v>
      </c>
      <c r="AB161" s="10">
        <f t="shared" si="288"/>
        <v>0</v>
      </c>
      <c r="AC161" s="107"/>
      <c r="AD161" s="103"/>
      <c r="AE161" s="107"/>
      <c r="AF161" s="107"/>
      <c r="AG161" s="103">
        <f t="shared" si="289"/>
        <v>67</v>
      </c>
      <c r="AH161" s="103"/>
      <c r="AI161" s="121"/>
      <c r="AJ161" s="121">
        <f t="shared" si="290"/>
        <v>67</v>
      </c>
      <c r="AK161" s="119">
        <f t="shared" si="291"/>
        <v>0</v>
      </c>
      <c r="AL161" s="101">
        <f t="shared" si="292"/>
        <v>0</v>
      </c>
    </row>
    <row r="162" ht="31.5">
      <c r="A162" s="96" t="s">
        <v>331</v>
      </c>
      <c r="B162" s="97" t="s">
        <v>332</v>
      </c>
      <c r="C162" s="214">
        <v>347.19999999999999</v>
      </c>
      <c r="D162" s="104">
        <v>437</v>
      </c>
      <c r="E162" s="182">
        <v>406</v>
      </c>
      <c r="F162" s="200">
        <f t="shared" si="284"/>
        <v>1.1693548387096775</v>
      </c>
      <c r="G162" s="102">
        <v>120</v>
      </c>
      <c r="H162" s="105">
        <v>27</v>
      </c>
      <c r="I162" s="105"/>
      <c r="J162" s="105"/>
      <c r="K162" s="105"/>
      <c r="L162" s="105"/>
      <c r="M162" s="105">
        <v>120</v>
      </c>
      <c r="N162" s="105"/>
      <c r="O162" s="100">
        <v>70</v>
      </c>
      <c r="P162" s="107"/>
      <c r="Q162" s="107"/>
      <c r="R162" s="107"/>
      <c r="S162" s="107"/>
      <c r="T162" s="107"/>
      <c r="U162" s="101">
        <f t="shared" si="285"/>
        <v>58.333333333333336</v>
      </c>
      <c r="V162" s="101">
        <f t="shared" si="293"/>
        <v>142.09999999999999</v>
      </c>
      <c r="W162" s="103">
        <f t="shared" si="286"/>
        <v>142</v>
      </c>
      <c r="X162" s="107">
        <v>35</v>
      </c>
      <c r="Y162" s="103">
        <f>'ИТОГ и проверка'!Q162</f>
        <v>120</v>
      </c>
      <c r="Z162" s="103">
        <f t="shared" si="294"/>
        <v>29.55665024630542</v>
      </c>
      <c r="AA162" s="101">
        <f t="shared" si="287"/>
        <v>-5.4433497536945801</v>
      </c>
      <c r="AB162" s="103">
        <f t="shared" si="288"/>
        <v>0</v>
      </c>
      <c r="AC162" s="107"/>
      <c r="AD162" s="103"/>
      <c r="AE162" s="107"/>
      <c r="AF162" s="107"/>
      <c r="AG162" s="103">
        <f t="shared" si="289"/>
        <v>120</v>
      </c>
      <c r="AH162" s="103"/>
      <c r="AI162" s="121"/>
      <c r="AJ162" s="121">
        <f t="shared" si="290"/>
        <v>120</v>
      </c>
      <c r="AK162" s="119">
        <f t="shared" si="291"/>
        <v>0</v>
      </c>
      <c r="AL162" s="101">
        <f t="shared" si="292"/>
        <v>0</v>
      </c>
    </row>
    <row r="163">
      <c r="A163" s="123" t="s">
        <v>333</v>
      </c>
      <c r="B163" s="87" t="s">
        <v>334</v>
      </c>
      <c r="C163" s="218"/>
      <c r="D163" s="88"/>
      <c r="E163" s="89"/>
      <c r="F163" s="235"/>
      <c r="G163" s="149"/>
      <c r="H163" s="91"/>
      <c r="I163" s="91"/>
      <c r="J163" s="91"/>
      <c r="K163" s="91"/>
      <c r="L163" s="91"/>
      <c r="M163" s="91"/>
      <c r="N163" s="91"/>
      <c r="O163" s="10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150"/>
      <c r="AA163" s="90"/>
      <c r="AB163" s="10">
        <f t="shared" si="288"/>
        <v>0</v>
      </c>
      <c r="AC163" s="90"/>
      <c r="AD163" s="90"/>
      <c r="AE163" s="90"/>
      <c r="AF163" s="90"/>
      <c r="AG163" s="90"/>
      <c r="AH163" s="235"/>
      <c r="AI163" s="370"/>
      <c r="AJ163" s="121">
        <f t="shared" si="290"/>
        <v>0</v>
      </c>
      <c r="AK163" s="119">
        <f t="shared" si="291"/>
        <v>0</v>
      </c>
      <c r="AL163" s="101">
        <f t="shared" si="292"/>
        <v>0</v>
      </c>
    </row>
    <row r="164" ht="31.5">
      <c r="A164" s="96" t="s">
        <v>335</v>
      </c>
      <c r="B164" s="97" t="s">
        <v>336</v>
      </c>
      <c r="C164" s="214">
        <v>10.686999999999999</v>
      </c>
      <c r="D164" s="104">
        <v>34</v>
      </c>
      <c r="E164" s="269">
        <v>34</v>
      </c>
      <c r="F164" s="200">
        <f t="shared" ref="F164:F227" si="295">E164/C164</f>
        <v>3.1814353887901192</v>
      </c>
      <c r="G164" s="102">
        <v>0</v>
      </c>
      <c r="H164" s="105">
        <v>0</v>
      </c>
      <c r="I164" s="105"/>
      <c r="J164" s="105"/>
      <c r="K164" s="105"/>
      <c r="L164" s="105"/>
      <c r="M164" s="105">
        <v>0</v>
      </c>
      <c r="N164" s="105"/>
      <c r="O164" s="100"/>
      <c r="P164" s="107"/>
      <c r="Q164" s="107"/>
      <c r="R164" s="107"/>
      <c r="S164" s="107"/>
      <c r="T164" s="107"/>
      <c r="U164" s="101">
        <v>0</v>
      </c>
      <c r="V164" s="101">
        <f t="shared" si="293"/>
        <v>11.899999999999999</v>
      </c>
      <c r="W164" s="103">
        <f t="shared" ref="W164:W227" si="296">ROUNDDOWN(V164,0)</f>
        <v>11</v>
      </c>
      <c r="X164" s="107">
        <v>35</v>
      </c>
      <c r="Y164" s="103">
        <f>'ИТОГ и проверка'!Q164</f>
        <v>0</v>
      </c>
      <c r="Z164" s="103">
        <f t="shared" si="294"/>
        <v>0</v>
      </c>
      <c r="AA164" s="101">
        <f t="shared" ref="AA164:AA227" si="297">Z164-X164</f>
        <v>-35</v>
      </c>
      <c r="AB164" s="103">
        <f t="shared" ref="AB164:AB227" si="298">IF(AA164&gt;0.01,AA164*1000000,0)</f>
        <v>0</v>
      </c>
      <c r="AC164" s="107"/>
      <c r="AD164" s="103"/>
      <c r="AE164" s="107"/>
      <c r="AF164" s="107"/>
      <c r="AG164" s="103">
        <f t="shared" ref="AG164:AG227" si="299">Y164</f>
        <v>0</v>
      </c>
      <c r="AH164" s="103"/>
      <c r="AI164" s="121"/>
      <c r="AJ164" s="121">
        <f t="shared" ref="AJ164:AJ227" si="300">SUM(AD164:AI164)</f>
        <v>0</v>
      </c>
      <c r="AK164" s="119">
        <f t="shared" ref="AK164:AK227" si="301">AJ164-Y164</f>
        <v>0</v>
      </c>
      <c r="AL164" s="101">
        <f t="shared" ref="AL164:AL227" si="302">IF(AK164&gt;1,AK164*1000,0)</f>
        <v>0</v>
      </c>
    </row>
    <row r="165" ht="94.5">
      <c r="A165" s="96" t="s">
        <v>337</v>
      </c>
      <c r="B165" s="97" t="s">
        <v>338</v>
      </c>
      <c r="C165" s="238">
        <v>23.292999999999999</v>
      </c>
      <c r="D165" s="104">
        <v>79</v>
      </c>
      <c r="E165" s="104">
        <v>119</v>
      </c>
      <c r="F165" s="200">
        <f t="shared" si="295"/>
        <v>5.1088309792641571</v>
      </c>
      <c r="G165" s="102">
        <v>27</v>
      </c>
      <c r="H165" s="105">
        <v>34</v>
      </c>
      <c r="I165" s="105"/>
      <c r="J165" s="105"/>
      <c r="K165" s="105"/>
      <c r="L165" s="105"/>
      <c r="M165" s="105">
        <v>27</v>
      </c>
      <c r="N165" s="105"/>
      <c r="O165" s="100">
        <v>26</v>
      </c>
      <c r="P165" s="107"/>
      <c r="Q165" s="107"/>
      <c r="R165" s="107"/>
      <c r="S165" s="107"/>
      <c r="T165" s="107"/>
      <c r="U165" s="101">
        <f t="shared" ref="U164:U227" si="303">O165/G165%</f>
        <v>96.296296296296291</v>
      </c>
      <c r="V165" s="101">
        <f t="shared" si="293"/>
        <v>41.649999999999999</v>
      </c>
      <c r="W165" s="103">
        <f t="shared" si="296"/>
        <v>41</v>
      </c>
      <c r="X165" s="107">
        <v>35</v>
      </c>
      <c r="Y165" s="103">
        <f>'ИТОГ и проверка'!Q165</f>
        <v>41</v>
      </c>
      <c r="Z165" s="103">
        <f t="shared" si="294"/>
        <v>34.45378151260504</v>
      </c>
      <c r="AA165" s="101">
        <f t="shared" si="297"/>
        <v>-0.5462184873949596</v>
      </c>
      <c r="AB165" s="10">
        <f t="shared" si="298"/>
        <v>0</v>
      </c>
      <c r="AC165" s="107"/>
      <c r="AD165" s="103"/>
      <c r="AE165" s="107"/>
      <c r="AF165" s="107"/>
      <c r="AG165" s="103">
        <f t="shared" si="299"/>
        <v>41</v>
      </c>
      <c r="AH165" s="103"/>
      <c r="AI165" s="121"/>
      <c r="AJ165" s="121">
        <f t="shared" si="300"/>
        <v>41</v>
      </c>
      <c r="AK165" s="119">
        <f t="shared" si="301"/>
        <v>0</v>
      </c>
      <c r="AL165" s="101">
        <f t="shared" si="302"/>
        <v>0</v>
      </c>
    </row>
    <row r="166" ht="47.25">
      <c r="A166" s="96" t="s">
        <v>339</v>
      </c>
      <c r="B166" s="97" t="s">
        <v>340</v>
      </c>
      <c r="C166" s="214">
        <v>19.553999999999998</v>
      </c>
      <c r="D166" s="337">
        <v>70</v>
      </c>
      <c r="E166" s="373">
        <v>95</v>
      </c>
      <c r="F166" s="217">
        <f t="shared" si="295"/>
        <v>4.8583410043980777</v>
      </c>
      <c r="G166" s="102">
        <v>20</v>
      </c>
      <c r="H166" s="105">
        <v>29</v>
      </c>
      <c r="I166" s="105"/>
      <c r="J166" s="105"/>
      <c r="K166" s="105"/>
      <c r="L166" s="105"/>
      <c r="M166" s="105">
        <v>20</v>
      </c>
      <c r="N166" s="105"/>
      <c r="O166" s="100">
        <v>20</v>
      </c>
      <c r="P166" s="107"/>
      <c r="Q166" s="107"/>
      <c r="R166" s="107"/>
      <c r="S166" s="107"/>
      <c r="T166" s="107"/>
      <c r="U166" s="101">
        <f t="shared" si="303"/>
        <v>100</v>
      </c>
      <c r="V166" s="101">
        <f t="shared" si="293"/>
        <v>33.25</v>
      </c>
      <c r="W166" s="103">
        <f t="shared" si="296"/>
        <v>33</v>
      </c>
      <c r="X166" s="107">
        <v>35</v>
      </c>
      <c r="Y166" s="103">
        <f>'ИТОГ и проверка'!Q166</f>
        <v>20</v>
      </c>
      <c r="Z166" s="103">
        <f t="shared" si="294"/>
        <v>21.05263157894737</v>
      </c>
      <c r="AA166" s="101">
        <f t="shared" si="297"/>
        <v>-13.94736842105263</v>
      </c>
      <c r="AB166" s="103">
        <f t="shared" si="298"/>
        <v>0</v>
      </c>
      <c r="AC166" s="107"/>
      <c r="AD166" s="103"/>
      <c r="AE166" s="107"/>
      <c r="AF166" s="107"/>
      <c r="AG166" s="103">
        <f t="shared" si="299"/>
        <v>20</v>
      </c>
      <c r="AH166" s="103"/>
      <c r="AI166" s="121"/>
      <c r="AJ166" s="121">
        <f t="shared" si="300"/>
        <v>20</v>
      </c>
      <c r="AK166" s="119">
        <f t="shared" si="301"/>
        <v>0</v>
      </c>
      <c r="AL166" s="101">
        <f t="shared" si="302"/>
        <v>0</v>
      </c>
    </row>
    <row r="167" ht="31.5">
      <c r="A167" s="96" t="s">
        <v>341</v>
      </c>
      <c r="B167" s="97" t="s">
        <v>342</v>
      </c>
      <c r="C167" s="211">
        <v>119.479</v>
      </c>
      <c r="D167" s="104">
        <v>343</v>
      </c>
      <c r="E167" s="230">
        <v>365</v>
      </c>
      <c r="F167" s="200">
        <f t="shared" si="295"/>
        <v>3.0549301550900156</v>
      </c>
      <c r="G167" s="102">
        <v>100</v>
      </c>
      <c r="H167" s="105">
        <v>29</v>
      </c>
      <c r="I167" s="105"/>
      <c r="J167" s="105"/>
      <c r="K167" s="105"/>
      <c r="L167" s="105"/>
      <c r="M167" s="105">
        <v>100</v>
      </c>
      <c r="N167" s="105"/>
      <c r="O167" s="100">
        <v>100</v>
      </c>
      <c r="P167" s="107"/>
      <c r="Q167" s="107"/>
      <c r="R167" s="107"/>
      <c r="S167" s="107"/>
      <c r="T167" s="107"/>
      <c r="U167" s="101">
        <f t="shared" si="303"/>
        <v>100</v>
      </c>
      <c r="V167" s="101">
        <f t="shared" si="293"/>
        <v>127.74999999999999</v>
      </c>
      <c r="W167" s="103">
        <f t="shared" si="296"/>
        <v>127</v>
      </c>
      <c r="X167" s="107">
        <v>35</v>
      </c>
      <c r="Y167" s="103">
        <f>'ИТОГ и проверка'!Q167</f>
        <v>120</v>
      </c>
      <c r="Z167" s="103">
        <f t="shared" si="294"/>
        <v>32.876712328767127</v>
      </c>
      <c r="AA167" s="101">
        <f t="shared" si="297"/>
        <v>-2.1232876712328732</v>
      </c>
      <c r="AB167" s="10">
        <f t="shared" si="298"/>
        <v>0</v>
      </c>
      <c r="AC167" s="107"/>
      <c r="AD167" s="103"/>
      <c r="AE167" s="107"/>
      <c r="AF167" s="107"/>
      <c r="AG167" s="103">
        <f t="shared" si="299"/>
        <v>120</v>
      </c>
      <c r="AH167" s="103"/>
      <c r="AI167" s="121"/>
      <c r="AJ167" s="121">
        <f t="shared" si="300"/>
        <v>120</v>
      </c>
      <c r="AK167" s="119">
        <f t="shared" si="301"/>
        <v>0</v>
      </c>
      <c r="AL167" s="101">
        <f t="shared" si="302"/>
        <v>0</v>
      </c>
    </row>
    <row r="168" ht="31.5">
      <c r="A168" s="96" t="s">
        <v>343</v>
      </c>
      <c r="B168" s="97" t="s">
        <v>344</v>
      </c>
      <c r="C168" s="214">
        <v>127.17</v>
      </c>
      <c r="D168" s="104">
        <v>227</v>
      </c>
      <c r="E168" s="120">
        <v>264</v>
      </c>
      <c r="F168" s="200">
        <f t="shared" si="295"/>
        <v>2.0759613116301012</v>
      </c>
      <c r="G168" s="102">
        <v>79</v>
      </c>
      <c r="H168" s="105">
        <v>35</v>
      </c>
      <c r="I168" s="105"/>
      <c r="J168" s="105"/>
      <c r="K168" s="105"/>
      <c r="L168" s="105"/>
      <c r="M168" s="105">
        <v>79</v>
      </c>
      <c r="N168" s="105"/>
      <c r="O168" s="100">
        <v>29</v>
      </c>
      <c r="P168" s="107"/>
      <c r="Q168" s="107"/>
      <c r="R168" s="107"/>
      <c r="S168" s="107"/>
      <c r="T168" s="107"/>
      <c r="U168" s="101">
        <f t="shared" si="303"/>
        <v>36.708860759493668</v>
      </c>
      <c r="V168" s="101">
        <f t="shared" si="293"/>
        <v>92.399999999999991</v>
      </c>
      <c r="W168" s="103">
        <f t="shared" si="296"/>
        <v>92</v>
      </c>
      <c r="X168" s="107">
        <v>35</v>
      </c>
      <c r="Y168" s="103">
        <f>'ИТОГ и проверка'!Q168</f>
        <v>92</v>
      </c>
      <c r="Z168" s="103">
        <f t="shared" si="294"/>
        <v>34.848484848484844</v>
      </c>
      <c r="AA168" s="101">
        <f t="shared" si="297"/>
        <v>-0.15151515151515582</v>
      </c>
      <c r="AB168" s="103">
        <f t="shared" si="298"/>
        <v>0</v>
      </c>
      <c r="AC168" s="107"/>
      <c r="AD168" s="103"/>
      <c r="AE168" s="107"/>
      <c r="AF168" s="107"/>
      <c r="AG168" s="103">
        <f t="shared" si="299"/>
        <v>92</v>
      </c>
      <c r="AH168" s="103"/>
      <c r="AI168" s="121"/>
      <c r="AJ168" s="121">
        <f t="shared" si="300"/>
        <v>92</v>
      </c>
      <c r="AK168" s="119">
        <f t="shared" si="301"/>
        <v>0</v>
      </c>
      <c r="AL168" s="101">
        <f t="shared" si="302"/>
        <v>0</v>
      </c>
    </row>
    <row r="169" ht="63">
      <c r="A169" s="96" t="s">
        <v>345</v>
      </c>
      <c r="B169" s="97" t="s">
        <v>346</v>
      </c>
      <c r="C169" s="238">
        <v>51.795000000000002</v>
      </c>
      <c r="D169" s="104">
        <v>269</v>
      </c>
      <c r="E169" s="294">
        <v>276</v>
      </c>
      <c r="F169" s="200">
        <f t="shared" si="295"/>
        <v>5.328699681436432</v>
      </c>
      <c r="G169" s="102">
        <v>94</v>
      </c>
      <c r="H169" s="105">
        <v>35</v>
      </c>
      <c r="I169" s="105"/>
      <c r="J169" s="105"/>
      <c r="K169" s="105"/>
      <c r="L169" s="105"/>
      <c r="M169" s="105">
        <v>94</v>
      </c>
      <c r="N169" s="105"/>
      <c r="O169" s="100">
        <v>87</v>
      </c>
      <c r="P169" s="107"/>
      <c r="Q169" s="107"/>
      <c r="R169" s="107"/>
      <c r="S169" s="107"/>
      <c r="T169" s="107"/>
      <c r="U169" s="101">
        <f t="shared" si="303"/>
        <v>92.553191489361708</v>
      </c>
      <c r="V169" s="101">
        <f t="shared" si="293"/>
        <v>96.599999999999994</v>
      </c>
      <c r="W169" s="103">
        <f t="shared" si="296"/>
        <v>96</v>
      </c>
      <c r="X169" s="107">
        <v>35</v>
      </c>
      <c r="Y169" s="103">
        <f>'ИТОГ и проверка'!Q169</f>
        <v>96</v>
      </c>
      <c r="Z169" s="103">
        <f t="shared" si="294"/>
        <v>34.782608695652179</v>
      </c>
      <c r="AA169" s="101">
        <f t="shared" si="297"/>
        <v>-0.21739130434782084</v>
      </c>
      <c r="AB169" s="10">
        <f t="shared" si="298"/>
        <v>0</v>
      </c>
      <c r="AC169" s="107"/>
      <c r="AD169" s="103"/>
      <c r="AE169" s="107"/>
      <c r="AF169" s="107"/>
      <c r="AG169" s="103">
        <f t="shared" si="299"/>
        <v>96</v>
      </c>
      <c r="AH169" s="103"/>
      <c r="AI169" s="121"/>
      <c r="AJ169" s="121">
        <f t="shared" si="300"/>
        <v>96</v>
      </c>
      <c r="AK169" s="119">
        <f t="shared" si="301"/>
        <v>0</v>
      </c>
      <c r="AL169" s="101">
        <f t="shared" si="302"/>
        <v>0</v>
      </c>
    </row>
    <row r="170">
      <c r="A170" s="123" t="s">
        <v>347</v>
      </c>
      <c r="B170" s="87" t="s">
        <v>348</v>
      </c>
      <c r="C170" s="206"/>
      <c r="D170" s="208"/>
      <c r="E170" s="301"/>
      <c r="F170" s="256"/>
      <c r="G170" s="149"/>
      <c r="H170" s="91"/>
      <c r="I170" s="91"/>
      <c r="J170" s="91"/>
      <c r="K170" s="91"/>
      <c r="L170" s="91"/>
      <c r="M170" s="91"/>
      <c r="N170" s="91"/>
      <c r="O170" s="10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150"/>
      <c r="AA170" s="90"/>
      <c r="AB170" s="103">
        <f t="shared" si="298"/>
        <v>0</v>
      </c>
      <c r="AC170" s="90"/>
      <c r="AD170" s="90"/>
      <c r="AE170" s="90"/>
      <c r="AF170" s="90"/>
      <c r="AG170" s="90"/>
      <c r="AH170" s="235"/>
      <c r="AI170" s="370"/>
      <c r="AJ170" s="121">
        <f t="shared" si="300"/>
        <v>0</v>
      </c>
      <c r="AK170" s="119">
        <f t="shared" si="301"/>
        <v>0</v>
      </c>
      <c r="AL170" s="101">
        <f t="shared" si="302"/>
        <v>0</v>
      </c>
    </row>
    <row r="171" ht="31.5">
      <c r="A171" s="96" t="s">
        <v>349</v>
      </c>
      <c r="B171" s="97" t="s">
        <v>350</v>
      </c>
      <c r="C171" s="211">
        <v>394.31799999999998</v>
      </c>
      <c r="D171" s="337">
        <v>741</v>
      </c>
      <c r="E171" s="213">
        <v>861</v>
      </c>
      <c r="F171" s="217">
        <f t="shared" si="295"/>
        <v>2.1835168569530179</v>
      </c>
      <c r="G171" s="102">
        <v>259</v>
      </c>
      <c r="H171" s="105">
        <v>35</v>
      </c>
      <c r="I171" s="105"/>
      <c r="J171" s="105"/>
      <c r="K171" s="105"/>
      <c r="L171" s="105"/>
      <c r="M171" s="105">
        <v>259</v>
      </c>
      <c r="N171" s="105"/>
      <c r="O171" s="100">
        <v>220</v>
      </c>
      <c r="P171" s="107"/>
      <c r="Q171" s="107"/>
      <c r="R171" s="107"/>
      <c r="S171" s="107"/>
      <c r="T171" s="107"/>
      <c r="U171" s="101">
        <f t="shared" si="303"/>
        <v>84.942084942084946</v>
      </c>
      <c r="V171" s="101">
        <f t="shared" si="293"/>
        <v>301.34999999999997</v>
      </c>
      <c r="W171" s="103">
        <f t="shared" si="296"/>
        <v>301</v>
      </c>
      <c r="X171" s="107">
        <v>35</v>
      </c>
      <c r="Y171" s="103">
        <f>'ИТОГ и проверка'!Q171</f>
        <v>301</v>
      </c>
      <c r="Z171" s="103">
        <f t="shared" si="294"/>
        <v>34.959349593495936</v>
      </c>
      <c r="AA171" s="101">
        <f t="shared" si="297"/>
        <v>-0.040650406504063596</v>
      </c>
      <c r="AB171" s="10">
        <f t="shared" si="298"/>
        <v>0</v>
      </c>
      <c r="AC171" s="107"/>
      <c r="AD171" s="103"/>
      <c r="AE171" s="107"/>
      <c r="AF171" s="107"/>
      <c r="AG171" s="103">
        <f t="shared" si="299"/>
        <v>301</v>
      </c>
      <c r="AH171" s="103"/>
      <c r="AI171" s="121"/>
      <c r="AJ171" s="121">
        <f t="shared" si="300"/>
        <v>301</v>
      </c>
      <c r="AK171" s="119">
        <f t="shared" si="301"/>
        <v>0</v>
      </c>
      <c r="AL171" s="101">
        <f t="shared" si="302"/>
        <v>0</v>
      </c>
    </row>
    <row r="172" ht="31.5">
      <c r="A172" s="96" t="s">
        <v>351</v>
      </c>
      <c r="B172" s="97" t="s">
        <v>352</v>
      </c>
      <c r="C172" s="214">
        <v>193.92599999999999</v>
      </c>
      <c r="D172" s="337">
        <v>550</v>
      </c>
      <c r="E172" s="213">
        <v>632</v>
      </c>
      <c r="F172" s="217">
        <f t="shared" si="295"/>
        <v>3.2589750729659768</v>
      </c>
      <c r="G172" s="102">
        <v>192</v>
      </c>
      <c r="H172" s="105">
        <v>35</v>
      </c>
      <c r="I172" s="105"/>
      <c r="J172" s="105"/>
      <c r="K172" s="105"/>
      <c r="L172" s="105"/>
      <c r="M172" s="105">
        <v>192</v>
      </c>
      <c r="N172" s="105"/>
      <c r="O172" s="100"/>
      <c r="P172" s="107"/>
      <c r="Q172" s="107"/>
      <c r="R172" s="107"/>
      <c r="S172" s="107"/>
      <c r="T172" s="107"/>
      <c r="U172" s="101">
        <f t="shared" si="303"/>
        <v>0</v>
      </c>
      <c r="V172" s="101">
        <f t="shared" si="293"/>
        <v>221.19999999999999</v>
      </c>
      <c r="W172" s="103">
        <f t="shared" si="296"/>
        <v>221</v>
      </c>
      <c r="X172" s="107">
        <v>35</v>
      </c>
      <c r="Y172" s="103">
        <f>'ИТОГ и проверка'!Q172</f>
        <v>221</v>
      </c>
      <c r="Z172" s="103">
        <f t="shared" si="294"/>
        <v>34.968354430379748</v>
      </c>
      <c r="AA172" s="101">
        <f t="shared" si="297"/>
        <v>-0.031645569620252445</v>
      </c>
      <c r="AB172" s="103">
        <f t="shared" si="298"/>
        <v>0</v>
      </c>
      <c r="AC172" s="107"/>
      <c r="AD172" s="103"/>
      <c r="AE172" s="107"/>
      <c r="AF172" s="107"/>
      <c r="AG172" s="103">
        <f t="shared" si="299"/>
        <v>221</v>
      </c>
      <c r="AH172" s="103"/>
      <c r="AI172" s="121"/>
      <c r="AJ172" s="121">
        <f t="shared" si="300"/>
        <v>221</v>
      </c>
      <c r="AK172" s="119">
        <f t="shared" si="301"/>
        <v>0</v>
      </c>
      <c r="AL172" s="101">
        <f t="shared" si="302"/>
        <v>0</v>
      </c>
    </row>
    <row r="173" ht="31.5">
      <c r="A173" s="96" t="s">
        <v>353</v>
      </c>
      <c r="B173" s="97" t="s">
        <v>354</v>
      </c>
      <c r="C173" s="211">
        <v>187.15299999999999</v>
      </c>
      <c r="D173" s="337">
        <v>1162</v>
      </c>
      <c r="E173" s="213">
        <v>1151</v>
      </c>
      <c r="F173" s="217">
        <f t="shared" si="295"/>
        <v>6.1500483561577965</v>
      </c>
      <c r="G173" s="102">
        <v>406</v>
      </c>
      <c r="H173" s="105">
        <v>35</v>
      </c>
      <c r="I173" s="105"/>
      <c r="J173" s="105"/>
      <c r="K173" s="105"/>
      <c r="L173" s="105"/>
      <c r="M173" s="105">
        <v>406</v>
      </c>
      <c r="N173" s="105"/>
      <c r="O173" s="100">
        <v>406</v>
      </c>
      <c r="P173" s="107"/>
      <c r="Q173" s="107"/>
      <c r="R173" s="107"/>
      <c r="S173" s="107"/>
      <c r="T173" s="107"/>
      <c r="U173" s="101">
        <f t="shared" si="303"/>
        <v>100.00000000000001</v>
      </c>
      <c r="V173" s="101">
        <f t="shared" si="293"/>
        <v>402.84999999999997</v>
      </c>
      <c r="W173" s="103">
        <f t="shared" si="296"/>
        <v>402</v>
      </c>
      <c r="X173" s="107">
        <v>35</v>
      </c>
      <c r="Y173" s="103">
        <f>'ИТОГ и проверка'!Q173</f>
        <v>402</v>
      </c>
      <c r="Z173" s="103">
        <f t="shared" si="294"/>
        <v>34.926151172893135</v>
      </c>
      <c r="AA173" s="101">
        <f t="shared" si="297"/>
        <v>-0.07384882710686469</v>
      </c>
      <c r="AB173" s="10">
        <f t="shared" si="298"/>
        <v>0</v>
      </c>
      <c r="AC173" s="107"/>
      <c r="AD173" s="103"/>
      <c r="AE173" s="107"/>
      <c r="AF173" s="107"/>
      <c r="AG173" s="103">
        <f t="shared" si="299"/>
        <v>402</v>
      </c>
      <c r="AH173" s="103"/>
      <c r="AI173" s="121"/>
      <c r="AJ173" s="121">
        <f t="shared" si="300"/>
        <v>402</v>
      </c>
      <c r="AK173" s="119">
        <f t="shared" si="301"/>
        <v>0</v>
      </c>
      <c r="AL173" s="101">
        <f t="shared" si="302"/>
        <v>0</v>
      </c>
    </row>
    <row r="174" ht="31.5">
      <c r="A174" s="96" t="s">
        <v>355</v>
      </c>
      <c r="B174" s="97" t="s">
        <v>120</v>
      </c>
      <c r="C174" s="214">
        <v>264.69600000000003</v>
      </c>
      <c r="D174" s="337">
        <v>535</v>
      </c>
      <c r="E174" s="213">
        <v>699</v>
      </c>
      <c r="F174" s="217">
        <f t="shared" si="295"/>
        <v>2.6407652552361953</v>
      </c>
      <c r="G174" s="102">
        <v>187</v>
      </c>
      <c r="H174" s="105">
        <v>35</v>
      </c>
      <c r="I174" s="105"/>
      <c r="J174" s="105"/>
      <c r="K174" s="105"/>
      <c r="L174" s="105"/>
      <c r="M174" s="105">
        <v>187</v>
      </c>
      <c r="N174" s="105"/>
      <c r="O174" s="100">
        <v>45</v>
      </c>
      <c r="P174" s="107"/>
      <c r="Q174" s="107"/>
      <c r="R174" s="107"/>
      <c r="S174" s="107"/>
      <c r="T174" s="107"/>
      <c r="U174" s="101">
        <f t="shared" si="303"/>
        <v>24.064171122994651</v>
      </c>
      <c r="V174" s="101">
        <f t="shared" ref="V174:V237" si="304">E174*X174%</f>
        <v>244.64999999999998</v>
      </c>
      <c r="W174" s="103">
        <f t="shared" si="296"/>
        <v>244</v>
      </c>
      <c r="X174" s="107">
        <v>35</v>
      </c>
      <c r="Y174" s="103">
        <f>'ИТОГ и проверка'!Q174</f>
        <v>140</v>
      </c>
      <c r="Z174" s="103">
        <f t="shared" ref="Z174:Z237" si="305">Y174/E174%</f>
        <v>20.028612303290416</v>
      </c>
      <c r="AA174" s="101">
        <f t="shared" si="297"/>
        <v>-14.971387696709584</v>
      </c>
      <c r="AB174" s="103">
        <f t="shared" si="298"/>
        <v>0</v>
      </c>
      <c r="AC174" s="107"/>
      <c r="AD174" s="103"/>
      <c r="AE174" s="107"/>
      <c r="AF174" s="107"/>
      <c r="AG174" s="103">
        <f t="shared" si="299"/>
        <v>140</v>
      </c>
      <c r="AH174" s="103"/>
      <c r="AI174" s="121"/>
      <c r="AJ174" s="121">
        <f t="shared" si="300"/>
        <v>140</v>
      </c>
      <c r="AK174" s="119">
        <f t="shared" si="301"/>
        <v>0</v>
      </c>
      <c r="AL174" s="101">
        <f t="shared" si="302"/>
        <v>0</v>
      </c>
    </row>
    <row r="175" ht="31.5">
      <c r="A175" s="96" t="s">
        <v>356</v>
      </c>
      <c r="B175" s="97" t="s">
        <v>357</v>
      </c>
      <c r="C175" s="232">
        <v>93.555000000000007</v>
      </c>
      <c r="D175" s="104">
        <v>669</v>
      </c>
      <c r="E175" s="230">
        <v>704</v>
      </c>
      <c r="F175" s="200">
        <f t="shared" si="295"/>
        <v>7.5249853027630804</v>
      </c>
      <c r="G175" s="102">
        <v>234</v>
      </c>
      <c r="H175" s="105">
        <v>35</v>
      </c>
      <c r="I175" s="105"/>
      <c r="J175" s="105"/>
      <c r="K175" s="105"/>
      <c r="L175" s="105"/>
      <c r="M175" s="105">
        <v>234</v>
      </c>
      <c r="N175" s="105"/>
      <c r="O175" s="100">
        <v>234</v>
      </c>
      <c r="P175" s="107"/>
      <c r="Q175" s="107"/>
      <c r="R175" s="107"/>
      <c r="S175" s="107"/>
      <c r="T175" s="107"/>
      <c r="U175" s="101">
        <f t="shared" si="303"/>
        <v>100</v>
      </c>
      <c r="V175" s="101">
        <f t="shared" si="304"/>
        <v>246.39999999999998</v>
      </c>
      <c r="W175" s="103">
        <f t="shared" si="296"/>
        <v>246</v>
      </c>
      <c r="X175" s="107">
        <v>35</v>
      </c>
      <c r="Y175" s="103">
        <f>'ИТОГ и проверка'!Q175</f>
        <v>246</v>
      </c>
      <c r="Z175" s="103">
        <f t="shared" si="305"/>
        <v>34.94318181818182</v>
      </c>
      <c r="AA175" s="101">
        <f t="shared" si="297"/>
        <v>-0.05681818181817988</v>
      </c>
      <c r="AB175" s="10">
        <f t="shared" si="298"/>
        <v>0</v>
      </c>
      <c r="AC175" s="107"/>
      <c r="AD175" s="103"/>
      <c r="AE175" s="107"/>
      <c r="AF175" s="107"/>
      <c r="AG175" s="103">
        <f t="shared" si="299"/>
        <v>246</v>
      </c>
      <c r="AH175" s="103"/>
      <c r="AI175" s="121"/>
      <c r="AJ175" s="121">
        <f t="shared" si="300"/>
        <v>246</v>
      </c>
      <c r="AK175" s="119">
        <f t="shared" si="301"/>
        <v>0</v>
      </c>
      <c r="AL175" s="101">
        <f t="shared" si="302"/>
        <v>0</v>
      </c>
    </row>
    <row r="176" ht="31.5">
      <c r="A176" s="96" t="s">
        <v>358</v>
      </c>
      <c r="B176" s="97" t="s">
        <v>359</v>
      </c>
      <c r="C176" s="239">
        <v>862.21799999999996</v>
      </c>
      <c r="D176" s="104">
        <v>2702</v>
      </c>
      <c r="E176" s="294">
        <v>2135</v>
      </c>
      <c r="F176" s="200">
        <f t="shared" si="295"/>
        <v>2.4761719193985745</v>
      </c>
      <c r="G176" s="102">
        <v>945</v>
      </c>
      <c r="H176" s="105">
        <v>35</v>
      </c>
      <c r="I176" s="105"/>
      <c r="J176" s="105"/>
      <c r="K176" s="105"/>
      <c r="L176" s="105"/>
      <c r="M176" s="105">
        <v>945</v>
      </c>
      <c r="N176" s="105"/>
      <c r="O176" s="100"/>
      <c r="P176" s="107"/>
      <c r="Q176" s="107"/>
      <c r="R176" s="107"/>
      <c r="S176" s="107"/>
      <c r="T176" s="107"/>
      <c r="U176" s="101">
        <f t="shared" si="303"/>
        <v>0</v>
      </c>
      <c r="V176" s="101">
        <f t="shared" si="304"/>
        <v>747.25</v>
      </c>
      <c r="W176" s="103">
        <f t="shared" si="296"/>
        <v>747</v>
      </c>
      <c r="X176" s="107">
        <v>35</v>
      </c>
      <c r="Y176" s="103">
        <f>'ИТОГ и проверка'!Q176</f>
        <v>747</v>
      </c>
      <c r="Z176" s="103">
        <f t="shared" si="305"/>
        <v>34.988290398126459</v>
      </c>
      <c r="AA176" s="101">
        <f t="shared" si="297"/>
        <v>-0.011709601873540976</v>
      </c>
      <c r="AB176" s="103">
        <f t="shared" si="298"/>
        <v>0</v>
      </c>
      <c r="AC176" s="107"/>
      <c r="AD176" s="103"/>
      <c r="AE176" s="107"/>
      <c r="AF176" s="107"/>
      <c r="AG176" s="103">
        <f t="shared" si="299"/>
        <v>747</v>
      </c>
      <c r="AH176" s="103"/>
      <c r="AI176" s="121"/>
      <c r="AJ176" s="121">
        <f t="shared" si="300"/>
        <v>747</v>
      </c>
      <c r="AK176" s="119">
        <f t="shared" si="301"/>
        <v>0</v>
      </c>
      <c r="AL176" s="101">
        <f t="shared" si="302"/>
        <v>0</v>
      </c>
    </row>
    <row r="177" ht="47.25">
      <c r="A177" s="96" t="s">
        <v>360</v>
      </c>
      <c r="B177" s="97" t="s">
        <v>361</v>
      </c>
      <c r="C177" s="211">
        <v>363.30500000000001</v>
      </c>
      <c r="D177" s="337">
        <v>1657</v>
      </c>
      <c r="E177" s="293">
        <v>1769</v>
      </c>
      <c r="F177" s="422">
        <f t="shared" si="295"/>
        <v>4.8691870466963021</v>
      </c>
      <c r="G177" s="102">
        <v>579</v>
      </c>
      <c r="H177" s="141">
        <v>35</v>
      </c>
      <c r="I177" s="105"/>
      <c r="J177" s="105"/>
      <c r="K177" s="105"/>
      <c r="L177" s="105"/>
      <c r="M177" s="105"/>
      <c r="N177" s="105"/>
      <c r="O177" s="100">
        <v>579</v>
      </c>
      <c r="P177" s="107"/>
      <c r="Q177" s="107"/>
      <c r="R177" s="107"/>
      <c r="S177" s="107"/>
      <c r="T177" s="107"/>
      <c r="U177" s="101">
        <v>0</v>
      </c>
      <c r="V177" s="101">
        <f t="shared" si="304"/>
        <v>619.14999999999998</v>
      </c>
      <c r="W177" s="103">
        <f t="shared" si="296"/>
        <v>619</v>
      </c>
      <c r="X177" s="107">
        <v>35</v>
      </c>
      <c r="Y177" s="103">
        <f>'ИТОГ и проверка'!Q177</f>
        <v>619</v>
      </c>
      <c r="Z177" s="103">
        <f t="shared" si="305"/>
        <v>34.991520633126058</v>
      </c>
      <c r="AA177" s="101">
        <f t="shared" si="297"/>
        <v>-0.0084793668739422401</v>
      </c>
      <c r="AB177" s="10">
        <f t="shared" si="298"/>
        <v>0</v>
      </c>
      <c r="AC177" s="107"/>
      <c r="AD177" s="103"/>
      <c r="AE177" s="107"/>
      <c r="AF177" s="107"/>
      <c r="AG177" s="103">
        <f t="shared" si="299"/>
        <v>619</v>
      </c>
      <c r="AH177" s="103"/>
      <c r="AI177" s="121"/>
      <c r="AJ177" s="121">
        <f t="shared" si="300"/>
        <v>619</v>
      </c>
      <c r="AK177" s="119">
        <f t="shared" si="301"/>
        <v>0</v>
      </c>
      <c r="AL177" s="101">
        <f t="shared" si="302"/>
        <v>0</v>
      </c>
    </row>
    <row r="178" ht="47.25">
      <c r="A178" s="155" t="s">
        <v>362</v>
      </c>
      <c r="B178" s="154" t="s">
        <v>363</v>
      </c>
      <c r="C178" s="214">
        <v>120.92100000000001</v>
      </c>
      <c r="D178" s="99">
        <v>0</v>
      </c>
      <c r="E178" s="120">
        <v>347</v>
      </c>
      <c r="F178" s="300">
        <f t="shared" si="295"/>
        <v>2.8696421630651416</v>
      </c>
      <c r="G178" s="355">
        <v>0</v>
      </c>
      <c r="H178" s="10">
        <v>0</v>
      </c>
      <c r="I178" s="105"/>
      <c r="J178" s="289"/>
      <c r="K178" s="105"/>
      <c r="L178" s="289"/>
      <c r="M178" s="105"/>
      <c r="N178" s="105"/>
      <c r="O178" s="100">
        <v>0</v>
      </c>
      <c r="P178" s="107"/>
      <c r="Q178" s="181"/>
      <c r="R178" s="107"/>
      <c r="S178" s="181"/>
      <c r="T178" s="107"/>
      <c r="U178" s="300">
        <v>0</v>
      </c>
      <c r="V178" s="101">
        <f t="shared" si="304"/>
        <v>121.44999999999999</v>
      </c>
      <c r="W178" s="10">
        <f t="shared" si="296"/>
        <v>121</v>
      </c>
      <c r="X178" s="107">
        <v>35</v>
      </c>
      <c r="Y178" s="10">
        <f>'ИТОГ и проверка'!Q178</f>
        <v>86</v>
      </c>
      <c r="Z178" s="103">
        <f t="shared" si="305"/>
        <v>24.78386167146974</v>
      </c>
      <c r="AA178" s="300">
        <f t="shared" si="297"/>
        <v>-10.21613832853026</v>
      </c>
      <c r="AB178" s="103">
        <f t="shared" si="298"/>
        <v>0</v>
      </c>
      <c r="AC178" s="181"/>
      <c r="AD178" s="103"/>
      <c r="AE178" s="181"/>
      <c r="AF178" s="107"/>
      <c r="AG178" s="10">
        <f t="shared" si="299"/>
        <v>86</v>
      </c>
      <c r="AH178" s="103"/>
      <c r="AI178" s="121"/>
      <c r="AJ178" s="121"/>
      <c r="AK178" s="119"/>
      <c r="AL178" s="101"/>
    </row>
    <row r="179" ht="47.25">
      <c r="A179" s="155" t="s">
        <v>364</v>
      </c>
      <c r="B179" s="154" t="s">
        <v>365</v>
      </c>
      <c r="C179" s="211">
        <v>128.768</v>
      </c>
      <c r="D179" s="99">
        <v>0</v>
      </c>
      <c r="E179" s="289">
        <v>322</v>
      </c>
      <c r="F179" s="101">
        <f t="shared" si="295"/>
        <v>2.5006212723658052</v>
      </c>
      <c r="G179" s="355">
        <v>0</v>
      </c>
      <c r="H179" s="103">
        <v>0</v>
      </c>
      <c r="I179" s="289"/>
      <c r="J179" s="105"/>
      <c r="K179" s="289"/>
      <c r="L179" s="105"/>
      <c r="M179" s="289"/>
      <c r="N179" s="105"/>
      <c r="O179" s="100">
        <v>0</v>
      </c>
      <c r="P179" s="181"/>
      <c r="Q179" s="107"/>
      <c r="R179" s="181"/>
      <c r="S179" s="107"/>
      <c r="T179" s="181"/>
      <c r="U179" s="101">
        <v>0</v>
      </c>
      <c r="V179" s="300">
        <f t="shared" si="304"/>
        <v>112.69999999999999</v>
      </c>
      <c r="W179" s="103">
        <f t="shared" si="296"/>
        <v>112</v>
      </c>
      <c r="X179" s="181">
        <v>35</v>
      </c>
      <c r="Y179" s="103">
        <f>'ИТОГ и проверка'!Q179</f>
        <v>112</v>
      </c>
      <c r="Z179" s="10">
        <f t="shared" si="305"/>
        <v>34.782608695652172</v>
      </c>
      <c r="AA179" s="101">
        <f t="shared" si="297"/>
        <v>-0.21739130434782794</v>
      </c>
      <c r="AB179" s="10">
        <f t="shared" si="298"/>
        <v>0</v>
      </c>
      <c r="AC179" s="107"/>
      <c r="AD179" s="10"/>
      <c r="AE179" s="107"/>
      <c r="AF179" s="181"/>
      <c r="AG179" s="103">
        <f t="shared" si="299"/>
        <v>112</v>
      </c>
      <c r="AH179" s="10"/>
      <c r="AI179" s="121"/>
      <c r="AJ179" s="121"/>
      <c r="AK179" s="119"/>
      <c r="AL179" s="101"/>
    </row>
    <row r="180" ht="47.25">
      <c r="A180" s="155" t="s">
        <v>366</v>
      </c>
      <c r="B180" s="154" t="s">
        <v>367</v>
      </c>
      <c r="C180" s="214">
        <v>263.10300000000001</v>
      </c>
      <c r="D180" s="99">
        <v>0</v>
      </c>
      <c r="E180" s="105">
        <v>659</v>
      </c>
      <c r="F180" s="300">
        <f t="shared" si="295"/>
        <v>2.5047224851103937</v>
      </c>
      <c r="G180" s="355">
        <v>0</v>
      </c>
      <c r="H180" s="10">
        <v>0</v>
      </c>
      <c r="I180" s="105"/>
      <c r="J180" s="289"/>
      <c r="K180" s="105"/>
      <c r="L180" s="289"/>
      <c r="M180" s="105"/>
      <c r="N180" s="105"/>
      <c r="O180" s="100">
        <v>0</v>
      </c>
      <c r="P180" s="107"/>
      <c r="Q180" s="181"/>
      <c r="R180" s="107"/>
      <c r="S180" s="181"/>
      <c r="T180" s="107"/>
      <c r="U180" s="300">
        <v>0</v>
      </c>
      <c r="V180" s="101">
        <f t="shared" si="304"/>
        <v>230.64999999999998</v>
      </c>
      <c r="W180" s="10">
        <f t="shared" si="296"/>
        <v>230</v>
      </c>
      <c r="X180" s="107">
        <v>35</v>
      </c>
      <c r="Y180" s="10">
        <f>'ИТОГ и проверка'!Q180</f>
        <v>230</v>
      </c>
      <c r="Z180" s="103">
        <f t="shared" si="305"/>
        <v>34.901365705614566</v>
      </c>
      <c r="AA180" s="300">
        <f t="shared" si="297"/>
        <v>-0.098634294385433918</v>
      </c>
      <c r="AB180" s="103">
        <f t="shared" si="298"/>
        <v>0</v>
      </c>
      <c r="AC180" s="181"/>
      <c r="AD180" s="103"/>
      <c r="AE180" s="181"/>
      <c r="AF180" s="107"/>
      <c r="AG180" s="10">
        <f t="shared" si="299"/>
        <v>230</v>
      </c>
      <c r="AH180" s="103"/>
      <c r="AI180" s="121"/>
      <c r="AJ180" s="121"/>
      <c r="AK180" s="119"/>
      <c r="AL180" s="101"/>
    </row>
    <row r="181">
      <c r="A181" s="123" t="s">
        <v>368</v>
      </c>
      <c r="B181" s="87" t="s">
        <v>369</v>
      </c>
      <c r="C181" s="218"/>
      <c r="D181" s="88"/>
      <c r="E181" s="207"/>
      <c r="F181" s="235"/>
      <c r="G181" s="149"/>
      <c r="H181" s="91"/>
      <c r="I181" s="91"/>
      <c r="J181" s="91"/>
      <c r="K181" s="91"/>
      <c r="L181" s="91"/>
      <c r="M181" s="91"/>
      <c r="N181" s="91"/>
      <c r="O181" s="10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150"/>
      <c r="AA181" s="90"/>
      <c r="AB181" s="10">
        <f t="shared" si="298"/>
        <v>0</v>
      </c>
      <c r="AC181" s="90"/>
      <c r="AD181" s="90"/>
      <c r="AE181" s="90"/>
      <c r="AF181" s="90"/>
      <c r="AG181" s="90"/>
      <c r="AH181" s="235"/>
      <c r="AI181" s="370"/>
      <c r="AJ181" s="121">
        <f t="shared" si="300"/>
        <v>0</v>
      </c>
      <c r="AK181" s="119">
        <f t="shared" si="301"/>
        <v>0</v>
      </c>
      <c r="AL181" s="101">
        <f t="shared" si="302"/>
        <v>0</v>
      </c>
    </row>
    <row r="182" ht="31.5" customHeight="1">
      <c r="A182" s="96" t="s">
        <v>370</v>
      </c>
      <c r="B182" s="97" t="s">
        <v>371</v>
      </c>
      <c r="C182" s="214">
        <v>1020.337</v>
      </c>
      <c r="D182" s="104">
        <v>3304</v>
      </c>
      <c r="E182" s="100">
        <v>3284</v>
      </c>
      <c r="F182" s="200">
        <f t="shared" si="295"/>
        <v>3.2185444612907306</v>
      </c>
      <c r="G182" s="102">
        <v>1156</v>
      </c>
      <c r="H182" s="105">
        <v>35</v>
      </c>
      <c r="I182" s="105"/>
      <c r="J182" s="105"/>
      <c r="K182" s="105"/>
      <c r="L182" s="105"/>
      <c r="M182" s="105">
        <v>1156</v>
      </c>
      <c r="N182" s="105"/>
      <c r="O182" s="100">
        <v>1156</v>
      </c>
      <c r="P182" s="107"/>
      <c r="Q182" s="107"/>
      <c r="R182" s="107"/>
      <c r="S182" s="107"/>
      <c r="T182" s="107"/>
      <c r="U182" s="101">
        <f t="shared" si="303"/>
        <v>100</v>
      </c>
      <c r="V182" s="101">
        <f t="shared" si="304"/>
        <v>1149.3999999999999</v>
      </c>
      <c r="W182" s="103">
        <f t="shared" si="296"/>
        <v>1149</v>
      </c>
      <c r="X182" s="107">
        <v>35</v>
      </c>
      <c r="Y182" s="103">
        <f>'ИТОГ и проверка'!Q182</f>
        <v>1149</v>
      </c>
      <c r="Z182" s="103">
        <f t="shared" si="305"/>
        <v>34.987819732034104</v>
      </c>
      <c r="AA182" s="101">
        <f t="shared" si="297"/>
        <v>-0.012180267965895553</v>
      </c>
      <c r="AB182" s="103">
        <f t="shared" si="298"/>
        <v>0</v>
      </c>
      <c r="AC182" s="107"/>
      <c r="AD182" s="103"/>
      <c r="AE182" s="107"/>
      <c r="AF182" s="107"/>
      <c r="AG182" s="103">
        <f t="shared" si="299"/>
        <v>1149</v>
      </c>
      <c r="AH182" s="103"/>
      <c r="AI182" s="121"/>
      <c r="AJ182" s="121">
        <f t="shared" si="300"/>
        <v>1149</v>
      </c>
      <c r="AK182" s="119">
        <f t="shared" si="301"/>
        <v>0</v>
      </c>
      <c r="AL182" s="101">
        <f t="shared" si="302"/>
        <v>0</v>
      </c>
    </row>
    <row r="183" ht="63">
      <c r="A183" s="96" t="s">
        <v>372</v>
      </c>
      <c r="B183" s="97" t="s">
        <v>373</v>
      </c>
      <c r="C183" s="232">
        <v>58.799999999999997</v>
      </c>
      <c r="D183" s="104">
        <v>68</v>
      </c>
      <c r="E183" s="230">
        <v>95</v>
      </c>
      <c r="F183" s="200">
        <f t="shared" si="295"/>
        <v>1.6156462585034015</v>
      </c>
      <c r="G183" s="102">
        <v>23</v>
      </c>
      <c r="H183" s="105">
        <v>34</v>
      </c>
      <c r="I183" s="105"/>
      <c r="J183" s="105"/>
      <c r="K183" s="105"/>
      <c r="L183" s="105"/>
      <c r="M183" s="105">
        <v>23</v>
      </c>
      <c r="N183" s="105"/>
      <c r="O183" s="100">
        <v>2</v>
      </c>
      <c r="P183" s="107"/>
      <c r="Q183" s="107"/>
      <c r="R183" s="107"/>
      <c r="S183" s="107"/>
      <c r="T183" s="107"/>
      <c r="U183" s="101">
        <f t="shared" si="303"/>
        <v>8.695652173913043</v>
      </c>
      <c r="V183" s="101">
        <f t="shared" si="304"/>
        <v>33.25</v>
      </c>
      <c r="W183" s="103">
        <f t="shared" si="296"/>
        <v>33</v>
      </c>
      <c r="X183" s="107">
        <v>35</v>
      </c>
      <c r="Y183" s="103">
        <f>'ИТОГ и проверка'!Q183</f>
        <v>32</v>
      </c>
      <c r="Z183" s="103">
        <f t="shared" si="305"/>
        <v>33.684210526315788</v>
      </c>
      <c r="AA183" s="101">
        <f t="shared" si="297"/>
        <v>-1.3157894736842124</v>
      </c>
      <c r="AB183" s="10">
        <f t="shared" si="298"/>
        <v>0</v>
      </c>
      <c r="AC183" s="107"/>
      <c r="AD183" s="103"/>
      <c r="AE183" s="107"/>
      <c r="AF183" s="107"/>
      <c r="AG183" s="103">
        <f t="shared" si="299"/>
        <v>32</v>
      </c>
      <c r="AH183" s="103"/>
      <c r="AI183" s="121"/>
      <c r="AJ183" s="121">
        <f t="shared" si="300"/>
        <v>32</v>
      </c>
      <c r="AK183" s="119">
        <f t="shared" si="301"/>
        <v>0</v>
      </c>
      <c r="AL183" s="101">
        <f t="shared" si="302"/>
        <v>0</v>
      </c>
    </row>
    <row r="184" ht="63">
      <c r="A184" s="96" t="s">
        <v>374</v>
      </c>
      <c r="B184" s="97" t="s">
        <v>375</v>
      </c>
      <c r="C184" s="239">
        <v>17.800000000000001</v>
      </c>
      <c r="D184" s="104">
        <v>4</v>
      </c>
      <c r="E184" s="100">
        <v>2</v>
      </c>
      <c r="F184" s="200">
        <f t="shared" si="295"/>
        <v>0.11235955056179775</v>
      </c>
      <c r="G184" s="102">
        <v>1</v>
      </c>
      <c r="H184" s="105">
        <v>25</v>
      </c>
      <c r="I184" s="105"/>
      <c r="J184" s="105"/>
      <c r="K184" s="105"/>
      <c r="L184" s="105"/>
      <c r="M184" s="105">
        <v>1</v>
      </c>
      <c r="N184" s="105"/>
      <c r="O184" s="100">
        <v>0</v>
      </c>
      <c r="P184" s="107"/>
      <c r="Q184" s="107"/>
      <c r="R184" s="107"/>
      <c r="S184" s="107"/>
      <c r="T184" s="107"/>
      <c r="U184" s="101">
        <v>0</v>
      </c>
      <c r="V184" s="101">
        <f t="shared" si="304"/>
        <v>0</v>
      </c>
      <c r="W184" s="103">
        <f t="shared" si="296"/>
        <v>0</v>
      </c>
      <c r="X184" s="107">
        <v>0</v>
      </c>
      <c r="Y184" s="103">
        <f>'ИТОГ и проверка'!Q184</f>
        <v>0</v>
      </c>
      <c r="Z184" s="103">
        <f t="shared" si="305"/>
        <v>0</v>
      </c>
      <c r="AA184" s="101">
        <f t="shared" si="297"/>
        <v>0</v>
      </c>
      <c r="AB184" s="103">
        <f t="shared" si="298"/>
        <v>0</v>
      </c>
      <c r="AC184" s="107"/>
      <c r="AD184" s="103"/>
      <c r="AE184" s="107"/>
      <c r="AF184" s="107"/>
      <c r="AG184" s="103">
        <f t="shared" si="299"/>
        <v>0</v>
      </c>
      <c r="AH184" s="103"/>
      <c r="AI184" s="121"/>
      <c r="AJ184" s="121">
        <f t="shared" si="300"/>
        <v>0</v>
      </c>
      <c r="AK184" s="119">
        <f t="shared" si="301"/>
        <v>0</v>
      </c>
      <c r="AL184" s="101">
        <f t="shared" si="302"/>
        <v>0</v>
      </c>
    </row>
    <row r="185" ht="63">
      <c r="A185" s="96" t="s">
        <v>376</v>
      </c>
      <c r="B185" s="97" t="s">
        <v>377</v>
      </c>
      <c r="C185" s="232">
        <v>30.800000000000001</v>
      </c>
      <c r="D185" s="104">
        <v>18</v>
      </c>
      <c r="E185" s="230">
        <v>25</v>
      </c>
      <c r="F185" s="200">
        <f t="shared" si="295"/>
        <v>0.81168831168831168</v>
      </c>
      <c r="G185" s="102">
        <v>6</v>
      </c>
      <c r="H185" s="105">
        <v>33</v>
      </c>
      <c r="I185" s="105"/>
      <c r="J185" s="105"/>
      <c r="K185" s="105"/>
      <c r="L185" s="105"/>
      <c r="M185" s="105">
        <v>6</v>
      </c>
      <c r="N185" s="105"/>
      <c r="O185" s="100">
        <v>0</v>
      </c>
      <c r="P185" s="107"/>
      <c r="Q185" s="107"/>
      <c r="R185" s="107"/>
      <c r="S185" s="107"/>
      <c r="T185" s="107"/>
      <c r="U185" s="101">
        <f t="shared" si="303"/>
        <v>0</v>
      </c>
      <c r="V185" s="101">
        <f t="shared" si="304"/>
        <v>8.75</v>
      </c>
      <c r="W185" s="103">
        <f t="shared" si="296"/>
        <v>8</v>
      </c>
      <c r="X185" s="107">
        <v>35</v>
      </c>
      <c r="Y185" s="103">
        <f>'ИТОГ и проверка'!Q185</f>
        <v>8</v>
      </c>
      <c r="Z185" s="103">
        <f t="shared" si="305"/>
        <v>32</v>
      </c>
      <c r="AA185" s="101">
        <f t="shared" si="297"/>
        <v>-3</v>
      </c>
      <c r="AB185" s="10">
        <f t="shared" si="298"/>
        <v>0</v>
      </c>
      <c r="AC185" s="107"/>
      <c r="AD185" s="103"/>
      <c r="AE185" s="107"/>
      <c r="AF185" s="107"/>
      <c r="AG185" s="103">
        <f t="shared" si="299"/>
        <v>8</v>
      </c>
      <c r="AH185" s="103"/>
      <c r="AI185" s="121"/>
      <c r="AJ185" s="121">
        <f t="shared" si="300"/>
        <v>8</v>
      </c>
      <c r="AK185" s="119">
        <f t="shared" si="301"/>
        <v>0</v>
      </c>
      <c r="AL185" s="101">
        <f t="shared" si="302"/>
        <v>0</v>
      </c>
    </row>
    <row r="186" ht="63">
      <c r="A186" s="96" t="s">
        <v>378</v>
      </c>
      <c r="B186" s="97" t="s">
        <v>379</v>
      </c>
      <c r="C186" s="239">
        <v>20.399999999999999</v>
      </c>
      <c r="D186" s="104">
        <v>14</v>
      </c>
      <c r="E186" s="100">
        <v>14</v>
      </c>
      <c r="F186" s="200">
        <f t="shared" si="295"/>
        <v>0.68627450980392157</v>
      </c>
      <c r="G186" s="102">
        <v>4</v>
      </c>
      <c r="H186" s="105">
        <v>29</v>
      </c>
      <c r="I186" s="105"/>
      <c r="J186" s="105"/>
      <c r="K186" s="105"/>
      <c r="L186" s="105"/>
      <c r="M186" s="105">
        <v>4</v>
      </c>
      <c r="N186" s="105"/>
      <c r="O186" s="100">
        <v>0</v>
      </c>
      <c r="P186" s="107"/>
      <c r="Q186" s="107"/>
      <c r="R186" s="107"/>
      <c r="S186" s="107"/>
      <c r="T186" s="107"/>
      <c r="U186" s="101">
        <f t="shared" si="303"/>
        <v>0</v>
      </c>
      <c r="V186" s="101">
        <f t="shared" si="304"/>
        <v>4.8999999999999995</v>
      </c>
      <c r="W186" s="103">
        <f t="shared" si="296"/>
        <v>4</v>
      </c>
      <c r="X186" s="107">
        <v>35</v>
      </c>
      <c r="Y186" s="103">
        <f>'ИТОГ и проверка'!Q186</f>
        <v>4</v>
      </c>
      <c r="Z186" s="103">
        <f t="shared" si="305"/>
        <v>28.571428571428569</v>
      </c>
      <c r="AA186" s="101">
        <f t="shared" si="297"/>
        <v>-6.4285714285714306</v>
      </c>
      <c r="AB186" s="103">
        <f t="shared" si="298"/>
        <v>0</v>
      </c>
      <c r="AC186" s="107"/>
      <c r="AD186" s="103"/>
      <c r="AE186" s="107"/>
      <c r="AF186" s="107"/>
      <c r="AG186" s="103">
        <f t="shared" si="299"/>
        <v>4</v>
      </c>
      <c r="AH186" s="103"/>
      <c r="AI186" s="121"/>
      <c r="AJ186" s="121">
        <f t="shared" si="300"/>
        <v>4</v>
      </c>
      <c r="AK186" s="119">
        <f t="shared" si="301"/>
        <v>0</v>
      </c>
      <c r="AL186" s="101">
        <f t="shared" si="302"/>
        <v>0</v>
      </c>
    </row>
    <row r="187" ht="63">
      <c r="A187" s="96" t="s">
        <v>380</v>
      </c>
      <c r="B187" s="97" t="s">
        <v>381</v>
      </c>
      <c r="C187" s="232">
        <v>20.800000000000001</v>
      </c>
      <c r="D187" s="104">
        <v>0</v>
      </c>
      <c r="E187" s="230">
        <v>0</v>
      </c>
      <c r="F187" s="200">
        <f t="shared" si="295"/>
        <v>0</v>
      </c>
      <c r="G187" s="102">
        <v>0</v>
      </c>
      <c r="H187" s="105">
        <v>0</v>
      </c>
      <c r="I187" s="105"/>
      <c r="J187" s="105"/>
      <c r="K187" s="105"/>
      <c r="L187" s="105"/>
      <c r="M187" s="105">
        <v>0</v>
      </c>
      <c r="N187" s="105"/>
      <c r="O187" s="100">
        <v>0</v>
      </c>
      <c r="P187" s="107"/>
      <c r="Q187" s="107"/>
      <c r="R187" s="107"/>
      <c r="S187" s="107"/>
      <c r="T187" s="107"/>
      <c r="U187" s="101">
        <v>0</v>
      </c>
      <c r="V187" s="101">
        <f t="shared" si="304"/>
        <v>0</v>
      </c>
      <c r="W187" s="103">
        <f t="shared" si="296"/>
        <v>0</v>
      </c>
      <c r="X187" s="107">
        <v>0</v>
      </c>
      <c r="Y187" s="103">
        <f>'ИТОГ и проверка'!Q187</f>
        <v>0</v>
      </c>
      <c r="Z187" s="103">
        <v>0</v>
      </c>
      <c r="AA187" s="101">
        <f t="shared" si="297"/>
        <v>0</v>
      </c>
      <c r="AB187" s="10">
        <f t="shared" si="298"/>
        <v>0</v>
      </c>
      <c r="AC187" s="107"/>
      <c r="AD187" s="103"/>
      <c r="AE187" s="107"/>
      <c r="AF187" s="107"/>
      <c r="AG187" s="103">
        <f t="shared" si="299"/>
        <v>0</v>
      </c>
      <c r="AH187" s="103"/>
      <c r="AI187" s="121"/>
      <c r="AJ187" s="121">
        <f t="shared" si="300"/>
        <v>0</v>
      </c>
      <c r="AK187" s="119">
        <f t="shared" si="301"/>
        <v>0</v>
      </c>
      <c r="AL187" s="101">
        <f t="shared" si="302"/>
        <v>0</v>
      </c>
    </row>
    <row r="188" ht="63">
      <c r="A188" s="96" t="s">
        <v>382</v>
      </c>
      <c r="B188" s="97" t="s">
        <v>383</v>
      </c>
      <c r="C188" s="239">
        <v>14.800000000000001</v>
      </c>
      <c r="D188" s="104">
        <v>6</v>
      </c>
      <c r="E188" s="100">
        <v>9</v>
      </c>
      <c r="F188" s="200">
        <f t="shared" si="295"/>
        <v>0.60810810810810811</v>
      </c>
      <c r="G188" s="102">
        <v>2</v>
      </c>
      <c r="H188" s="105">
        <v>33</v>
      </c>
      <c r="I188" s="105"/>
      <c r="J188" s="105"/>
      <c r="K188" s="105"/>
      <c r="L188" s="105"/>
      <c r="M188" s="105">
        <v>2</v>
      </c>
      <c r="N188" s="105"/>
      <c r="O188" s="100">
        <v>0</v>
      </c>
      <c r="P188" s="107"/>
      <c r="Q188" s="107"/>
      <c r="R188" s="107"/>
      <c r="S188" s="107"/>
      <c r="T188" s="107"/>
      <c r="U188" s="101">
        <f t="shared" si="303"/>
        <v>0</v>
      </c>
      <c r="V188" s="101">
        <f t="shared" si="304"/>
        <v>3.1499999999999999</v>
      </c>
      <c r="W188" s="103">
        <f t="shared" si="296"/>
        <v>3</v>
      </c>
      <c r="X188" s="107">
        <v>35</v>
      </c>
      <c r="Y188" s="103">
        <f>'ИТОГ и проверка'!Q188</f>
        <v>3</v>
      </c>
      <c r="Z188" s="103">
        <f t="shared" si="305"/>
        <v>33.333333333333336</v>
      </c>
      <c r="AA188" s="101">
        <f t="shared" si="297"/>
        <v>-1.6666666666666643</v>
      </c>
      <c r="AB188" s="103">
        <f t="shared" si="298"/>
        <v>0</v>
      </c>
      <c r="AC188" s="107"/>
      <c r="AD188" s="103"/>
      <c r="AE188" s="107"/>
      <c r="AF188" s="107"/>
      <c r="AG188" s="103">
        <f t="shared" si="299"/>
        <v>3</v>
      </c>
      <c r="AH188" s="103"/>
      <c r="AI188" s="121"/>
      <c r="AJ188" s="121">
        <f t="shared" si="300"/>
        <v>3</v>
      </c>
      <c r="AK188" s="119">
        <f t="shared" si="301"/>
        <v>0</v>
      </c>
      <c r="AL188" s="101">
        <f t="shared" si="302"/>
        <v>0</v>
      </c>
    </row>
    <row r="189" ht="63">
      <c r="A189" s="96" t="s">
        <v>384</v>
      </c>
      <c r="B189" s="97" t="s">
        <v>385</v>
      </c>
      <c r="C189" s="232">
        <v>8.5999999999999996</v>
      </c>
      <c r="D189" s="104">
        <v>10</v>
      </c>
      <c r="E189" s="230">
        <v>11</v>
      </c>
      <c r="F189" s="200">
        <f t="shared" si="295"/>
        <v>1.2790697674418605</v>
      </c>
      <c r="G189" s="102">
        <v>3</v>
      </c>
      <c r="H189" s="105">
        <v>30</v>
      </c>
      <c r="I189" s="105"/>
      <c r="J189" s="105"/>
      <c r="K189" s="105"/>
      <c r="L189" s="105"/>
      <c r="M189" s="105">
        <v>3</v>
      </c>
      <c r="N189" s="105"/>
      <c r="O189" s="100">
        <v>1</v>
      </c>
      <c r="P189" s="107"/>
      <c r="Q189" s="107"/>
      <c r="R189" s="107"/>
      <c r="S189" s="107"/>
      <c r="T189" s="107"/>
      <c r="U189" s="101">
        <f t="shared" si="303"/>
        <v>33.333333333333336</v>
      </c>
      <c r="V189" s="101">
        <f t="shared" si="304"/>
        <v>3.8499999999999996</v>
      </c>
      <c r="W189" s="103">
        <f t="shared" si="296"/>
        <v>3</v>
      </c>
      <c r="X189" s="107">
        <v>35</v>
      </c>
      <c r="Y189" s="103">
        <f>'ИТОГ и проверка'!Q189</f>
        <v>3</v>
      </c>
      <c r="Z189" s="103">
        <f t="shared" si="305"/>
        <v>27.272727272727273</v>
      </c>
      <c r="AA189" s="101">
        <f t="shared" si="297"/>
        <v>-7.7272727272727266</v>
      </c>
      <c r="AB189" s="10">
        <f t="shared" si="298"/>
        <v>0</v>
      </c>
      <c r="AC189" s="107"/>
      <c r="AD189" s="103"/>
      <c r="AE189" s="107"/>
      <c r="AF189" s="107"/>
      <c r="AG189" s="103">
        <f t="shared" si="299"/>
        <v>3</v>
      </c>
      <c r="AH189" s="103"/>
      <c r="AI189" s="121"/>
      <c r="AJ189" s="121">
        <f t="shared" si="300"/>
        <v>3</v>
      </c>
      <c r="AK189" s="119">
        <f t="shared" si="301"/>
        <v>0</v>
      </c>
      <c r="AL189" s="101">
        <f t="shared" si="302"/>
        <v>0</v>
      </c>
    </row>
    <row r="190" ht="63">
      <c r="A190" s="96" t="s">
        <v>386</v>
      </c>
      <c r="B190" s="97" t="s">
        <v>387</v>
      </c>
      <c r="C190" s="239">
        <v>6.0199999999999996</v>
      </c>
      <c r="D190" s="104">
        <v>16</v>
      </c>
      <c r="E190" s="100">
        <v>42</v>
      </c>
      <c r="F190" s="200">
        <f t="shared" si="295"/>
        <v>6.9767441860465125</v>
      </c>
      <c r="G190" s="102">
        <v>5</v>
      </c>
      <c r="H190" s="105">
        <v>31</v>
      </c>
      <c r="I190" s="105"/>
      <c r="J190" s="105"/>
      <c r="K190" s="105"/>
      <c r="L190" s="105"/>
      <c r="M190" s="105">
        <v>5</v>
      </c>
      <c r="N190" s="105"/>
      <c r="O190" s="100">
        <v>4</v>
      </c>
      <c r="P190" s="107"/>
      <c r="Q190" s="107"/>
      <c r="R190" s="107"/>
      <c r="S190" s="107"/>
      <c r="T190" s="107"/>
      <c r="U190" s="101">
        <f t="shared" si="303"/>
        <v>80</v>
      </c>
      <c r="V190" s="101">
        <f t="shared" si="304"/>
        <v>14.699999999999999</v>
      </c>
      <c r="W190" s="103">
        <f t="shared" si="296"/>
        <v>14</v>
      </c>
      <c r="X190" s="107">
        <v>35</v>
      </c>
      <c r="Y190" s="103">
        <f>'ИТОГ и проверка'!Q190</f>
        <v>14</v>
      </c>
      <c r="Z190" s="103">
        <f t="shared" si="305"/>
        <v>33.333333333333336</v>
      </c>
      <c r="AA190" s="101">
        <f t="shared" si="297"/>
        <v>-1.6666666666666643</v>
      </c>
      <c r="AB190" s="103">
        <f t="shared" si="298"/>
        <v>0</v>
      </c>
      <c r="AC190" s="107"/>
      <c r="AD190" s="103"/>
      <c r="AE190" s="107"/>
      <c r="AF190" s="107"/>
      <c r="AG190" s="103">
        <f t="shared" si="299"/>
        <v>14</v>
      </c>
      <c r="AH190" s="103"/>
      <c r="AI190" s="121"/>
      <c r="AJ190" s="121">
        <f t="shared" si="300"/>
        <v>14</v>
      </c>
      <c r="AK190" s="119">
        <f t="shared" si="301"/>
        <v>0</v>
      </c>
      <c r="AL190" s="101">
        <f t="shared" si="302"/>
        <v>0</v>
      </c>
    </row>
    <row r="191" ht="63">
      <c r="A191" s="96" t="s">
        <v>388</v>
      </c>
      <c r="B191" s="97" t="s">
        <v>389</v>
      </c>
      <c r="C191" s="232">
        <v>20.399999999999999</v>
      </c>
      <c r="D191" s="104">
        <v>13</v>
      </c>
      <c r="E191" s="230">
        <v>16</v>
      </c>
      <c r="F191" s="200">
        <f t="shared" si="295"/>
        <v>0.78431372549019618</v>
      </c>
      <c r="G191" s="102">
        <v>4</v>
      </c>
      <c r="H191" s="105">
        <v>31</v>
      </c>
      <c r="I191" s="105"/>
      <c r="J191" s="105"/>
      <c r="K191" s="105"/>
      <c r="L191" s="105"/>
      <c r="M191" s="105">
        <v>4</v>
      </c>
      <c r="N191" s="105"/>
      <c r="O191" s="100">
        <v>0</v>
      </c>
      <c r="P191" s="107"/>
      <c r="Q191" s="107"/>
      <c r="R191" s="107"/>
      <c r="S191" s="107"/>
      <c r="T191" s="107"/>
      <c r="U191" s="101">
        <f t="shared" si="303"/>
        <v>0</v>
      </c>
      <c r="V191" s="101">
        <f t="shared" si="304"/>
        <v>5.5999999999999996</v>
      </c>
      <c r="W191" s="103">
        <f t="shared" si="296"/>
        <v>5</v>
      </c>
      <c r="X191" s="107">
        <v>35</v>
      </c>
      <c r="Y191" s="103">
        <f>'ИТОГ и проверка'!Q191</f>
        <v>5</v>
      </c>
      <c r="Z191" s="103">
        <f t="shared" si="305"/>
        <v>31.25</v>
      </c>
      <c r="AA191" s="101">
        <f t="shared" si="297"/>
        <v>-3.75</v>
      </c>
      <c r="AB191" s="10">
        <f t="shared" si="298"/>
        <v>0</v>
      </c>
      <c r="AC191" s="107"/>
      <c r="AD191" s="103"/>
      <c r="AE191" s="107"/>
      <c r="AF191" s="107"/>
      <c r="AG191" s="103">
        <f t="shared" si="299"/>
        <v>5</v>
      </c>
      <c r="AH191" s="103"/>
      <c r="AI191" s="121"/>
      <c r="AJ191" s="121">
        <f t="shared" si="300"/>
        <v>5</v>
      </c>
      <c r="AK191" s="119">
        <f t="shared" si="301"/>
        <v>0</v>
      </c>
      <c r="AL191" s="101">
        <f t="shared" si="302"/>
        <v>0</v>
      </c>
    </row>
    <row r="192" ht="63">
      <c r="A192" s="96" t="s">
        <v>390</v>
      </c>
      <c r="B192" s="97" t="s">
        <v>391</v>
      </c>
      <c r="C192" s="239">
        <v>37.25</v>
      </c>
      <c r="D192" s="104">
        <v>26</v>
      </c>
      <c r="E192" s="100">
        <v>40</v>
      </c>
      <c r="F192" s="200">
        <f t="shared" si="295"/>
        <v>1.0738255033557047</v>
      </c>
      <c r="G192" s="102">
        <v>9</v>
      </c>
      <c r="H192" s="105">
        <v>35</v>
      </c>
      <c r="I192" s="105"/>
      <c r="J192" s="105"/>
      <c r="K192" s="105"/>
      <c r="L192" s="105"/>
      <c r="M192" s="105">
        <v>9</v>
      </c>
      <c r="N192" s="105"/>
      <c r="O192" s="100">
        <v>0</v>
      </c>
      <c r="P192" s="107"/>
      <c r="Q192" s="107"/>
      <c r="R192" s="107"/>
      <c r="S192" s="107"/>
      <c r="T192" s="107"/>
      <c r="U192" s="101">
        <f t="shared" si="303"/>
        <v>0</v>
      </c>
      <c r="V192" s="101">
        <f t="shared" si="304"/>
        <v>14</v>
      </c>
      <c r="W192" s="103">
        <f t="shared" si="296"/>
        <v>14</v>
      </c>
      <c r="X192" s="107">
        <v>35</v>
      </c>
      <c r="Y192" s="103">
        <f>'ИТОГ и проверка'!Q192</f>
        <v>14</v>
      </c>
      <c r="Z192" s="103">
        <f t="shared" si="305"/>
        <v>35</v>
      </c>
      <c r="AA192" s="101">
        <f t="shared" si="297"/>
        <v>0</v>
      </c>
      <c r="AB192" s="103">
        <f t="shared" si="298"/>
        <v>0</v>
      </c>
      <c r="AC192" s="107"/>
      <c r="AD192" s="103"/>
      <c r="AE192" s="107"/>
      <c r="AF192" s="107"/>
      <c r="AG192" s="103">
        <f t="shared" si="299"/>
        <v>14</v>
      </c>
      <c r="AH192" s="103"/>
      <c r="AI192" s="121"/>
      <c r="AJ192" s="121">
        <f t="shared" si="300"/>
        <v>14</v>
      </c>
      <c r="AK192" s="119">
        <f t="shared" si="301"/>
        <v>0</v>
      </c>
      <c r="AL192" s="101">
        <f t="shared" si="302"/>
        <v>0</v>
      </c>
    </row>
    <row r="193" ht="63">
      <c r="A193" s="96" t="s">
        <v>392</v>
      </c>
      <c r="B193" s="97" t="s">
        <v>393</v>
      </c>
      <c r="C193" s="232">
        <v>24.350000000000001</v>
      </c>
      <c r="D193" s="104">
        <v>0</v>
      </c>
      <c r="E193" s="230">
        <v>2</v>
      </c>
      <c r="F193" s="200">
        <f t="shared" si="295"/>
        <v>0.082135523613963035</v>
      </c>
      <c r="G193" s="102">
        <v>0</v>
      </c>
      <c r="H193" s="105">
        <v>0</v>
      </c>
      <c r="I193" s="105"/>
      <c r="J193" s="105"/>
      <c r="K193" s="105"/>
      <c r="L193" s="105"/>
      <c r="M193" s="105">
        <v>0</v>
      </c>
      <c r="N193" s="105"/>
      <c r="O193" s="100">
        <v>0</v>
      </c>
      <c r="P193" s="107"/>
      <c r="Q193" s="107"/>
      <c r="R193" s="107"/>
      <c r="S193" s="107"/>
      <c r="T193" s="107"/>
      <c r="U193" s="101">
        <v>0</v>
      </c>
      <c r="V193" s="101">
        <f t="shared" si="304"/>
        <v>0</v>
      </c>
      <c r="W193" s="103">
        <f t="shared" si="296"/>
        <v>0</v>
      </c>
      <c r="X193" s="107">
        <v>0</v>
      </c>
      <c r="Y193" s="103">
        <f>'ИТОГ и проверка'!Q193</f>
        <v>0</v>
      </c>
      <c r="Z193" s="103">
        <v>0</v>
      </c>
      <c r="AA193" s="101">
        <f t="shared" si="297"/>
        <v>0</v>
      </c>
      <c r="AB193" s="10">
        <f t="shared" si="298"/>
        <v>0</v>
      </c>
      <c r="AC193" s="107"/>
      <c r="AD193" s="103"/>
      <c r="AE193" s="107"/>
      <c r="AF193" s="107"/>
      <c r="AG193" s="103">
        <f t="shared" si="299"/>
        <v>0</v>
      </c>
      <c r="AH193" s="103"/>
      <c r="AI193" s="121"/>
      <c r="AJ193" s="121">
        <f t="shared" si="300"/>
        <v>0</v>
      </c>
      <c r="AK193" s="119">
        <f t="shared" si="301"/>
        <v>0</v>
      </c>
      <c r="AL193" s="101">
        <f t="shared" si="302"/>
        <v>0</v>
      </c>
    </row>
    <row r="194" ht="63">
      <c r="A194" s="96" t="s">
        <v>394</v>
      </c>
      <c r="B194" s="97" t="s">
        <v>395</v>
      </c>
      <c r="C194" s="239">
        <v>30.800000000000001</v>
      </c>
      <c r="D194" s="104">
        <v>0</v>
      </c>
      <c r="E194" s="100">
        <v>20</v>
      </c>
      <c r="F194" s="200">
        <f t="shared" si="295"/>
        <v>0.64935064935064934</v>
      </c>
      <c r="G194" s="102">
        <v>0</v>
      </c>
      <c r="H194" s="105">
        <v>0</v>
      </c>
      <c r="I194" s="105"/>
      <c r="J194" s="105"/>
      <c r="K194" s="105"/>
      <c r="L194" s="105"/>
      <c r="M194" s="105">
        <v>0</v>
      </c>
      <c r="N194" s="105"/>
      <c r="O194" s="100">
        <v>0</v>
      </c>
      <c r="P194" s="107"/>
      <c r="Q194" s="107"/>
      <c r="R194" s="107"/>
      <c r="S194" s="107"/>
      <c r="T194" s="107"/>
      <c r="U194" s="101">
        <v>0</v>
      </c>
      <c r="V194" s="101">
        <f t="shared" si="304"/>
        <v>7</v>
      </c>
      <c r="W194" s="103">
        <f t="shared" si="296"/>
        <v>7</v>
      </c>
      <c r="X194" s="107">
        <v>35</v>
      </c>
      <c r="Y194" s="103">
        <f>'ИТОГ и проверка'!Q194</f>
        <v>7</v>
      </c>
      <c r="Z194" s="10">
        <f t="shared" si="305"/>
        <v>35</v>
      </c>
      <c r="AA194" s="101">
        <f t="shared" si="297"/>
        <v>0</v>
      </c>
      <c r="AB194" s="103">
        <f t="shared" si="298"/>
        <v>0</v>
      </c>
      <c r="AC194" s="107"/>
      <c r="AD194" s="103"/>
      <c r="AE194" s="107"/>
      <c r="AF194" s="107"/>
      <c r="AG194" s="103">
        <f t="shared" si="299"/>
        <v>7</v>
      </c>
      <c r="AH194" s="103"/>
      <c r="AI194" s="121"/>
      <c r="AJ194" s="121">
        <f t="shared" si="300"/>
        <v>7</v>
      </c>
      <c r="AK194" s="119">
        <f t="shared" si="301"/>
        <v>0</v>
      </c>
      <c r="AL194" s="101">
        <f t="shared" si="302"/>
        <v>0</v>
      </c>
    </row>
    <row r="195">
      <c r="A195" s="123" t="s">
        <v>396</v>
      </c>
      <c r="B195" s="87" t="s">
        <v>397</v>
      </c>
      <c r="C195" s="218"/>
      <c r="D195" s="88"/>
      <c r="E195" s="207"/>
      <c r="F195" s="235"/>
      <c r="G195" s="149"/>
      <c r="H195" s="91"/>
      <c r="I195" s="91"/>
      <c r="J195" s="91"/>
      <c r="K195" s="91"/>
      <c r="L195" s="91"/>
      <c r="M195" s="91"/>
      <c r="N195" s="91"/>
      <c r="O195" s="10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150"/>
      <c r="AA195" s="90"/>
      <c r="AB195" s="10">
        <f t="shared" si="298"/>
        <v>0</v>
      </c>
      <c r="AC195" s="90"/>
      <c r="AD195" s="90"/>
      <c r="AE195" s="90"/>
      <c r="AF195" s="90"/>
      <c r="AG195" s="90"/>
      <c r="AH195" s="235"/>
      <c r="AI195" s="370"/>
      <c r="AJ195" s="121">
        <f t="shared" si="300"/>
        <v>0</v>
      </c>
      <c r="AK195" s="119">
        <f t="shared" si="301"/>
        <v>0</v>
      </c>
      <c r="AL195" s="101">
        <f t="shared" si="302"/>
        <v>0</v>
      </c>
    </row>
    <row r="196" ht="47.25">
      <c r="A196" s="96" t="s">
        <v>398</v>
      </c>
      <c r="B196" s="97" t="s">
        <v>399</v>
      </c>
      <c r="C196" s="265">
        <v>555</v>
      </c>
      <c r="D196" s="104">
        <v>1355</v>
      </c>
      <c r="E196" s="100">
        <v>1030</v>
      </c>
      <c r="F196" s="200">
        <f t="shared" si="295"/>
        <v>1.8558558558558558</v>
      </c>
      <c r="G196" s="102">
        <v>176</v>
      </c>
      <c r="H196" s="105">
        <v>13</v>
      </c>
      <c r="I196" s="105"/>
      <c r="J196" s="105"/>
      <c r="K196" s="105"/>
      <c r="L196" s="105"/>
      <c r="M196" s="105">
        <v>176</v>
      </c>
      <c r="N196" s="105"/>
      <c r="O196" s="100">
        <v>119</v>
      </c>
      <c r="P196" s="107"/>
      <c r="Q196" s="107"/>
      <c r="R196" s="107"/>
      <c r="S196" s="107"/>
      <c r="T196" s="107"/>
      <c r="U196" s="101">
        <f t="shared" si="303"/>
        <v>67.61363636363636</v>
      </c>
      <c r="V196" s="101">
        <f t="shared" si="304"/>
        <v>360.5</v>
      </c>
      <c r="W196" s="103">
        <f t="shared" si="296"/>
        <v>360</v>
      </c>
      <c r="X196" s="107">
        <v>35</v>
      </c>
      <c r="Y196" s="103">
        <f>'ИТОГ и проверка'!Q196</f>
        <v>210</v>
      </c>
      <c r="Z196" s="103">
        <f t="shared" si="305"/>
        <v>20.388349514563107</v>
      </c>
      <c r="AA196" s="101">
        <f t="shared" si="297"/>
        <v>-14.611650485436893</v>
      </c>
      <c r="AB196" s="103">
        <f t="shared" si="298"/>
        <v>0</v>
      </c>
      <c r="AC196" s="107"/>
      <c r="AD196" s="103"/>
      <c r="AE196" s="107"/>
      <c r="AF196" s="107"/>
      <c r="AG196" s="103">
        <f t="shared" si="299"/>
        <v>210</v>
      </c>
      <c r="AH196" s="103"/>
      <c r="AI196" s="121"/>
      <c r="AJ196" s="121">
        <f t="shared" si="300"/>
        <v>210</v>
      </c>
      <c r="AK196" s="119">
        <f t="shared" si="301"/>
        <v>0</v>
      </c>
      <c r="AL196" s="101">
        <f t="shared" si="302"/>
        <v>0</v>
      </c>
    </row>
    <row r="197">
      <c r="A197" s="123" t="s">
        <v>400</v>
      </c>
      <c r="B197" s="87" t="s">
        <v>401</v>
      </c>
      <c r="C197" s="218"/>
      <c r="D197" s="88"/>
      <c r="E197" s="207"/>
      <c r="F197" s="235"/>
      <c r="G197" s="149"/>
      <c r="H197" s="91"/>
      <c r="I197" s="91"/>
      <c r="J197" s="91"/>
      <c r="K197" s="91"/>
      <c r="L197" s="91"/>
      <c r="M197" s="91"/>
      <c r="N197" s="91"/>
      <c r="O197" s="10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150"/>
      <c r="AA197" s="90"/>
      <c r="AB197" s="10">
        <f t="shared" si="298"/>
        <v>0</v>
      </c>
      <c r="AC197" s="90"/>
      <c r="AD197" s="90"/>
      <c r="AE197" s="90"/>
      <c r="AF197" s="90"/>
      <c r="AG197" s="90"/>
      <c r="AH197" s="235"/>
      <c r="AI197" s="370"/>
      <c r="AJ197" s="121">
        <f t="shared" si="300"/>
        <v>0</v>
      </c>
      <c r="AK197" s="119">
        <f t="shared" si="301"/>
        <v>0</v>
      </c>
      <c r="AL197" s="101">
        <f t="shared" si="302"/>
        <v>0</v>
      </c>
    </row>
    <row r="198" ht="31.5">
      <c r="A198" s="96" t="s">
        <v>402</v>
      </c>
      <c r="B198" s="97" t="s">
        <v>403</v>
      </c>
      <c r="C198" s="214">
        <v>133.66200000000001</v>
      </c>
      <c r="D198" s="104">
        <v>506</v>
      </c>
      <c r="E198" s="294">
        <v>605</v>
      </c>
      <c r="F198" s="200">
        <f t="shared" si="295"/>
        <v>4.5263425655758551</v>
      </c>
      <c r="G198" s="102">
        <v>177</v>
      </c>
      <c r="H198" s="105">
        <v>35</v>
      </c>
      <c r="I198" s="105"/>
      <c r="J198" s="105"/>
      <c r="K198" s="105"/>
      <c r="L198" s="105"/>
      <c r="M198" s="105">
        <v>177</v>
      </c>
      <c r="N198" s="105"/>
      <c r="O198" s="100">
        <v>162</v>
      </c>
      <c r="P198" s="107"/>
      <c r="Q198" s="107"/>
      <c r="R198" s="107"/>
      <c r="S198" s="107"/>
      <c r="T198" s="107"/>
      <c r="U198" s="101">
        <f t="shared" si="303"/>
        <v>91.525423728813564</v>
      </c>
      <c r="V198" s="101">
        <f t="shared" si="304"/>
        <v>211.75</v>
      </c>
      <c r="W198" s="103">
        <f t="shared" si="296"/>
        <v>211</v>
      </c>
      <c r="X198" s="107">
        <v>35</v>
      </c>
      <c r="Y198" s="103">
        <f>'ИТОГ и проверка'!Q198</f>
        <v>211</v>
      </c>
      <c r="Z198" s="103">
        <f t="shared" si="305"/>
        <v>34.876033057851238</v>
      </c>
      <c r="AA198" s="101">
        <f t="shared" si="297"/>
        <v>-0.12396694214876192</v>
      </c>
      <c r="AB198" s="103">
        <f t="shared" si="298"/>
        <v>0</v>
      </c>
      <c r="AC198" s="107"/>
      <c r="AD198" s="103"/>
      <c r="AE198" s="107"/>
      <c r="AF198" s="107"/>
      <c r="AG198" s="103">
        <f t="shared" si="299"/>
        <v>211</v>
      </c>
      <c r="AH198" s="103"/>
      <c r="AI198" s="121"/>
      <c r="AJ198" s="121">
        <f t="shared" si="300"/>
        <v>211</v>
      </c>
      <c r="AK198" s="119">
        <f t="shared" si="301"/>
        <v>0</v>
      </c>
      <c r="AL198" s="101">
        <f t="shared" si="302"/>
        <v>0</v>
      </c>
    </row>
    <row r="199" ht="31.5">
      <c r="A199" s="96" t="s">
        <v>404</v>
      </c>
      <c r="B199" s="97" t="s">
        <v>405</v>
      </c>
      <c r="C199" s="211">
        <v>868.12699999999995</v>
      </c>
      <c r="D199" s="337">
        <v>3370</v>
      </c>
      <c r="E199" s="293">
        <v>3410</v>
      </c>
      <c r="F199" s="217">
        <f t="shared" si="295"/>
        <v>3.9279967101587672</v>
      </c>
      <c r="G199" s="102">
        <v>1179</v>
      </c>
      <c r="H199" s="105">
        <v>35</v>
      </c>
      <c r="I199" s="105"/>
      <c r="J199" s="105"/>
      <c r="K199" s="105"/>
      <c r="L199" s="105"/>
      <c r="M199" s="105">
        <v>1179</v>
      </c>
      <c r="N199" s="105"/>
      <c r="O199" s="100">
        <v>1097</v>
      </c>
      <c r="P199" s="107"/>
      <c r="Q199" s="107"/>
      <c r="R199" s="107"/>
      <c r="S199" s="107"/>
      <c r="T199" s="107"/>
      <c r="U199" s="101">
        <f t="shared" si="303"/>
        <v>93.044953350296865</v>
      </c>
      <c r="V199" s="101">
        <f t="shared" si="304"/>
        <v>1193.5</v>
      </c>
      <c r="W199" s="103">
        <f t="shared" si="296"/>
        <v>1193</v>
      </c>
      <c r="X199" s="107">
        <v>35</v>
      </c>
      <c r="Y199" s="103">
        <f>'ИТОГ и проверка'!Q199</f>
        <v>1193</v>
      </c>
      <c r="Z199" s="103">
        <f t="shared" si="305"/>
        <v>34.985337243401759</v>
      </c>
      <c r="AA199" s="101">
        <f t="shared" si="297"/>
        <v>-0.014662756598241344</v>
      </c>
      <c r="AB199" s="10">
        <f t="shared" si="298"/>
        <v>0</v>
      </c>
      <c r="AC199" s="107"/>
      <c r="AD199" s="103"/>
      <c r="AE199" s="107"/>
      <c r="AF199" s="107"/>
      <c r="AG199" s="103">
        <f t="shared" si="299"/>
        <v>1193</v>
      </c>
      <c r="AH199" s="103"/>
      <c r="AI199" s="121"/>
      <c r="AJ199" s="121">
        <f t="shared" si="300"/>
        <v>1193</v>
      </c>
      <c r="AK199" s="119">
        <f t="shared" si="301"/>
        <v>0</v>
      </c>
      <c r="AL199" s="101">
        <f t="shared" si="302"/>
        <v>0</v>
      </c>
    </row>
    <row r="200" ht="31.5">
      <c r="A200" s="96" t="s">
        <v>406</v>
      </c>
      <c r="B200" s="97" t="s">
        <v>407</v>
      </c>
      <c r="C200" s="214">
        <v>1249.8789999999999</v>
      </c>
      <c r="D200" s="104">
        <v>4906</v>
      </c>
      <c r="E200" s="294">
        <v>5002</v>
      </c>
      <c r="F200" s="200">
        <f t="shared" si="295"/>
        <v>4.0019873923795828</v>
      </c>
      <c r="G200" s="102">
        <v>1717</v>
      </c>
      <c r="H200" s="105">
        <v>35</v>
      </c>
      <c r="I200" s="105"/>
      <c r="J200" s="105"/>
      <c r="K200" s="105"/>
      <c r="L200" s="105"/>
      <c r="M200" s="105">
        <v>1717</v>
      </c>
      <c r="N200" s="105"/>
      <c r="O200" s="100">
        <v>1699</v>
      </c>
      <c r="P200" s="107"/>
      <c r="Q200" s="107"/>
      <c r="R200" s="107"/>
      <c r="S200" s="107"/>
      <c r="T200" s="107"/>
      <c r="U200" s="101">
        <f t="shared" si="303"/>
        <v>98.951659871869523</v>
      </c>
      <c r="V200" s="101">
        <f t="shared" si="304"/>
        <v>1750.6999999999998</v>
      </c>
      <c r="W200" s="103">
        <f t="shared" si="296"/>
        <v>1750</v>
      </c>
      <c r="X200" s="107">
        <v>35</v>
      </c>
      <c r="Y200" s="103">
        <f>'ИТОГ и проверка'!Q200</f>
        <v>1750</v>
      </c>
      <c r="Z200" s="103">
        <f t="shared" si="305"/>
        <v>34.986005597760894</v>
      </c>
      <c r="AA200" s="101">
        <f t="shared" si="297"/>
        <v>-0.013994402239106307</v>
      </c>
      <c r="AB200" s="103">
        <f t="shared" si="298"/>
        <v>0</v>
      </c>
      <c r="AC200" s="107"/>
      <c r="AD200" s="103"/>
      <c r="AE200" s="107"/>
      <c r="AF200" s="107"/>
      <c r="AG200" s="103">
        <f t="shared" si="299"/>
        <v>1750</v>
      </c>
      <c r="AH200" s="103"/>
      <c r="AI200" s="121"/>
      <c r="AJ200" s="121">
        <f t="shared" si="300"/>
        <v>1750</v>
      </c>
      <c r="AK200" s="119">
        <f t="shared" si="301"/>
        <v>0</v>
      </c>
      <c r="AL200" s="101">
        <f t="shared" si="302"/>
        <v>0</v>
      </c>
    </row>
    <row r="201" ht="47.25">
      <c r="A201" s="96" t="s">
        <v>408</v>
      </c>
      <c r="B201" s="97" t="s">
        <v>409</v>
      </c>
      <c r="C201" s="238">
        <v>405.32999999999998</v>
      </c>
      <c r="D201" s="337">
        <v>1280</v>
      </c>
      <c r="E201" s="251">
        <v>1877</v>
      </c>
      <c r="F201" s="217">
        <f t="shared" si="295"/>
        <v>4.6307946611403059</v>
      </c>
      <c r="G201" s="102">
        <v>365</v>
      </c>
      <c r="H201" s="105">
        <v>29</v>
      </c>
      <c r="I201" s="105"/>
      <c r="J201" s="105"/>
      <c r="K201" s="105"/>
      <c r="L201" s="105"/>
      <c r="M201" s="105">
        <v>365</v>
      </c>
      <c r="N201" s="105"/>
      <c r="O201" s="100">
        <v>300</v>
      </c>
      <c r="P201" s="107"/>
      <c r="Q201" s="107"/>
      <c r="R201" s="107"/>
      <c r="S201" s="107"/>
      <c r="T201" s="107"/>
      <c r="U201" s="101">
        <f t="shared" si="303"/>
        <v>82.191780821917817</v>
      </c>
      <c r="V201" s="101">
        <f t="shared" si="304"/>
        <v>656.94999999999993</v>
      </c>
      <c r="W201" s="103">
        <f t="shared" si="296"/>
        <v>656</v>
      </c>
      <c r="X201" s="107">
        <v>35</v>
      </c>
      <c r="Y201" s="103">
        <f>'ИТОГ и проверка'!Q201</f>
        <v>371</v>
      </c>
      <c r="Z201" s="103">
        <f t="shared" si="305"/>
        <v>19.765583377730422</v>
      </c>
      <c r="AA201" s="101">
        <f t="shared" si="297"/>
        <v>-15.234416622269578</v>
      </c>
      <c r="AB201" s="10">
        <f t="shared" si="298"/>
        <v>0</v>
      </c>
      <c r="AC201" s="107"/>
      <c r="AD201" s="103"/>
      <c r="AE201" s="107"/>
      <c r="AF201" s="107"/>
      <c r="AG201" s="103">
        <f t="shared" si="299"/>
        <v>371</v>
      </c>
      <c r="AH201" s="103"/>
      <c r="AI201" s="121"/>
      <c r="AJ201" s="121">
        <f t="shared" si="300"/>
        <v>371</v>
      </c>
      <c r="AK201" s="119">
        <f t="shared" si="301"/>
        <v>0</v>
      </c>
      <c r="AL201" s="101">
        <f t="shared" si="302"/>
        <v>0</v>
      </c>
    </row>
    <row r="202" ht="47.25">
      <c r="A202" s="96" t="s">
        <v>410</v>
      </c>
      <c r="B202" s="97" t="s">
        <v>411</v>
      </c>
      <c r="C202" s="214">
        <v>85.331000000000003</v>
      </c>
      <c r="D202" s="337">
        <v>212</v>
      </c>
      <c r="E202" s="270">
        <v>217</v>
      </c>
      <c r="F202" s="217">
        <f t="shared" si="295"/>
        <v>2.5430382862031382</v>
      </c>
      <c r="G202" s="102">
        <v>74</v>
      </c>
      <c r="H202" s="105">
        <v>35</v>
      </c>
      <c r="I202" s="105"/>
      <c r="J202" s="105"/>
      <c r="K202" s="105"/>
      <c r="L202" s="105"/>
      <c r="M202" s="105">
        <v>74</v>
      </c>
      <c r="N202" s="105"/>
      <c r="O202" s="100">
        <v>37</v>
      </c>
      <c r="P202" s="107"/>
      <c r="Q202" s="107"/>
      <c r="R202" s="107"/>
      <c r="S202" s="107"/>
      <c r="T202" s="107"/>
      <c r="U202" s="101">
        <f t="shared" si="303"/>
        <v>50</v>
      </c>
      <c r="V202" s="101">
        <f t="shared" si="304"/>
        <v>75.949999999999989</v>
      </c>
      <c r="W202" s="103">
        <f t="shared" si="296"/>
        <v>75</v>
      </c>
      <c r="X202" s="107">
        <v>35</v>
      </c>
      <c r="Y202" s="103">
        <f>'ИТОГ и проверка'!Q202</f>
        <v>75</v>
      </c>
      <c r="Z202" s="103">
        <f t="shared" si="305"/>
        <v>34.562211981566819</v>
      </c>
      <c r="AA202" s="101">
        <f t="shared" si="297"/>
        <v>-0.43778801843318149</v>
      </c>
      <c r="AB202" s="103">
        <f t="shared" si="298"/>
        <v>0</v>
      </c>
      <c r="AC202" s="107"/>
      <c r="AD202" s="103"/>
      <c r="AE202" s="107"/>
      <c r="AF202" s="107"/>
      <c r="AG202" s="103">
        <f t="shared" si="299"/>
        <v>75</v>
      </c>
      <c r="AH202" s="103"/>
      <c r="AI202" s="121"/>
      <c r="AJ202" s="121">
        <f t="shared" si="300"/>
        <v>75</v>
      </c>
      <c r="AK202" s="119">
        <f t="shared" si="301"/>
        <v>0</v>
      </c>
      <c r="AL202" s="101">
        <f t="shared" si="302"/>
        <v>0</v>
      </c>
    </row>
    <row r="203" ht="47.25">
      <c r="A203" s="96" t="s">
        <v>412</v>
      </c>
      <c r="B203" s="97" t="s">
        <v>413</v>
      </c>
      <c r="C203" s="232">
        <v>387.851</v>
      </c>
      <c r="D203" s="337">
        <v>1596</v>
      </c>
      <c r="E203" s="213">
        <v>1659</v>
      </c>
      <c r="F203" s="217">
        <f t="shared" si="295"/>
        <v>4.2774158117421379</v>
      </c>
      <c r="G203" s="102">
        <v>400</v>
      </c>
      <c r="H203" s="105">
        <v>25</v>
      </c>
      <c r="I203" s="105"/>
      <c r="J203" s="105"/>
      <c r="K203" s="105"/>
      <c r="L203" s="105"/>
      <c r="M203" s="105">
        <v>400</v>
      </c>
      <c r="N203" s="105"/>
      <c r="O203" s="100">
        <v>228</v>
      </c>
      <c r="P203" s="107"/>
      <c r="Q203" s="107"/>
      <c r="R203" s="107"/>
      <c r="S203" s="107"/>
      <c r="T203" s="107"/>
      <c r="U203" s="101">
        <f t="shared" si="303"/>
        <v>57</v>
      </c>
      <c r="V203" s="101">
        <f t="shared" si="304"/>
        <v>580.64999999999998</v>
      </c>
      <c r="W203" s="103">
        <f t="shared" si="296"/>
        <v>580</v>
      </c>
      <c r="X203" s="107">
        <v>35</v>
      </c>
      <c r="Y203" s="103">
        <f>'ИТОГ и проверка'!Q203</f>
        <v>400</v>
      </c>
      <c r="Z203" s="103">
        <f t="shared" si="305"/>
        <v>24.110910186859556</v>
      </c>
      <c r="AA203" s="101">
        <f t="shared" si="297"/>
        <v>-10.889089813140444</v>
      </c>
      <c r="AB203" s="10">
        <f t="shared" si="298"/>
        <v>0</v>
      </c>
      <c r="AC203" s="107"/>
      <c r="AD203" s="103"/>
      <c r="AE203" s="107"/>
      <c r="AF203" s="107"/>
      <c r="AG203" s="103">
        <f t="shared" si="299"/>
        <v>400</v>
      </c>
      <c r="AH203" s="103"/>
      <c r="AI203" s="121"/>
      <c r="AJ203" s="121">
        <f t="shared" si="300"/>
        <v>400</v>
      </c>
      <c r="AK203" s="119">
        <f t="shared" si="301"/>
        <v>0</v>
      </c>
      <c r="AL203" s="101">
        <f t="shared" si="302"/>
        <v>0</v>
      </c>
    </row>
    <row r="204" ht="31.5">
      <c r="A204" s="96" t="s">
        <v>414</v>
      </c>
      <c r="B204" s="97" t="s">
        <v>415</v>
      </c>
      <c r="C204" s="239">
        <v>1.5740000000000001</v>
      </c>
      <c r="D204" s="104">
        <v>4</v>
      </c>
      <c r="E204" s="423" t="s">
        <v>41</v>
      </c>
      <c r="F204" s="200">
        <f t="shared" si="295"/>
        <v>1.9059720457433291</v>
      </c>
      <c r="G204" s="102">
        <v>1</v>
      </c>
      <c r="H204" s="105">
        <v>25</v>
      </c>
      <c r="I204" s="105"/>
      <c r="J204" s="105"/>
      <c r="K204" s="105"/>
      <c r="L204" s="105"/>
      <c r="M204" s="105">
        <v>1</v>
      </c>
      <c r="N204" s="105"/>
      <c r="O204" s="100">
        <v>1</v>
      </c>
      <c r="P204" s="107"/>
      <c r="Q204" s="107"/>
      <c r="R204" s="107"/>
      <c r="S204" s="107"/>
      <c r="T204" s="107"/>
      <c r="U204" s="101">
        <v>0</v>
      </c>
      <c r="V204" s="101">
        <f t="shared" si="304"/>
        <v>1.0499999999999998</v>
      </c>
      <c r="W204" s="103">
        <f t="shared" si="296"/>
        <v>1</v>
      </c>
      <c r="X204" s="107">
        <v>35</v>
      </c>
      <c r="Y204" s="103">
        <f>'ИТОГ и проверка'!Q204</f>
        <v>1</v>
      </c>
      <c r="Z204" s="103">
        <f t="shared" si="305"/>
        <v>33.333333333333336</v>
      </c>
      <c r="AA204" s="101">
        <f t="shared" si="297"/>
        <v>-1.6666666666666643</v>
      </c>
      <c r="AB204" s="103">
        <f t="shared" si="298"/>
        <v>0</v>
      </c>
      <c r="AC204" s="107"/>
      <c r="AD204" s="103"/>
      <c r="AE204" s="107"/>
      <c r="AF204" s="107"/>
      <c r="AG204" s="103">
        <f t="shared" si="299"/>
        <v>1</v>
      </c>
      <c r="AH204" s="103"/>
      <c r="AI204" s="121"/>
      <c r="AJ204" s="121">
        <f t="shared" si="300"/>
        <v>1</v>
      </c>
      <c r="AK204" s="119">
        <f t="shared" si="301"/>
        <v>0</v>
      </c>
      <c r="AL204" s="101">
        <f t="shared" si="302"/>
        <v>0</v>
      </c>
    </row>
    <row r="205" ht="47.25">
      <c r="A205" s="96" t="s">
        <v>416</v>
      </c>
      <c r="B205" s="97" t="s">
        <v>417</v>
      </c>
      <c r="C205" s="211">
        <v>103.86</v>
      </c>
      <c r="D205" s="104">
        <v>276</v>
      </c>
      <c r="E205" s="139">
        <v>272</v>
      </c>
      <c r="F205" s="200">
        <f t="shared" si="295"/>
        <v>2.6189100712497595</v>
      </c>
      <c r="G205" s="102">
        <v>96</v>
      </c>
      <c r="H205" s="105">
        <v>35</v>
      </c>
      <c r="I205" s="105"/>
      <c r="J205" s="105"/>
      <c r="K205" s="105"/>
      <c r="L205" s="105"/>
      <c r="M205" s="105">
        <v>96</v>
      </c>
      <c r="N205" s="105"/>
      <c r="O205" s="100">
        <v>40</v>
      </c>
      <c r="P205" s="107"/>
      <c r="Q205" s="107"/>
      <c r="R205" s="107"/>
      <c r="S205" s="107"/>
      <c r="T205" s="107"/>
      <c r="U205" s="101">
        <f t="shared" si="303"/>
        <v>41.666666666666671</v>
      </c>
      <c r="V205" s="101">
        <f t="shared" si="304"/>
        <v>95.199999999999989</v>
      </c>
      <c r="W205" s="103">
        <f t="shared" si="296"/>
        <v>95</v>
      </c>
      <c r="X205" s="107">
        <v>35</v>
      </c>
      <c r="Y205" s="103">
        <f>'ИТОГ и проверка'!Q205</f>
        <v>93</v>
      </c>
      <c r="Z205" s="103">
        <f t="shared" si="305"/>
        <v>34.191176470588232</v>
      </c>
      <c r="AA205" s="101">
        <f t="shared" si="297"/>
        <v>-0.80882352941176805</v>
      </c>
      <c r="AB205" s="10">
        <f t="shared" si="298"/>
        <v>0</v>
      </c>
      <c r="AC205" s="107"/>
      <c r="AD205" s="103"/>
      <c r="AE205" s="107"/>
      <c r="AF205" s="107"/>
      <c r="AG205" s="103">
        <f t="shared" si="299"/>
        <v>93</v>
      </c>
      <c r="AH205" s="103"/>
      <c r="AI205" s="121"/>
      <c r="AJ205" s="121">
        <f t="shared" si="300"/>
        <v>93</v>
      </c>
      <c r="AK205" s="119">
        <f t="shared" si="301"/>
        <v>0</v>
      </c>
      <c r="AL205" s="101">
        <f t="shared" si="302"/>
        <v>0</v>
      </c>
    </row>
    <row r="206" ht="31.5" customHeight="1">
      <c r="A206" s="96" t="s">
        <v>418</v>
      </c>
      <c r="B206" s="97" t="s">
        <v>419</v>
      </c>
      <c r="C206" s="214">
        <v>16.981999999999999</v>
      </c>
      <c r="D206" s="104">
        <v>41</v>
      </c>
      <c r="E206" s="230">
        <v>73</v>
      </c>
      <c r="F206" s="200">
        <f t="shared" si="295"/>
        <v>4.2986691791308447</v>
      </c>
      <c r="G206" s="102">
        <v>14</v>
      </c>
      <c r="H206" s="105">
        <v>34</v>
      </c>
      <c r="I206" s="105"/>
      <c r="J206" s="105"/>
      <c r="K206" s="105"/>
      <c r="L206" s="105"/>
      <c r="M206" s="105">
        <v>14</v>
      </c>
      <c r="N206" s="105"/>
      <c r="O206" s="100">
        <v>13</v>
      </c>
      <c r="P206" s="107"/>
      <c r="Q206" s="107"/>
      <c r="R206" s="107"/>
      <c r="S206" s="107"/>
      <c r="T206" s="107"/>
      <c r="U206" s="101">
        <f t="shared" si="303"/>
        <v>92.857142857142847</v>
      </c>
      <c r="V206" s="101">
        <f t="shared" si="304"/>
        <v>25.549999999999997</v>
      </c>
      <c r="W206" s="103">
        <f t="shared" si="296"/>
        <v>25</v>
      </c>
      <c r="X206" s="107">
        <v>35</v>
      </c>
      <c r="Y206" s="103">
        <f>'ИТОГ и проверка'!Q206</f>
        <v>25</v>
      </c>
      <c r="Z206" s="103">
        <f t="shared" si="305"/>
        <v>34.246575342465754</v>
      </c>
      <c r="AA206" s="101">
        <f t="shared" si="297"/>
        <v>-0.75342465753424648</v>
      </c>
      <c r="AB206" s="103">
        <f t="shared" si="298"/>
        <v>0</v>
      </c>
      <c r="AC206" s="107"/>
      <c r="AD206" s="103"/>
      <c r="AE206" s="107"/>
      <c r="AF206" s="107"/>
      <c r="AG206" s="103">
        <f t="shared" si="299"/>
        <v>25</v>
      </c>
      <c r="AH206" s="103"/>
      <c r="AI206" s="121"/>
      <c r="AJ206" s="121">
        <f t="shared" si="300"/>
        <v>25</v>
      </c>
      <c r="AK206" s="119">
        <f t="shared" si="301"/>
        <v>0</v>
      </c>
      <c r="AL206" s="101">
        <f t="shared" si="302"/>
        <v>0</v>
      </c>
    </row>
    <row r="207" ht="47.25">
      <c r="A207" s="96" t="s">
        <v>420</v>
      </c>
      <c r="B207" s="97" t="s">
        <v>421</v>
      </c>
      <c r="C207" s="211">
        <v>114.56699999999999</v>
      </c>
      <c r="D207" s="104">
        <v>355</v>
      </c>
      <c r="E207" s="100">
        <v>421</v>
      </c>
      <c r="F207" s="200">
        <f t="shared" si="295"/>
        <v>3.6747056307662769</v>
      </c>
      <c r="G207" s="102">
        <v>124</v>
      </c>
      <c r="H207" s="105">
        <v>35</v>
      </c>
      <c r="I207" s="105"/>
      <c r="J207" s="105"/>
      <c r="K207" s="105"/>
      <c r="L207" s="105"/>
      <c r="M207" s="105">
        <v>124</v>
      </c>
      <c r="N207" s="105"/>
      <c r="O207" s="145"/>
      <c r="P207" s="107"/>
      <c r="Q207" s="107"/>
      <c r="R207" s="107"/>
      <c r="S207" s="107"/>
      <c r="T207" s="107"/>
      <c r="U207" s="101">
        <f t="shared" si="303"/>
        <v>0</v>
      </c>
      <c r="V207" s="101">
        <f t="shared" si="304"/>
        <v>147.34999999999999</v>
      </c>
      <c r="W207" s="103">
        <f t="shared" si="296"/>
        <v>147</v>
      </c>
      <c r="X207" s="107">
        <v>35</v>
      </c>
      <c r="Y207" s="103">
        <f>'ИТОГ и проверка'!Q207</f>
        <v>147</v>
      </c>
      <c r="Z207" s="103">
        <f t="shared" si="305"/>
        <v>34.916864608076011</v>
      </c>
      <c r="AA207" s="101">
        <f t="shared" si="297"/>
        <v>-0.083135391923988777</v>
      </c>
      <c r="AB207" s="10">
        <f t="shared" si="298"/>
        <v>0</v>
      </c>
      <c r="AC207" s="107"/>
      <c r="AD207" s="103"/>
      <c r="AE207" s="107"/>
      <c r="AF207" s="107"/>
      <c r="AG207" s="103">
        <f t="shared" si="299"/>
        <v>147</v>
      </c>
      <c r="AH207" s="103"/>
      <c r="AI207" s="121"/>
      <c r="AJ207" s="121">
        <f t="shared" si="300"/>
        <v>147</v>
      </c>
      <c r="AK207" s="119">
        <f t="shared" si="301"/>
        <v>0</v>
      </c>
      <c r="AL207" s="101">
        <f t="shared" si="302"/>
        <v>0</v>
      </c>
    </row>
    <row r="208" ht="47.25">
      <c r="A208" s="96" t="s">
        <v>422</v>
      </c>
      <c r="B208" s="97" t="s">
        <v>423</v>
      </c>
      <c r="C208" s="214">
        <v>15.319000000000001</v>
      </c>
      <c r="D208" s="104">
        <v>54</v>
      </c>
      <c r="E208" s="230">
        <v>69</v>
      </c>
      <c r="F208" s="200">
        <f t="shared" si="295"/>
        <v>4.5042104576016708</v>
      </c>
      <c r="G208" s="102">
        <v>18</v>
      </c>
      <c r="H208" s="105">
        <v>33</v>
      </c>
      <c r="I208" s="105"/>
      <c r="J208" s="105"/>
      <c r="K208" s="105"/>
      <c r="L208" s="105"/>
      <c r="M208" s="105">
        <v>18</v>
      </c>
      <c r="N208" s="105"/>
      <c r="O208" s="100">
        <v>8</v>
      </c>
      <c r="P208" s="107"/>
      <c r="Q208" s="107"/>
      <c r="R208" s="107"/>
      <c r="S208" s="107"/>
      <c r="T208" s="107"/>
      <c r="U208" s="101">
        <f t="shared" si="303"/>
        <v>44.444444444444443</v>
      </c>
      <c r="V208" s="101">
        <f t="shared" si="304"/>
        <v>24.149999999999999</v>
      </c>
      <c r="W208" s="103">
        <f t="shared" si="296"/>
        <v>24</v>
      </c>
      <c r="X208" s="107">
        <v>35</v>
      </c>
      <c r="Y208" s="103">
        <f>'ИТОГ и проверка'!Q208</f>
        <v>24</v>
      </c>
      <c r="Z208" s="103">
        <f t="shared" si="305"/>
        <v>34.782608695652179</v>
      </c>
      <c r="AA208" s="101">
        <f t="shared" si="297"/>
        <v>-0.21739130434782084</v>
      </c>
      <c r="AB208" s="103">
        <f t="shared" si="298"/>
        <v>0</v>
      </c>
      <c r="AC208" s="107"/>
      <c r="AD208" s="103"/>
      <c r="AE208" s="107"/>
      <c r="AF208" s="107"/>
      <c r="AG208" s="103">
        <f t="shared" si="299"/>
        <v>24</v>
      </c>
      <c r="AH208" s="103"/>
      <c r="AI208" s="121"/>
      <c r="AJ208" s="121">
        <f t="shared" si="300"/>
        <v>24</v>
      </c>
      <c r="AK208" s="119">
        <f t="shared" si="301"/>
        <v>0</v>
      </c>
      <c r="AL208" s="101">
        <f t="shared" si="302"/>
        <v>0</v>
      </c>
    </row>
    <row r="209" ht="47.25">
      <c r="A209" s="96" t="s">
        <v>424</v>
      </c>
      <c r="B209" s="97" t="s">
        <v>425</v>
      </c>
      <c r="C209" s="211">
        <v>8.5980000000000008</v>
      </c>
      <c r="D209" s="104">
        <v>24</v>
      </c>
      <c r="E209" s="100">
        <v>37</v>
      </c>
      <c r="F209" s="200">
        <f t="shared" si="295"/>
        <v>4.3033263549662708</v>
      </c>
      <c r="G209" s="102">
        <v>8</v>
      </c>
      <c r="H209" s="105">
        <v>33</v>
      </c>
      <c r="I209" s="105"/>
      <c r="J209" s="105"/>
      <c r="K209" s="105"/>
      <c r="L209" s="105"/>
      <c r="M209" s="105">
        <v>8</v>
      </c>
      <c r="N209" s="105"/>
      <c r="O209" s="100">
        <v>8</v>
      </c>
      <c r="P209" s="107"/>
      <c r="Q209" s="107"/>
      <c r="R209" s="107"/>
      <c r="S209" s="107"/>
      <c r="T209" s="107"/>
      <c r="U209" s="101">
        <f t="shared" si="303"/>
        <v>100</v>
      </c>
      <c r="V209" s="101">
        <f t="shared" si="304"/>
        <v>12.949999999999999</v>
      </c>
      <c r="W209" s="103">
        <f t="shared" si="296"/>
        <v>12</v>
      </c>
      <c r="X209" s="107">
        <v>35</v>
      </c>
      <c r="Y209" s="103">
        <f>'ИТОГ и проверка'!Q209</f>
        <v>12</v>
      </c>
      <c r="Z209" s="103">
        <f t="shared" si="305"/>
        <v>32.432432432432435</v>
      </c>
      <c r="AA209" s="101">
        <f t="shared" si="297"/>
        <v>-2.5675675675675649</v>
      </c>
      <c r="AB209" s="10">
        <f t="shared" si="298"/>
        <v>0</v>
      </c>
      <c r="AC209" s="107"/>
      <c r="AD209" s="103"/>
      <c r="AE209" s="107"/>
      <c r="AF209" s="107"/>
      <c r="AG209" s="103">
        <f t="shared" si="299"/>
        <v>12</v>
      </c>
      <c r="AH209" s="103"/>
      <c r="AI209" s="121"/>
      <c r="AJ209" s="121">
        <f t="shared" si="300"/>
        <v>12</v>
      </c>
      <c r="AK209" s="119">
        <f t="shared" si="301"/>
        <v>0</v>
      </c>
      <c r="AL209" s="101">
        <f t="shared" si="302"/>
        <v>0</v>
      </c>
    </row>
    <row r="210" ht="47.25">
      <c r="A210" s="96" t="s">
        <v>426</v>
      </c>
      <c r="B210" s="97" t="s">
        <v>427</v>
      </c>
      <c r="C210" s="214">
        <v>13.641</v>
      </c>
      <c r="D210" s="104">
        <v>39</v>
      </c>
      <c r="E210" s="230">
        <v>57</v>
      </c>
      <c r="F210" s="200">
        <f t="shared" si="295"/>
        <v>4.1785792830437654</v>
      </c>
      <c r="G210" s="102">
        <v>13</v>
      </c>
      <c r="H210" s="105">
        <v>33</v>
      </c>
      <c r="I210" s="105"/>
      <c r="J210" s="105"/>
      <c r="K210" s="105"/>
      <c r="L210" s="105"/>
      <c r="M210" s="105">
        <v>13</v>
      </c>
      <c r="N210" s="105"/>
      <c r="O210" s="100">
        <v>13</v>
      </c>
      <c r="P210" s="107"/>
      <c r="Q210" s="107"/>
      <c r="R210" s="107"/>
      <c r="S210" s="107"/>
      <c r="T210" s="107"/>
      <c r="U210" s="101">
        <f t="shared" si="303"/>
        <v>100</v>
      </c>
      <c r="V210" s="101">
        <f t="shared" si="304"/>
        <v>19.949999999999999</v>
      </c>
      <c r="W210" s="103">
        <f t="shared" si="296"/>
        <v>19</v>
      </c>
      <c r="X210" s="107">
        <v>35</v>
      </c>
      <c r="Y210" s="103">
        <f>'ИТОГ и проверка'!Q210</f>
        <v>19</v>
      </c>
      <c r="Z210" s="103">
        <f t="shared" si="305"/>
        <v>33.333333333333336</v>
      </c>
      <c r="AA210" s="101">
        <f t="shared" si="297"/>
        <v>-1.6666666666666643</v>
      </c>
      <c r="AB210" s="103">
        <f t="shared" si="298"/>
        <v>0</v>
      </c>
      <c r="AC210" s="107"/>
      <c r="AD210" s="103"/>
      <c r="AE210" s="107"/>
      <c r="AF210" s="107"/>
      <c r="AG210" s="103">
        <f t="shared" si="299"/>
        <v>19</v>
      </c>
      <c r="AH210" s="103"/>
      <c r="AI210" s="121"/>
      <c r="AJ210" s="121">
        <f t="shared" si="300"/>
        <v>19</v>
      </c>
      <c r="AK210" s="119">
        <f t="shared" si="301"/>
        <v>0</v>
      </c>
      <c r="AL210" s="101">
        <f t="shared" si="302"/>
        <v>0</v>
      </c>
    </row>
    <row r="211" ht="31.5">
      <c r="A211" s="96" t="s">
        <v>428</v>
      </c>
      <c r="B211" s="97" t="s">
        <v>429</v>
      </c>
      <c r="C211" s="238">
        <v>50.604999999999997</v>
      </c>
      <c r="D211" s="104">
        <v>129</v>
      </c>
      <c r="E211" s="120">
        <v>170</v>
      </c>
      <c r="F211" s="200">
        <f t="shared" si="295"/>
        <v>3.3593518427032905</v>
      </c>
      <c r="G211" s="102">
        <v>45</v>
      </c>
      <c r="H211" s="105">
        <v>35</v>
      </c>
      <c r="I211" s="105"/>
      <c r="J211" s="105"/>
      <c r="K211" s="105"/>
      <c r="L211" s="105"/>
      <c r="M211" s="105">
        <v>45</v>
      </c>
      <c r="N211" s="105"/>
      <c r="O211" s="100">
        <v>45</v>
      </c>
      <c r="P211" s="107"/>
      <c r="Q211" s="107"/>
      <c r="R211" s="107"/>
      <c r="S211" s="107"/>
      <c r="T211" s="107"/>
      <c r="U211" s="101">
        <f t="shared" si="303"/>
        <v>100</v>
      </c>
      <c r="V211" s="101">
        <f t="shared" si="304"/>
        <v>59.499999999999993</v>
      </c>
      <c r="W211" s="103">
        <f t="shared" si="296"/>
        <v>59</v>
      </c>
      <c r="X211" s="107">
        <v>35</v>
      </c>
      <c r="Y211" s="103">
        <f>'ИТОГ и проверка'!Q211</f>
        <v>59</v>
      </c>
      <c r="Z211" s="103">
        <f t="shared" si="305"/>
        <v>34.705882352941174</v>
      </c>
      <c r="AA211" s="101">
        <f t="shared" si="297"/>
        <v>-0.29411764705882604</v>
      </c>
      <c r="AB211" s="10">
        <f t="shared" si="298"/>
        <v>0</v>
      </c>
      <c r="AC211" s="107"/>
      <c r="AD211" s="103"/>
      <c r="AE211" s="107"/>
      <c r="AF211" s="107"/>
      <c r="AG211" s="103">
        <f t="shared" si="299"/>
        <v>59</v>
      </c>
      <c r="AH211" s="103"/>
      <c r="AI211" s="121"/>
      <c r="AJ211" s="121">
        <f t="shared" si="300"/>
        <v>59</v>
      </c>
      <c r="AK211" s="119">
        <f t="shared" si="301"/>
        <v>0</v>
      </c>
      <c r="AL211" s="101">
        <f t="shared" si="302"/>
        <v>0</v>
      </c>
    </row>
    <row r="212" ht="31.5">
      <c r="A212" s="96" t="s">
        <v>430</v>
      </c>
      <c r="B212" s="97" t="s">
        <v>431</v>
      </c>
      <c r="C212" s="214">
        <v>18.405000000000001</v>
      </c>
      <c r="D212" s="104">
        <v>40</v>
      </c>
      <c r="E212" s="182">
        <v>68</v>
      </c>
      <c r="F212" s="200">
        <f t="shared" si="295"/>
        <v>3.6946481934256994</v>
      </c>
      <c r="G212" s="102">
        <v>14</v>
      </c>
      <c r="H212" s="105">
        <v>35</v>
      </c>
      <c r="I212" s="105"/>
      <c r="J212" s="105"/>
      <c r="K212" s="105"/>
      <c r="L212" s="105"/>
      <c r="M212" s="105">
        <v>14</v>
      </c>
      <c r="N212" s="105"/>
      <c r="O212" s="100">
        <v>14</v>
      </c>
      <c r="P212" s="107"/>
      <c r="Q212" s="107"/>
      <c r="R212" s="107"/>
      <c r="S212" s="107"/>
      <c r="T212" s="107"/>
      <c r="U212" s="101">
        <f t="shared" si="303"/>
        <v>99.999999999999986</v>
      </c>
      <c r="V212" s="101">
        <f t="shared" si="304"/>
        <v>23.799999999999997</v>
      </c>
      <c r="W212" s="103">
        <f t="shared" si="296"/>
        <v>23</v>
      </c>
      <c r="X212" s="107">
        <v>35</v>
      </c>
      <c r="Y212" s="103">
        <f>'ИТОГ и проверка'!Q212</f>
        <v>13</v>
      </c>
      <c r="Z212" s="103">
        <f t="shared" si="305"/>
        <v>19.117647058823529</v>
      </c>
      <c r="AA212" s="101">
        <f t="shared" si="297"/>
        <v>-15.882352941176471</v>
      </c>
      <c r="AB212" s="103">
        <f t="shared" si="298"/>
        <v>0</v>
      </c>
      <c r="AC212" s="107"/>
      <c r="AD212" s="103"/>
      <c r="AE212" s="107"/>
      <c r="AF212" s="107"/>
      <c r="AG212" s="103">
        <f t="shared" si="299"/>
        <v>13</v>
      </c>
      <c r="AH212" s="103"/>
      <c r="AI212" s="121"/>
      <c r="AJ212" s="121">
        <f t="shared" si="300"/>
        <v>13</v>
      </c>
      <c r="AK212" s="119">
        <f t="shared" si="301"/>
        <v>0</v>
      </c>
      <c r="AL212" s="101">
        <f t="shared" si="302"/>
        <v>0</v>
      </c>
    </row>
    <row r="213" ht="47.25">
      <c r="A213" s="96" t="s">
        <v>432</v>
      </c>
      <c r="B213" s="97" t="s">
        <v>433</v>
      </c>
      <c r="C213" s="238">
        <v>46.442</v>
      </c>
      <c r="D213" s="104">
        <v>100</v>
      </c>
      <c r="E213" s="120">
        <v>144</v>
      </c>
      <c r="F213" s="200">
        <f t="shared" si="295"/>
        <v>3.1006416605658669</v>
      </c>
      <c r="G213" s="102">
        <v>35</v>
      </c>
      <c r="H213" s="105">
        <v>35</v>
      </c>
      <c r="I213" s="105"/>
      <c r="J213" s="105"/>
      <c r="K213" s="105"/>
      <c r="L213" s="105"/>
      <c r="M213" s="105">
        <v>35</v>
      </c>
      <c r="N213" s="105"/>
      <c r="O213" s="100">
        <v>28</v>
      </c>
      <c r="P213" s="107"/>
      <c r="Q213" s="107"/>
      <c r="R213" s="107"/>
      <c r="S213" s="107"/>
      <c r="T213" s="107"/>
      <c r="U213" s="101">
        <f t="shared" si="303"/>
        <v>80</v>
      </c>
      <c r="V213" s="101">
        <f t="shared" si="304"/>
        <v>50.399999999999999</v>
      </c>
      <c r="W213" s="103">
        <f t="shared" si="296"/>
        <v>50</v>
      </c>
      <c r="X213" s="107">
        <v>35</v>
      </c>
      <c r="Y213" s="103">
        <f>'ИТОГ и проверка'!Q213</f>
        <v>40</v>
      </c>
      <c r="Z213" s="103">
        <f t="shared" si="305"/>
        <v>27.777777777777779</v>
      </c>
      <c r="AA213" s="101">
        <f t="shared" si="297"/>
        <v>-7.2222222222222214</v>
      </c>
      <c r="AB213" s="10">
        <f t="shared" si="298"/>
        <v>0</v>
      </c>
      <c r="AC213" s="107"/>
      <c r="AD213" s="103"/>
      <c r="AE213" s="107"/>
      <c r="AF213" s="107"/>
      <c r="AG213" s="103">
        <f t="shared" si="299"/>
        <v>40</v>
      </c>
      <c r="AH213" s="103"/>
      <c r="AI213" s="121"/>
      <c r="AJ213" s="121">
        <f t="shared" si="300"/>
        <v>40</v>
      </c>
      <c r="AK213" s="119">
        <f t="shared" si="301"/>
        <v>0</v>
      </c>
      <c r="AL213" s="101">
        <f t="shared" si="302"/>
        <v>0</v>
      </c>
    </row>
    <row r="214" ht="47.25">
      <c r="A214" s="96" t="s">
        <v>434</v>
      </c>
      <c r="B214" s="97" t="s">
        <v>435</v>
      </c>
      <c r="C214" s="265">
        <v>51.905999999999999</v>
      </c>
      <c r="D214" s="104">
        <v>148</v>
      </c>
      <c r="E214" s="182">
        <v>189</v>
      </c>
      <c r="F214" s="200">
        <f t="shared" si="295"/>
        <v>3.6411975494162525</v>
      </c>
      <c r="G214" s="102">
        <v>51</v>
      </c>
      <c r="H214" s="105">
        <v>34</v>
      </c>
      <c r="I214" s="105"/>
      <c r="J214" s="105"/>
      <c r="K214" s="105"/>
      <c r="L214" s="105"/>
      <c r="M214" s="105">
        <v>51</v>
      </c>
      <c r="N214" s="105"/>
      <c r="O214" s="100">
        <v>50</v>
      </c>
      <c r="P214" s="107"/>
      <c r="Q214" s="107"/>
      <c r="R214" s="107"/>
      <c r="S214" s="107"/>
      <c r="T214" s="107"/>
      <c r="U214" s="101">
        <f t="shared" si="303"/>
        <v>98.039215686274503</v>
      </c>
      <c r="V214" s="101">
        <f t="shared" si="304"/>
        <v>66.149999999999991</v>
      </c>
      <c r="W214" s="103">
        <f t="shared" si="296"/>
        <v>66</v>
      </c>
      <c r="X214" s="107">
        <v>35</v>
      </c>
      <c r="Y214" s="103">
        <f>'ИТОГ и проверка'!Q214</f>
        <v>60</v>
      </c>
      <c r="Z214" s="103">
        <f t="shared" si="305"/>
        <v>31.746031746031747</v>
      </c>
      <c r="AA214" s="101">
        <f t="shared" si="297"/>
        <v>-3.2539682539682531</v>
      </c>
      <c r="AB214" s="103">
        <f t="shared" si="298"/>
        <v>0</v>
      </c>
      <c r="AC214" s="107"/>
      <c r="AD214" s="103"/>
      <c r="AE214" s="107"/>
      <c r="AF214" s="107"/>
      <c r="AG214" s="103">
        <f t="shared" si="299"/>
        <v>60</v>
      </c>
      <c r="AH214" s="103"/>
      <c r="AI214" s="121"/>
      <c r="AJ214" s="121">
        <f t="shared" si="300"/>
        <v>60</v>
      </c>
      <c r="AK214" s="119">
        <f t="shared" si="301"/>
        <v>0</v>
      </c>
      <c r="AL214" s="101">
        <f t="shared" si="302"/>
        <v>0</v>
      </c>
    </row>
    <row r="215" ht="31.5">
      <c r="A215" s="96" t="s">
        <v>436</v>
      </c>
      <c r="B215" s="97" t="s">
        <v>437</v>
      </c>
      <c r="C215" s="211">
        <v>34.097000000000001</v>
      </c>
      <c r="D215" s="104">
        <v>122</v>
      </c>
      <c r="E215" s="120">
        <v>151</v>
      </c>
      <c r="F215" s="200">
        <f t="shared" si="295"/>
        <v>4.4285421004780474</v>
      </c>
      <c r="G215" s="102">
        <v>42</v>
      </c>
      <c r="H215" s="105">
        <v>34</v>
      </c>
      <c r="I215" s="105"/>
      <c r="J215" s="105"/>
      <c r="K215" s="105"/>
      <c r="L215" s="105"/>
      <c r="M215" s="105">
        <v>42</v>
      </c>
      <c r="N215" s="105"/>
      <c r="O215" s="100">
        <v>36</v>
      </c>
      <c r="P215" s="107"/>
      <c r="Q215" s="107"/>
      <c r="R215" s="107"/>
      <c r="S215" s="107"/>
      <c r="T215" s="107"/>
      <c r="U215" s="101">
        <f t="shared" si="303"/>
        <v>85.714285714285722</v>
      </c>
      <c r="V215" s="101">
        <f t="shared" si="304"/>
        <v>52.849999999999994</v>
      </c>
      <c r="W215" s="103">
        <f t="shared" si="296"/>
        <v>52</v>
      </c>
      <c r="X215" s="107">
        <v>35</v>
      </c>
      <c r="Y215" s="103">
        <f>'ИТОГ и проверка'!Q215</f>
        <v>45</v>
      </c>
      <c r="Z215" s="103">
        <f t="shared" si="305"/>
        <v>29.801324503311257</v>
      </c>
      <c r="AA215" s="101">
        <f t="shared" si="297"/>
        <v>-5.1986754966887432</v>
      </c>
      <c r="AB215" s="10">
        <f t="shared" si="298"/>
        <v>0</v>
      </c>
      <c r="AC215" s="107"/>
      <c r="AD215" s="103"/>
      <c r="AE215" s="107"/>
      <c r="AF215" s="107"/>
      <c r="AG215" s="103">
        <f t="shared" si="299"/>
        <v>45</v>
      </c>
      <c r="AH215" s="103"/>
      <c r="AI215" s="121"/>
      <c r="AJ215" s="121">
        <f t="shared" si="300"/>
        <v>45</v>
      </c>
      <c r="AK215" s="119">
        <f t="shared" si="301"/>
        <v>0</v>
      </c>
      <c r="AL215" s="101">
        <f t="shared" si="302"/>
        <v>0</v>
      </c>
    </row>
    <row r="216" ht="31.5">
      <c r="A216" s="96" t="s">
        <v>438</v>
      </c>
      <c r="B216" s="97" t="s">
        <v>439</v>
      </c>
      <c r="C216" s="265">
        <v>48.301000000000002</v>
      </c>
      <c r="D216" s="104">
        <v>160</v>
      </c>
      <c r="E216" s="182">
        <v>229</v>
      </c>
      <c r="F216" s="200">
        <f t="shared" si="295"/>
        <v>4.7411026686818074</v>
      </c>
      <c r="G216" s="102">
        <v>56</v>
      </c>
      <c r="H216" s="105">
        <v>35</v>
      </c>
      <c r="I216" s="105"/>
      <c r="J216" s="105"/>
      <c r="K216" s="105"/>
      <c r="L216" s="105"/>
      <c r="M216" s="105">
        <v>56</v>
      </c>
      <c r="N216" s="105"/>
      <c r="O216" s="100">
        <v>56</v>
      </c>
      <c r="P216" s="107"/>
      <c r="Q216" s="107"/>
      <c r="R216" s="107"/>
      <c r="S216" s="107"/>
      <c r="T216" s="107"/>
      <c r="U216" s="101">
        <f t="shared" si="303"/>
        <v>99.999999999999986</v>
      </c>
      <c r="V216" s="101">
        <f t="shared" si="304"/>
        <v>80.149999999999991</v>
      </c>
      <c r="W216" s="103">
        <f t="shared" si="296"/>
        <v>80</v>
      </c>
      <c r="X216" s="107">
        <v>35</v>
      </c>
      <c r="Y216" s="103">
        <f>'ИТОГ и проверка'!Q216</f>
        <v>61</v>
      </c>
      <c r="Z216" s="103">
        <f t="shared" si="305"/>
        <v>26.637554585152838</v>
      </c>
      <c r="AA216" s="101">
        <f t="shared" si="297"/>
        <v>-8.3624454148471621</v>
      </c>
      <c r="AB216" s="103">
        <f t="shared" si="298"/>
        <v>0</v>
      </c>
      <c r="AC216" s="107"/>
      <c r="AD216" s="103"/>
      <c r="AE216" s="107"/>
      <c r="AF216" s="107"/>
      <c r="AG216" s="103">
        <f t="shared" si="299"/>
        <v>61</v>
      </c>
      <c r="AH216" s="103"/>
      <c r="AI216" s="121"/>
      <c r="AJ216" s="121">
        <f t="shared" si="300"/>
        <v>61</v>
      </c>
      <c r="AK216" s="119">
        <f t="shared" si="301"/>
        <v>0</v>
      </c>
      <c r="AL216" s="101">
        <f t="shared" si="302"/>
        <v>0</v>
      </c>
    </row>
    <row r="217">
      <c r="A217" s="123" t="s">
        <v>440</v>
      </c>
      <c r="B217" s="87" t="s">
        <v>441</v>
      </c>
      <c r="C217" s="218"/>
      <c r="D217" s="88"/>
      <c r="E217" s="89"/>
      <c r="F217" s="235"/>
      <c r="G217" s="149"/>
      <c r="H217" s="91"/>
      <c r="I217" s="91"/>
      <c r="J217" s="91"/>
      <c r="K217" s="91"/>
      <c r="L217" s="91"/>
      <c r="M217" s="91"/>
      <c r="N217" s="91"/>
      <c r="O217" s="10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150"/>
      <c r="AA217" s="90"/>
      <c r="AB217" s="10">
        <f t="shared" si="298"/>
        <v>0</v>
      </c>
      <c r="AC217" s="90"/>
      <c r="AD217" s="90"/>
      <c r="AE217" s="90"/>
      <c r="AF217" s="90"/>
      <c r="AG217" s="90"/>
      <c r="AH217" s="235"/>
      <c r="AI217" s="370"/>
      <c r="AJ217" s="121">
        <f t="shared" si="300"/>
        <v>0</v>
      </c>
      <c r="AK217" s="119">
        <f t="shared" si="301"/>
        <v>0</v>
      </c>
      <c r="AL217" s="101">
        <f t="shared" si="302"/>
        <v>0</v>
      </c>
    </row>
    <row r="218" ht="47.25">
      <c r="A218" s="96" t="s">
        <v>442</v>
      </c>
      <c r="B218" s="97" t="s">
        <v>443</v>
      </c>
      <c r="C218" s="214">
        <v>3221.3000000000002</v>
      </c>
      <c r="D218" s="104">
        <v>10994</v>
      </c>
      <c r="E218" s="182">
        <v>10395</v>
      </c>
      <c r="F218" s="200">
        <f t="shared" si="295"/>
        <v>3.2269580604103933</v>
      </c>
      <c r="G218" s="102">
        <v>3847</v>
      </c>
      <c r="H218" s="105">
        <v>35</v>
      </c>
      <c r="I218" s="105">
        <v>0</v>
      </c>
      <c r="J218" s="105"/>
      <c r="K218" s="105"/>
      <c r="L218" s="105"/>
      <c r="M218" s="105">
        <v>3847</v>
      </c>
      <c r="N218" s="105"/>
      <c r="O218" s="100"/>
      <c r="P218" s="107"/>
      <c r="Q218" s="107"/>
      <c r="R218" s="107"/>
      <c r="S218" s="107"/>
      <c r="T218" s="107"/>
      <c r="U218" s="101">
        <f t="shared" si="303"/>
        <v>0</v>
      </c>
      <c r="V218" s="101">
        <f t="shared" si="304"/>
        <v>3638.2499999999995</v>
      </c>
      <c r="W218" s="103">
        <f t="shared" si="296"/>
        <v>3638</v>
      </c>
      <c r="X218" s="107">
        <v>35</v>
      </c>
      <c r="Y218" s="103">
        <f>'ИТОГ и проверка'!Q218</f>
        <v>3628</v>
      </c>
      <c r="Z218" s="103">
        <f t="shared" si="305"/>
        <v>34.901394901394902</v>
      </c>
      <c r="AA218" s="101">
        <f t="shared" si="297"/>
        <v>-0.098605098605098362</v>
      </c>
      <c r="AB218" s="103">
        <f t="shared" si="298"/>
        <v>0</v>
      </c>
      <c r="AC218" s="107">
        <v>0</v>
      </c>
      <c r="AD218" s="103"/>
      <c r="AE218" s="107"/>
      <c r="AF218" s="107"/>
      <c r="AG218" s="103">
        <f t="shared" si="299"/>
        <v>3628</v>
      </c>
      <c r="AH218" s="103"/>
      <c r="AI218" s="121"/>
      <c r="AJ218" s="121">
        <f t="shared" si="300"/>
        <v>3628</v>
      </c>
      <c r="AK218" s="119">
        <f t="shared" si="301"/>
        <v>0</v>
      </c>
      <c r="AL218" s="101">
        <f t="shared" si="302"/>
        <v>0</v>
      </c>
    </row>
    <row r="219">
      <c r="A219" s="123" t="s">
        <v>444</v>
      </c>
      <c r="B219" s="87" t="s">
        <v>445</v>
      </c>
      <c r="C219" s="218"/>
      <c r="D219" s="88"/>
      <c r="E219" s="89"/>
      <c r="F219" s="235"/>
      <c r="G219" s="149"/>
      <c r="H219" s="91"/>
      <c r="I219" s="91"/>
      <c r="J219" s="91"/>
      <c r="K219" s="91"/>
      <c r="L219" s="91"/>
      <c r="M219" s="91"/>
      <c r="N219" s="91"/>
      <c r="O219" s="10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150"/>
      <c r="AA219" s="90"/>
      <c r="AB219" s="10">
        <f t="shared" si="298"/>
        <v>0</v>
      </c>
      <c r="AC219" s="90"/>
      <c r="AD219" s="90"/>
      <c r="AE219" s="90"/>
      <c r="AF219" s="90"/>
      <c r="AG219" s="90"/>
      <c r="AH219" s="235"/>
      <c r="AI219" s="370"/>
      <c r="AJ219" s="121">
        <f t="shared" si="300"/>
        <v>0</v>
      </c>
      <c r="AK219" s="119">
        <f t="shared" si="301"/>
        <v>0</v>
      </c>
      <c r="AL219" s="101">
        <f t="shared" si="302"/>
        <v>0</v>
      </c>
    </row>
    <row r="220" ht="47.25">
      <c r="A220" s="96" t="s">
        <v>446</v>
      </c>
      <c r="B220" s="97" t="s">
        <v>447</v>
      </c>
      <c r="C220" s="214">
        <v>986.86199999999997</v>
      </c>
      <c r="D220" s="104">
        <v>3553</v>
      </c>
      <c r="E220" s="424">
        <v>3397</v>
      </c>
      <c r="F220" s="200">
        <f t="shared" si="295"/>
        <v>3.4422239380987412</v>
      </c>
      <c r="G220" s="102">
        <v>1243</v>
      </c>
      <c r="H220" s="105">
        <v>35</v>
      </c>
      <c r="I220" s="105"/>
      <c r="J220" s="105"/>
      <c r="K220" s="105"/>
      <c r="L220" s="105"/>
      <c r="M220" s="105">
        <v>1243</v>
      </c>
      <c r="N220" s="105"/>
      <c r="O220" s="100">
        <v>1207</v>
      </c>
      <c r="P220" s="107"/>
      <c r="Q220" s="107"/>
      <c r="R220" s="107"/>
      <c r="S220" s="107"/>
      <c r="T220" s="107"/>
      <c r="U220" s="101">
        <f t="shared" si="303"/>
        <v>97.103781174577634</v>
      </c>
      <c r="V220" s="101">
        <f t="shared" si="304"/>
        <v>1188.9499999999998</v>
      </c>
      <c r="W220" s="103">
        <f t="shared" si="296"/>
        <v>1188</v>
      </c>
      <c r="X220" s="107">
        <v>35</v>
      </c>
      <c r="Y220" s="103">
        <f>'ИТОГ и проверка'!Q220</f>
        <v>1188</v>
      </c>
      <c r="Z220" s="103">
        <f t="shared" si="305"/>
        <v>34.97203414777745</v>
      </c>
      <c r="AA220" s="101">
        <f t="shared" si="297"/>
        <v>-0.027965852222550325</v>
      </c>
      <c r="AB220" s="103">
        <f t="shared" si="298"/>
        <v>0</v>
      </c>
      <c r="AC220" s="107"/>
      <c r="AD220" s="103"/>
      <c r="AE220" s="107"/>
      <c r="AF220" s="107"/>
      <c r="AG220" s="103">
        <f t="shared" si="299"/>
        <v>1188</v>
      </c>
      <c r="AH220" s="103"/>
      <c r="AI220" s="121"/>
      <c r="AJ220" s="121">
        <f t="shared" si="300"/>
        <v>1188</v>
      </c>
      <c r="AK220" s="119">
        <f t="shared" si="301"/>
        <v>0</v>
      </c>
      <c r="AL220" s="101">
        <f t="shared" si="302"/>
        <v>0</v>
      </c>
    </row>
    <row r="221" ht="47.25">
      <c r="A221" s="96" t="s">
        <v>448</v>
      </c>
      <c r="B221" s="97" t="s">
        <v>449</v>
      </c>
      <c r="C221" s="211">
        <v>600.15499999999997</v>
      </c>
      <c r="D221" s="104">
        <v>1356</v>
      </c>
      <c r="E221" s="120">
        <v>1419</v>
      </c>
      <c r="F221" s="200">
        <f t="shared" si="295"/>
        <v>2.3643891994568071</v>
      </c>
      <c r="G221" s="102">
        <v>474</v>
      </c>
      <c r="H221" s="105">
        <v>35</v>
      </c>
      <c r="I221" s="105"/>
      <c r="J221" s="105"/>
      <c r="K221" s="105"/>
      <c r="L221" s="105"/>
      <c r="M221" s="105">
        <v>474</v>
      </c>
      <c r="N221" s="105"/>
      <c r="O221" s="100">
        <v>442</v>
      </c>
      <c r="P221" s="107"/>
      <c r="Q221" s="107"/>
      <c r="R221" s="107"/>
      <c r="S221" s="107"/>
      <c r="T221" s="107"/>
      <c r="U221" s="101">
        <f t="shared" si="303"/>
        <v>93.248945147679322</v>
      </c>
      <c r="V221" s="101">
        <f t="shared" si="304"/>
        <v>496.64999999999998</v>
      </c>
      <c r="W221" s="103">
        <f t="shared" si="296"/>
        <v>496</v>
      </c>
      <c r="X221" s="107">
        <v>35</v>
      </c>
      <c r="Y221" s="103">
        <f>'ИТОГ и проверка'!Q221</f>
        <v>496</v>
      </c>
      <c r="Z221" s="103">
        <f t="shared" si="305"/>
        <v>34.95419309372798</v>
      </c>
      <c r="AA221" s="101">
        <f t="shared" si="297"/>
        <v>-0.045806906272019887</v>
      </c>
      <c r="AB221" s="10">
        <f t="shared" si="298"/>
        <v>0</v>
      </c>
      <c r="AC221" s="107"/>
      <c r="AD221" s="103"/>
      <c r="AE221" s="107"/>
      <c r="AF221" s="107"/>
      <c r="AG221" s="103">
        <f t="shared" si="299"/>
        <v>496</v>
      </c>
      <c r="AH221" s="103"/>
      <c r="AI221" s="121"/>
      <c r="AJ221" s="121">
        <f t="shared" si="300"/>
        <v>496</v>
      </c>
      <c r="AK221" s="119">
        <f t="shared" si="301"/>
        <v>0</v>
      </c>
      <c r="AL221" s="101">
        <f t="shared" si="302"/>
        <v>0</v>
      </c>
    </row>
    <row r="222" ht="47.25">
      <c r="A222" s="96" t="s">
        <v>450</v>
      </c>
      <c r="B222" s="97" t="s">
        <v>451</v>
      </c>
      <c r="C222" s="214">
        <v>316.95299999999997</v>
      </c>
      <c r="D222" s="104">
        <v>350</v>
      </c>
      <c r="E222" s="182">
        <v>316</v>
      </c>
      <c r="F222" s="200">
        <f t="shared" si="295"/>
        <v>0.99699324505526066</v>
      </c>
      <c r="G222" s="102">
        <v>87</v>
      </c>
      <c r="H222" s="105">
        <v>25</v>
      </c>
      <c r="I222" s="105"/>
      <c r="J222" s="105"/>
      <c r="K222" s="105"/>
      <c r="L222" s="105"/>
      <c r="M222" s="105">
        <v>87</v>
      </c>
      <c r="N222" s="105"/>
      <c r="O222" s="100">
        <v>36</v>
      </c>
      <c r="P222" s="107"/>
      <c r="Q222" s="107"/>
      <c r="R222" s="107"/>
      <c r="S222" s="107"/>
      <c r="T222" s="107"/>
      <c r="U222" s="101">
        <f t="shared" si="303"/>
        <v>41.379310344827587</v>
      </c>
      <c r="V222" s="101">
        <f t="shared" si="304"/>
        <v>110.59999999999999</v>
      </c>
      <c r="W222" s="103">
        <f t="shared" si="296"/>
        <v>110</v>
      </c>
      <c r="X222" s="107">
        <v>35</v>
      </c>
      <c r="Y222" s="103">
        <f>'ИТОГ и проверка'!Q222</f>
        <v>79</v>
      </c>
      <c r="Z222" s="103">
        <f t="shared" si="305"/>
        <v>25</v>
      </c>
      <c r="AA222" s="101">
        <f t="shared" si="297"/>
        <v>-10</v>
      </c>
      <c r="AB222" s="103">
        <f t="shared" si="298"/>
        <v>0</v>
      </c>
      <c r="AC222" s="107"/>
      <c r="AD222" s="103"/>
      <c r="AE222" s="107"/>
      <c r="AF222" s="107"/>
      <c r="AG222" s="103">
        <f t="shared" si="299"/>
        <v>79</v>
      </c>
      <c r="AH222" s="103"/>
      <c r="AI222" s="121"/>
      <c r="AJ222" s="121">
        <f t="shared" si="300"/>
        <v>79</v>
      </c>
      <c r="AK222" s="119">
        <f t="shared" si="301"/>
        <v>0</v>
      </c>
      <c r="AL222" s="101">
        <f t="shared" si="302"/>
        <v>0</v>
      </c>
    </row>
    <row r="223">
      <c r="A223" s="123" t="s">
        <v>452</v>
      </c>
      <c r="B223" s="87" t="s">
        <v>453</v>
      </c>
      <c r="C223" s="218"/>
      <c r="D223" s="88"/>
      <c r="E223" s="89"/>
      <c r="F223" s="235"/>
      <c r="G223" s="149"/>
      <c r="H223" s="91"/>
      <c r="I223" s="91"/>
      <c r="J223" s="91"/>
      <c r="K223" s="91"/>
      <c r="L223" s="91"/>
      <c r="M223" s="91"/>
      <c r="N223" s="91"/>
      <c r="O223" s="10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150"/>
      <c r="AA223" s="90"/>
      <c r="AB223" s="10">
        <f t="shared" si="298"/>
        <v>0</v>
      </c>
      <c r="AC223" s="90"/>
      <c r="AD223" s="90"/>
      <c r="AE223" s="90"/>
      <c r="AF223" s="90"/>
      <c r="AG223" s="90"/>
      <c r="AH223" s="235"/>
      <c r="AI223" s="370"/>
      <c r="AJ223" s="121">
        <f t="shared" si="300"/>
        <v>0</v>
      </c>
      <c r="AK223" s="119">
        <f t="shared" si="301"/>
        <v>0</v>
      </c>
      <c r="AL223" s="101">
        <f t="shared" si="302"/>
        <v>0</v>
      </c>
    </row>
    <row r="224" ht="63">
      <c r="A224" s="96" t="s">
        <v>454</v>
      </c>
      <c r="B224" s="97" t="s">
        <v>455</v>
      </c>
      <c r="C224" s="214">
        <v>185.38</v>
      </c>
      <c r="D224" s="104">
        <v>1019</v>
      </c>
      <c r="E224" s="269">
        <v>1261</v>
      </c>
      <c r="F224" s="200">
        <f t="shared" si="295"/>
        <v>6.8022440392706871</v>
      </c>
      <c r="G224" s="102">
        <v>356</v>
      </c>
      <c r="H224" s="105">
        <v>35</v>
      </c>
      <c r="I224" s="105"/>
      <c r="J224" s="105"/>
      <c r="K224" s="105"/>
      <c r="L224" s="105"/>
      <c r="M224" s="105">
        <v>356</v>
      </c>
      <c r="N224" s="105"/>
      <c r="O224" s="100">
        <v>356</v>
      </c>
      <c r="P224" s="107"/>
      <c r="Q224" s="107"/>
      <c r="R224" s="107"/>
      <c r="S224" s="107"/>
      <c r="T224" s="107"/>
      <c r="U224" s="101">
        <f t="shared" si="303"/>
        <v>100</v>
      </c>
      <c r="V224" s="101">
        <f t="shared" si="304"/>
        <v>441.34999999999997</v>
      </c>
      <c r="W224" s="103">
        <f t="shared" si="296"/>
        <v>441</v>
      </c>
      <c r="X224" s="107">
        <v>35</v>
      </c>
      <c r="Y224" s="103">
        <f>'ИТОГ и проверка'!Q224</f>
        <v>441</v>
      </c>
      <c r="Z224" s="103">
        <f t="shared" si="305"/>
        <v>34.97224425059477</v>
      </c>
      <c r="AA224" s="101">
        <f t="shared" si="297"/>
        <v>-0.02775574940523029</v>
      </c>
      <c r="AB224" s="103">
        <f t="shared" si="298"/>
        <v>0</v>
      </c>
      <c r="AC224" s="107"/>
      <c r="AD224" s="103"/>
      <c r="AE224" s="107"/>
      <c r="AF224" s="107"/>
      <c r="AG224" s="103">
        <f t="shared" si="299"/>
        <v>441</v>
      </c>
      <c r="AH224" s="103"/>
      <c r="AI224" s="121"/>
      <c r="AJ224" s="121">
        <f t="shared" si="300"/>
        <v>441</v>
      </c>
      <c r="AK224" s="119">
        <f t="shared" si="301"/>
        <v>0</v>
      </c>
      <c r="AL224" s="101">
        <f t="shared" si="302"/>
        <v>0</v>
      </c>
    </row>
    <row r="225" ht="31.5">
      <c r="A225" s="96" t="s">
        <v>456</v>
      </c>
      <c r="B225" s="97" t="s">
        <v>457</v>
      </c>
      <c r="C225" s="211">
        <v>85.900000000000006</v>
      </c>
      <c r="D225" s="104">
        <v>348</v>
      </c>
      <c r="E225" s="100">
        <v>353</v>
      </c>
      <c r="F225" s="200">
        <f t="shared" si="295"/>
        <v>4.109429569266589</v>
      </c>
      <c r="G225" s="102">
        <v>121</v>
      </c>
      <c r="H225" s="105">
        <v>35</v>
      </c>
      <c r="I225" s="105"/>
      <c r="J225" s="105"/>
      <c r="K225" s="105"/>
      <c r="L225" s="105"/>
      <c r="M225" s="105">
        <v>121</v>
      </c>
      <c r="N225" s="105"/>
      <c r="O225" s="100">
        <v>40</v>
      </c>
      <c r="P225" s="107"/>
      <c r="Q225" s="107"/>
      <c r="R225" s="107"/>
      <c r="S225" s="107"/>
      <c r="T225" s="107"/>
      <c r="U225" s="101">
        <f t="shared" si="303"/>
        <v>33.057851239669425</v>
      </c>
      <c r="V225" s="101">
        <f t="shared" si="304"/>
        <v>123.55</v>
      </c>
      <c r="W225" s="103">
        <f t="shared" si="296"/>
        <v>123</v>
      </c>
      <c r="X225" s="107">
        <v>35</v>
      </c>
      <c r="Y225" s="103">
        <f>'ИТОГ и проверка'!Q225</f>
        <v>123</v>
      </c>
      <c r="Z225" s="103">
        <f t="shared" si="305"/>
        <v>34.844192634560912</v>
      </c>
      <c r="AA225" s="101">
        <f t="shared" si="297"/>
        <v>-0.15580736543908813</v>
      </c>
      <c r="AB225" s="10">
        <f t="shared" si="298"/>
        <v>0</v>
      </c>
      <c r="AC225" s="107"/>
      <c r="AD225" s="103"/>
      <c r="AE225" s="107"/>
      <c r="AF225" s="107"/>
      <c r="AG225" s="103">
        <f t="shared" si="299"/>
        <v>123</v>
      </c>
      <c r="AH225" s="103"/>
      <c r="AI225" s="121"/>
      <c r="AJ225" s="121">
        <f t="shared" si="300"/>
        <v>123</v>
      </c>
      <c r="AK225" s="119">
        <f t="shared" si="301"/>
        <v>0</v>
      </c>
      <c r="AL225" s="101">
        <f t="shared" si="302"/>
        <v>0</v>
      </c>
    </row>
    <row r="226" ht="31.5">
      <c r="A226" s="96" t="s">
        <v>458</v>
      </c>
      <c r="B226" s="97" t="s">
        <v>459</v>
      </c>
      <c r="C226" s="214">
        <v>74.510000000000005</v>
      </c>
      <c r="D226" s="104">
        <v>367</v>
      </c>
      <c r="E226" s="182">
        <v>375</v>
      </c>
      <c r="F226" s="200">
        <f t="shared" si="295"/>
        <v>5.0328814924171246</v>
      </c>
      <c r="G226" s="102">
        <v>128</v>
      </c>
      <c r="H226" s="105">
        <v>35</v>
      </c>
      <c r="I226" s="105"/>
      <c r="J226" s="105"/>
      <c r="K226" s="105"/>
      <c r="L226" s="105"/>
      <c r="M226" s="105">
        <v>128</v>
      </c>
      <c r="N226" s="105"/>
      <c r="O226" s="100"/>
      <c r="P226" s="107"/>
      <c r="Q226" s="107"/>
      <c r="R226" s="107"/>
      <c r="S226" s="107"/>
      <c r="T226" s="107"/>
      <c r="U226" s="101">
        <f t="shared" si="303"/>
        <v>0</v>
      </c>
      <c r="V226" s="101">
        <f t="shared" si="304"/>
        <v>131.25</v>
      </c>
      <c r="W226" s="103">
        <f t="shared" si="296"/>
        <v>131</v>
      </c>
      <c r="X226" s="107">
        <v>35</v>
      </c>
      <c r="Y226" s="103">
        <f>'ИТОГ и проверка'!Q226</f>
        <v>131</v>
      </c>
      <c r="Z226" s="103">
        <f t="shared" si="305"/>
        <v>34.93333333333333</v>
      </c>
      <c r="AA226" s="101">
        <f t="shared" si="297"/>
        <v>-0.066666666666669983</v>
      </c>
      <c r="AB226" s="103">
        <f t="shared" si="298"/>
        <v>0</v>
      </c>
      <c r="AC226" s="107"/>
      <c r="AD226" s="103"/>
      <c r="AE226" s="107"/>
      <c r="AF226" s="107"/>
      <c r="AG226" s="103">
        <f t="shared" si="299"/>
        <v>131</v>
      </c>
      <c r="AH226" s="103"/>
      <c r="AI226" s="121"/>
      <c r="AJ226" s="121">
        <f t="shared" si="300"/>
        <v>131</v>
      </c>
      <c r="AK226" s="119">
        <f t="shared" si="301"/>
        <v>0</v>
      </c>
      <c r="AL226" s="101">
        <f t="shared" si="302"/>
        <v>0</v>
      </c>
    </row>
    <row r="227" ht="47.25">
      <c r="A227" s="96" t="s">
        <v>460</v>
      </c>
      <c r="B227" s="97" t="s">
        <v>461</v>
      </c>
      <c r="C227" s="238">
        <v>125.851</v>
      </c>
      <c r="D227" s="104">
        <v>609</v>
      </c>
      <c r="E227" s="139">
        <v>665</v>
      </c>
      <c r="F227" s="200">
        <f t="shared" si="295"/>
        <v>5.284026348618605</v>
      </c>
      <c r="G227" s="102">
        <v>210</v>
      </c>
      <c r="H227" s="105">
        <v>34</v>
      </c>
      <c r="I227" s="105"/>
      <c r="J227" s="105"/>
      <c r="K227" s="105"/>
      <c r="L227" s="105"/>
      <c r="M227" s="105">
        <v>210</v>
      </c>
      <c r="N227" s="105"/>
      <c r="O227" s="100">
        <v>210</v>
      </c>
      <c r="P227" s="107"/>
      <c r="Q227" s="107"/>
      <c r="R227" s="107"/>
      <c r="S227" s="107"/>
      <c r="T227" s="107"/>
      <c r="U227" s="101">
        <f t="shared" si="303"/>
        <v>100</v>
      </c>
      <c r="V227" s="101">
        <f t="shared" si="304"/>
        <v>232.74999999999997</v>
      </c>
      <c r="W227" s="103">
        <f t="shared" si="296"/>
        <v>232</v>
      </c>
      <c r="X227" s="107">
        <v>35</v>
      </c>
      <c r="Y227" s="103">
        <f>'ИТОГ и проверка'!Q227</f>
        <v>230</v>
      </c>
      <c r="Z227" s="103">
        <f t="shared" si="305"/>
        <v>34.586466165413533</v>
      </c>
      <c r="AA227" s="101">
        <f t="shared" si="297"/>
        <v>-0.41353383458646675</v>
      </c>
      <c r="AB227" s="10">
        <f t="shared" si="298"/>
        <v>0</v>
      </c>
      <c r="AC227" s="107"/>
      <c r="AD227" s="103"/>
      <c r="AE227" s="107"/>
      <c r="AF227" s="107"/>
      <c r="AG227" s="103">
        <f t="shared" si="299"/>
        <v>230</v>
      </c>
      <c r="AH227" s="103"/>
      <c r="AI227" s="121"/>
      <c r="AJ227" s="121">
        <f t="shared" si="300"/>
        <v>230</v>
      </c>
      <c r="AK227" s="119">
        <f t="shared" si="301"/>
        <v>0</v>
      </c>
      <c r="AL227" s="101">
        <f t="shared" si="302"/>
        <v>0</v>
      </c>
    </row>
    <row r="228" ht="31.5">
      <c r="A228" s="96" t="s">
        <v>462</v>
      </c>
      <c r="B228" s="97" t="s">
        <v>463</v>
      </c>
      <c r="C228" s="214">
        <v>23.507999999999999</v>
      </c>
      <c r="D228" s="104">
        <v>122</v>
      </c>
      <c r="E228" s="269">
        <v>0</v>
      </c>
      <c r="F228" s="200">
        <f t="shared" ref="F228:F265" si="306">E228/C228</f>
        <v>0</v>
      </c>
      <c r="G228" s="102">
        <v>42</v>
      </c>
      <c r="H228" s="105">
        <v>34</v>
      </c>
      <c r="I228" s="105"/>
      <c r="J228" s="105"/>
      <c r="K228" s="105"/>
      <c r="L228" s="105"/>
      <c r="M228" s="105">
        <v>42</v>
      </c>
      <c r="N228" s="105"/>
      <c r="O228" s="100"/>
      <c r="P228" s="107"/>
      <c r="Q228" s="107"/>
      <c r="R228" s="107"/>
      <c r="S228" s="107"/>
      <c r="T228" s="107"/>
      <c r="U228" s="101">
        <f t="shared" ref="U228:U265" si="307">O228/G228%</f>
        <v>0</v>
      </c>
      <c r="V228" s="101">
        <f t="shared" si="304"/>
        <v>0</v>
      </c>
      <c r="W228" s="103">
        <f t="shared" ref="W228:W264" si="308">ROUNDDOWN(V228,0)</f>
        <v>0</v>
      </c>
      <c r="X228" s="107">
        <v>0</v>
      </c>
      <c r="Y228" s="103">
        <f>'ИТОГ и проверка'!Q228</f>
        <v>0</v>
      </c>
      <c r="Z228" s="103">
        <v>0</v>
      </c>
      <c r="AA228" s="101">
        <f t="shared" ref="AA228:AA264" si="309">Z228-X228</f>
        <v>0</v>
      </c>
      <c r="AB228" s="103">
        <f t="shared" ref="AB228:AB264" si="310">IF(AA228&gt;0.01,AA228*1000000,0)</f>
        <v>0</v>
      </c>
      <c r="AC228" s="107"/>
      <c r="AD228" s="103"/>
      <c r="AE228" s="107"/>
      <c r="AF228" s="107"/>
      <c r="AG228" s="103">
        <f t="shared" ref="AG228:AG264" si="311">Y228</f>
        <v>0</v>
      </c>
      <c r="AH228" s="103"/>
      <c r="AI228" s="121"/>
      <c r="AJ228" s="121">
        <f t="shared" ref="AJ228:AJ265" si="312">SUM(AD228:AI228)</f>
        <v>0</v>
      </c>
      <c r="AK228" s="119">
        <f t="shared" ref="AK228:AK264" si="313">AJ228-Y228</f>
        <v>0</v>
      </c>
      <c r="AL228" s="101">
        <f t="shared" ref="AL228:AL264" si="314">IF(AK228&gt;1,AK228*1000,0)</f>
        <v>0</v>
      </c>
    </row>
    <row r="229" ht="31.5">
      <c r="A229" s="96" t="s">
        <v>464</v>
      </c>
      <c r="B229" s="97" t="s">
        <v>465</v>
      </c>
      <c r="C229" s="211">
        <v>161</v>
      </c>
      <c r="D229" s="104">
        <v>0</v>
      </c>
      <c r="E229" s="100">
        <v>0</v>
      </c>
      <c r="F229" s="200">
        <f t="shared" si="306"/>
        <v>0</v>
      </c>
      <c r="G229" s="102">
        <v>0</v>
      </c>
      <c r="H229" s="105">
        <v>0</v>
      </c>
      <c r="I229" s="105"/>
      <c r="J229" s="105"/>
      <c r="K229" s="105"/>
      <c r="L229" s="105"/>
      <c r="M229" s="105">
        <v>0</v>
      </c>
      <c r="N229" s="105"/>
      <c r="O229" s="100"/>
      <c r="P229" s="107"/>
      <c r="Q229" s="107"/>
      <c r="R229" s="107"/>
      <c r="S229" s="107"/>
      <c r="T229" s="107"/>
      <c r="U229" s="101">
        <v>0</v>
      </c>
      <c r="V229" s="101">
        <f t="shared" si="304"/>
        <v>0</v>
      </c>
      <c r="W229" s="103">
        <f t="shared" si="308"/>
        <v>0</v>
      </c>
      <c r="X229" s="107">
        <v>0</v>
      </c>
      <c r="Y229" s="103">
        <f>'ИТОГ и проверка'!Q229</f>
        <v>0</v>
      </c>
      <c r="Z229" s="103">
        <v>0</v>
      </c>
      <c r="AA229" s="101">
        <f t="shared" si="309"/>
        <v>0</v>
      </c>
      <c r="AB229" s="10">
        <f t="shared" si="310"/>
        <v>0</v>
      </c>
      <c r="AC229" s="107"/>
      <c r="AD229" s="103"/>
      <c r="AE229" s="107"/>
      <c r="AF229" s="107"/>
      <c r="AG229" s="103">
        <f t="shared" si="311"/>
        <v>0</v>
      </c>
      <c r="AH229" s="103"/>
      <c r="AI229" s="121"/>
      <c r="AJ229" s="121">
        <f t="shared" si="312"/>
        <v>0</v>
      </c>
      <c r="AK229" s="119">
        <f t="shared" si="313"/>
        <v>0</v>
      </c>
      <c r="AL229" s="101">
        <f t="shared" si="314"/>
        <v>0</v>
      </c>
    </row>
    <row r="230" ht="31.5">
      <c r="A230" s="96" t="s">
        <v>466</v>
      </c>
      <c r="B230" s="97" t="s">
        <v>467</v>
      </c>
      <c r="C230" s="214">
        <v>28</v>
      </c>
      <c r="D230" s="104">
        <v>14</v>
      </c>
      <c r="E230" s="249">
        <v>10</v>
      </c>
      <c r="F230" s="200">
        <f t="shared" si="306"/>
        <v>0.35714285714285715</v>
      </c>
      <c r="G230" s="102">
        <v>4</v>
      </c>
      <c r="H230" s="105">
        <v>29</v>
      </c>
      <c r="I230" s="105"/>
      <c r="J230" s="105"/>
      <c r="K230" s="105"/>
      <c r="L230" s="105"/>
      <c r="M230" s="105">
        <v>4</v>
      </c>
      <c r="N230" s="105"/>
      <c r="O230" s="100"/>
      <c r="P230" s="107"/>
      <c r="Q230" s="107"/>
      <c r="R230" s="107"/>
      <c r="S230" s="107"/>
      <c r="T230" s="107"/>
      <c r="U230" s="101">
        <v>0</v>
      </c>
      <c r="V230" s="101">
        <f t="shared" si="304"/>
        <v>3.5</v>
      </c>
      <c r="W230" s="103">
        <f t="shared" si="308"/>
        <v>3</v>
      </c>
      <c r="X230" s="107">
        <v>35</v>
      </c>
      <c r="Y230" s="103">
        <f>'ИТОГ и проверка'!Q230</f>
        <v>0</v>
      </c>
      <c r="Z230" s="103">
        <f t="shared" si="305"/>
        <v>0</v>
      </c>
      <c r="AA230" s="101">
        <f t="shared" si="309"/>
        <v>-35</v>
      </c>
      <c r="AB230" s="103">
        <f t="shared" si="310"/>
        <v>0</v>
      </c>
      <c r="AC230" s="107"/>
      <c r="AD230" s="103"/>
      <c r="AE230" s="107"/>
      <c r="AF230" s="107"/>
      <c r="AG230" s="103">
        <f t="shared" si="311"/>
        <v>0</v>
      </c>
      <c r="AH230" s="103"/>
      <c r="AI230" s="121"/>
      <c r="AJ230" s="121">
        <f t="shared" si="312"/>
        <v>0</v>
      </c>
      <c r="AK230" s="119">
        <f t="shared" si="313"/>
        <v>0</v>
      </c>
      <c r="AL230" s="101">
        <f t="shared" si="314"/>
        <v>0</v>
      </c>
    </row>
    <row r="231" ht="63">
      <c r="A231" s="96" t="s">
        <v>468</v>
      </c>
      <c r="B231" s="97" t="s">
        <v>469</v>
      </c>
      <c r="C231" s="238">
        <v>145.673</v>
      </c>
      <c r="D231" s="337">
        <v>294</v>
      </c>
      <c r="E231" s="293">
        <v>288</v>
      </c>
      <c r="F231" s="217">
        <f t="shared" si="306"/>
        <v>1.977030746946929</v>
      </c>
      <c r="G231" s="102">
        <v>88</v>
      </c>
      <c r="H231" s="105">
        <v>30</v>
      </c>
      <c r="I231" s="105"/>
      <c r="J231" s="105"/>
      <c r="K231" s="105"/>
      <c r="L231" s="105"/>
      <c r="M231" s="105">
        <v>88</v>
      </c>
      <c r="N231" s="105"/>
      <c r="O231" s="100">
        <v>88</v>
      </c>
      <c r="P231" s="107"/>
      <c r="Q231" s="107"/>
      <c r="R231" s="107"/>
      <c r="S231" s="107"/>
      <c r="T231" s="107"/>
      <c r="U231" s="101">
        <f t="shared" si="307"/>
        <v>100</v>
      </c>
      <c r="V231" s="101">
        <f t="shared" si="304"/>
        <v>100.8</v>
      </c>
      <c r="W231" s="103">
        <f t="shared" si="308"/>
        <v>100</v>
      </c>
      <c r="X231" s="107">
        <v>35</v>
      </c>
      <c r="Y231" s="103">
        <f>'ИТОГ и проверка'!Q231</f>
        <v>100</v>
      </c>
      <c r="Z231" s="103">
        <f t="shared" si="305"/>
        <v>34.722222222222221</v>
      </c>
      <c r="AA231" s="101">
        <f t="shared" si="309"/>
        <v>-0.27777777777777857</v>
      </c>
      <c r="AB231" s="10">
        <f t="shared" si="310"/>
        <v>0</v>
      </c>
      <c r="AC231" s="107"/>
      <c r="AD231" s="103"/>
      <c r="AE231" s="107"/>
      <c r="AF231" s="107"/>
      <c r="AG231" s="103">
        <f t="shared" si="311"/>
        <v>100</v>
      </c>
      <c r="AH231" s="103"/>
      <c r="AI231" s="121"/>
      <c r="AJ231" s="121">
        <f t="shared" si="312"/>
        <v>100</v>
      </c>
      <c r="AK231" s="119">
        <f t="shared" si="313"/>
        <v>0</v>
      </c>
      <c r="AL231" s="101">
        <f t="shared" si="314"/>
        <v>0</v>
      </c>
    </row>
    <row r="232" ht="63">
      <c r="A232" s="96" t="s">
        <v>470</v>
      </c>
      <c r="B232" s="97" t="s">
        <v>471</v>
      </c>
      <c r="C232" s="265">
        <v>76.474999999999994</v>
      </c>
      <c r="D232" s="104">
        <v>185</v>
      </c>
      <c r="E232" s="182">
        <v>193</v>
      </c>
      <c r="F232" s="200">
        <f t="shared" si="306"/>
        <v>2.523700555737169</v>
      </c>
      <c r="G232" s="102">
        <v>55</v>
      </c>
      <c r="H232" s="105">
        <v>30</v>
      </c>
      <c r="I232" s="105"/>
      <c r="J232" s="105"/>
      <c r="K232" s="105"/>
      <c r="L232" s="105"/>
      <c r="M232" s="105">
        <v>55</v>
      </c>
      <c r="N232" s="105"/>
      <c r="O232" s="100">
        <v>55</v>
      </c>
      <c r="P232" s="107"/>
      <c r="Q232" s="107"/>
      <c r="R232" s="107"/>
      <c r="S232" s="107"/>
      <c r="T232" s="107"/>
      <c r="U232" s="101">
        <f t="shared" si="307"/>
        <v>99.999999999999986</v>
      </c>
      <c r="V232" s="101">
        <f t="shared" si="304"/>
        <v>67.549999999999997</v>
      </c>
      <c r="W232" s="103">
        <f t="shared" si="308"/>
        <v>67</v>
      </c>
      <c r="X232" s="107">
        <v>35</v>
      </c>
      <c r="Y232" s="103">
        <f>'ИТОГ и проверка'!Q232</f>
        <v>67</v>
      </c>
      <c r="Z232" s="103">
        <f t="shared" si="305"/>
        <v>34.715025906735754</v>
      </c>
      <c r="AA232" s="101">
        <f t="shared" si="309"/>
        <v>-0.28497409326424616</v>
      </c>
      <c r="AB232" s="103">
        <f t="shared" si="310"/>
        <v>0</v>
      </c>
      <c r="AC232" s="107"/>
      <c r="AD232" s="103"/>
      <c r="AE232" s="107"/>
      <c r="AF232" s="107"/>
      <c r="AG232" s="103">
        <f t="shared" si="311"/>
        <v>67</v>
      </c>
      <c r="AH232" s="103"/>
      <c r="AI232" s="121"/>
      <c r="AJ232" s="121">
        <f t="shared" si="312"/>
        <v>67</v>
      </c>
      <c r="AK232" s="119">
        <f t="shared" si="313"/>
        <v>0</v>
      </c>
      <c r="AL232" s="101">
        <f t="shared" si="314"/>
        <v>0</v>
      </c>
    </row>
    <row r="233">
      <c r="A233" s="123" t="s">
        <v>472</v>
      </c>
      <c r="B233" s="87" t="s">
        <v>473</v>
      </c>
      <c r="C233" s="218"/>
      <c r="D233" s="88"/>
      <c r="E233" s="89"/>
      <c r="F233" s="310"/>
      <c r="G233" s="149"/>
      <c r="H233" s="91"/>
      <c r="I233" s="91"/>
      <c r="J233" s="91"/>
      <c r="K233" s="91"/>
      <c r="L233" s="91"/>
      <c r="M233" s="91"/>
      <c r="N233" s="91"/>
      <c r="O233" s="10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150"/>
      <c r="AA233" s="90"/>
      <c r="AB233" s="10">
        <f t="shared" si="310"/>
        <v>0</v>
      </c>
      <c r="AC233" s="90"/>
      <c r="AD233" s="90"/>
      <c r="AE233" s="90"/>
      <c r="AF233" s="90"/>
      <c r="AG233" s="90"/>
      <c r="AH233" s="235"/>
      <c r="AI233" s="370"/>
      <c r="AJ233" s="121">
        <f t="shared" si="312"/>
        <v>0</v>
      </c>
      <c r="AK233" s="119">
        <f t="shared" si="313"/>
        <v>0</v>
      </c>
      <c r="AL233" s="101">
        <f t="shared" si="314"/>
        <v>0</v>
      </c>
    </row>
    <row r="234" ht="47.25">
      <c r="A234" s="96" t="s">
        <v>474</v>
      </c>
      <c r="B234" s="97" t="s">
        <v>475</v>
      </c>
      <c r="C234" s="214">
        <v>89.930999999999997</v>
      </c>
      <c r="D234" s="104">
        <v>255</v>
      </c>
      <c r="E234" s="182">
        <v>242</v>
      </c>
      <c r="F234" s="200">
        <f t="shared" si="306"/>
        <v>2.6909519520521288</v>
      </c>
      <c r="G234" s="102">
        <v>89</v>
      </c>
      <c r="H234" s="105">
        <v>35</v>
      </c>
      <c r="I234" s="105"/>
      <c r="J234" s="105"/>
      <c r="K234" s="105"/>
      <c r="L234" s="105"/>
      <c r="M234" s="105">
        <v>89</v>
      </c>
      <c r="N234" s="105"/>
      <c r="O234" s="100">
        <v>46</v>
      </c>
      <c r="P234" s="107"/>
      <c r="Q234" s="107"/>
      <c r="R234" s="107"/>
      <c r="S234" s="107"/>
      <c r="T234" s="107"/>
      <c r="U234" s="101">
        <f t="shared" si="307"/>
        <v>51.685393258426963</v>
      </c>
      <c r="V234" s="101">
        <f t="shared" si="304"/>
        <v>84.699999999999989</v>
      </c>
      <c r="W234" s="103">
        <f t="shared" si="308"/>
        <v>84</v>
      </c>
      <c r="X234" s="107">
        <v>35</v>
      </c>
      <c r="Y234" s="103">
        <f>'ИТОГ и проверка'!Q234</f>
        <v>84</v>
      </c>
      <c r="Z234" s="103">
        <f t="shared" si="305"/>
        <v>34.710743801652896</v>
      </c>
      <c r="AA234" s="101">
        <f t="shared" si="309"/>
        <v>-0.28925619834710403</v>
      </c>
      <c r="AB234" s="103">
        <f t="shared" si="310"/>
        <v>0</v>
      </c>
      <c r="AC234" s="107"/>
      <c r="AD234" s="103"/>
      <c r="AE234" s="107"/>
      <c r="AF234" s="107"/>
      <c r="AG234" s="103">
        <f t="shared" si="311"/>
        <v>84</v>
      </c>
      <c r="AH234" s="103"/>
      <c r="AI234" s="121"/>
      <c r="AJ234" s="121">
        <f t="shared" si="312"/>
        <v>84</v>
      </c>
      <c r="AK234" s="119">
        <f t="shared" si="313"/>
        <v>0</v>
      </c>
      <c r="AL234" s="101">
        <f t="shared" si="314"/>
        <v>0</v>
      </c>
    </row>
    <row r="235" ht="31.5">
      <c r="A235" s="96" t="s">
        <v>476</v>
      </c>
      <c r="B235" s="97" t="s">
        <v>477</v>
      </c>
      <c r="C235" s="211">
        <v>397</v>
      </c>
      <c r="D235" s="104">
        <v>2060</v>
      </c>
      <c r="E235" s="105">
        <v>2068</v>
      </c>
      <c r="F235" s="200">
        <f t="shared" si="306"/>
        <v>5.2090680100755664</v>
      </c>
      <c r="G235" s="102">
        <v>721</v>
      </c>
      <c r="H235" s="105">
        <v>35</v>
      </c>
      <c r="I235" s="105"/>
      <c r="J235" s="105"/>
      <c r="K235" s="105"/>
      <c r="L235" s="105"/>
      <c r="M235" s="105">
        <v>721</v>
      </c>
      <c r="N235" s="105"/>
      <c r="O235" s="100">
        <v>725</v>
      </c>
      <c r="P235" s="107"/>
      <c r="Q235" s="107"/>
      <c r="R235" s="107"/>
      <c r="S235" s="107"/>
      <c r="T235" s="107"/>
      <c r="U235" s="101">
        <f t="shared" si="307"/>
        <v>100.55478502080445</v>
      </c>
      <c r="V235" s="101">
        <f t="shared" si="304"/>
        <v>723.79999999999995</v>
      </c>
      <c r="W235" s="103">
        <f t="shared" si="308"/>
        <v>723</v>
      </c>
      <c r="X235" s="107">
        <v>35</v>
      </c>
      <c r="Y235" s="103">
        <f>'ИТОГ и проверка'!Q235</f>
        <v>723</v>
      </c>
      <c r="Z235" s="103">
        <f t="shared" si="305"/>
        <v>34.96131528046422</v>
      </c>
      <c r="AA235" s="101">
        <f t="shared" si="309"/>
        <v>-0.038684719535780232</v>
      </c>
      <c r="AB235" s="10">
        <f t="shared" si="310"/>
        <v>0</v>
      </c>
      <c r="AC235" s="107"/>
      <c r="AD235" s="103"/>
      <c r="AE235" s="107"/>
      <c r="AF235" s="107"/>
      <c r="AG235" s="103">
        <f t="shared" si="311"/>
        <v>723</v>
      </c>
      <c r="AH235" s="103"/>
      <c r="AI235" s="121"/>
      <c r="AJ235" s="121">
        <f t="shared" si="312"/>
        <v>723</v>
      </c>
      <c r="AK235" s="119">
        <f t="shared" si="313"/>
        <v>0</v>
      </c>
      <c r="AL235" s="101">
        <f t="shared" si="314"/>
        <v>0</v>
      </c>
    </row>
    <row r="236" ht="47.25">
      <c r="A236" s="96" t="s">
        <v>478</v>
      </c>
      <c r="B236" s="97" t="s">
        <v>479</v>
      </c>
      <c r="C236" s="214">
        <v>283.50999999999999</v>
      </c>
      <c r="D236" s="104">
        <v>1380</v>
      </c>
      <c r="E236" s="294">
        <v>1414</v>
      </c>
      <c r="F236" s="200">
        <f t="shared" si="306"/>
        <v>4.9874783958237803</v>
      </c>
      <c r="G236" s="102">
        <v>483</v>
      </c>
      <c r="H236" s="105">
        <v>35</v>
      </c>
      <c r="I236" s="105"/>
      <c r="J236" s="105"/>
      <c r="K236" s="105"/>
      <c r="L236" s="105"/>
      <c r="M236" s="105">
        <v>483</v>
      </c>
      <c r="N236" s="105"/>
      <c r="O236" s="100">
        <v>483</v>
      </c>
      <c r="P236" s="107"/>
      <c r="Q236" s="107"/>
      <c r="R236" s="107"/>
      <c r="S236" s="107"/>
      <c r="T236" s="107"/>
      <c r="U236" s="101">
        <f t="shared" si="307"/>
        <v>100</v>
      </c>
      <c r="V236" s="101">
        <f t="shared" si="304"/>
        <v>494.89999999999998</v>
      </c>
      <c r="W236" s="103">
        <f t="shared" si="308"/>
        <v>494</v>
      </c>
      <c r="X236" s="107">
        <v>35</v>
      </c>
      <c r="Y236" s="103">
        <f>'ИТОГ и проверка'!Q236</f>
        <v>494</v>
      </c>
      <c r="Z236" s="103">
        <f t="shared" si="305"/>
        <v>34.936350777934933</v>
      </c>
      <c r="AA236" s="101">
        <f t="shared" si="309"/>
        <v>-0.063649222065066624</v>
      </c>
      <c r="AB236" s="103">
        <f t="shared" si="310"/>
        <v>0</v>
      </c>
      <c r="AC236" s="107"/>
      <c r="AD236" s="103"/>
      <c r="AE236" s="107"/>
      <c r="AF236" s="107"/>
      <c r="AG236" s="103">
        <f t="shared" si="311"/>
        <v>494</v>
      </c>
      <c r="AH236" s="103"/>
      <c r="AI236" s="121"/>
      <c r="AJ236" s="121">
        <f t="shared" si="312"/>
        <v>494</v>
      </c>
      <c r="AK236" s="119">
        <f t="shared" si="313"/>
        <v>0</v>
      </c>
      <c r="AL236" s="101">
        <f t="shared" si="314"/>
        <v>0</v>
      </c>
    </row>
    <row r="237" ht="47.25">
      <c r="A237" s="96" t="s">
        <v>480</v>
      </c>
      <c r="B237" s="97" t="s">
        <v>481</v>
      </c>
      <c r="C237" s="211">
        <v>17.295000000000002</v>
      </c>
      <c r="D237" s="337">
        <v>88</v>
      </c>
      <c r="E237" s="293">
        <v>92</v>
      </c>
      <c r="F237" s="217">
        <f t="shared" si="306"/>
        <v>5.3194564903151198</v>
      </c>
      <c r="G237" s="102">
        <v>30</v>
      </c>
      <c r="H237" s="105">
        <v>34</v>
      </c>
      <c r="I237" s="105"/>
      <c r="J237" s="105"/>
      <c r="K237" s="105"/>
      <c r="L237" s="105"/>
      <c r="M237" s="105">
        <v>30</v>
      </c>
      <c r="N237" s="105"/>
      <c r="O237" s="100">
        <v>30</v>
      </c>
      <c r="P237" s="107"/>
      <c r="Q237" s="107"/>
      <c r="R237" s="107"/>
      <c r="S237" s="107"/>
      <c r="T237" s="107"/>
      <c r="U237" s="101">
        <f t="shared" si="307"/>
        <v>100</v>
      </c>
      <c r="V237" s="101">
        <f t="shared" si="304"/>
        <v>32.199999999999996</v>
      </c>
      <c r="W237" s="103">
        <f t="shared" si="308"/>
        <v>32</v>
      </c>
      <c r="X237" s="107">
        <v>35</v>
      </c>
      <c r="Y237" s="103">
        <f>'ИТОГ и проверка'!Q237</f>
        <v>32</v>
      </c>
      <c r="Z237" s="103">
        <f t="shared" si="305"/>
        <v>34.782608695652172</v>
      </c>
      <c r="AA237" s="101">
        <f t="shared" si="309"/>
        <v>-0.21739130434782794</v>
      </c>
      <c r="AB237" s="10">
        <f t="shared" si="310"/>
        <v>0</v>
      </c>
      <c r="AC237" s="107"/>
      <c r="AD237" s="103"/>
      <c r="AE237" s="107"/>
      <c r="AF237" s="107"/>
      <c r="AG237" s="103">
        <f t="shared" si="311"/>
        <v>32</v>
      </c>
      <c r="AH237" s="103"/>
      <c r="AI237" s="121"/>
      <c r="AJ237" s="121">
        <f t="shared" si="312"/>
        <v>32</v>
      </c>
      <c r="AK237" s="119">
        <f t="shared" si="313"/>
        <v>0</v>
      </c>
      <c r="AL237" s="101">
        <f t="shared" si="314"/>
        <v>0</v>
      </c>
    </row>
    <row r="238" ht="47.25">
      <c r="A238" s="96" t="s">
        <v>482</v>
      </c>
      <c r="B238" s="97" t="s">
        <v>483</v>
      </c>
      <c r="C238" s="214">
        <v>21.34</v>
      </c>
      <c r="D238" s="104">
        <v>111</v>
      </c>
      <c r="E238" s="182">
        <v>114</v>
      </c>
      <c r="F238" s="200">
        <f t="shared" si="306"/>
        <v>5.3420805998125589</v>
      </c>
      <c r="G238" s="102">
        <v>38</v>
      </c>
      <c r="H238" s="105">
        <v>34</v>
      </c>
      <c r="I238" s="105"/>
      <c r="J238" s="105"/>
      <c r="K238" s="105"/>
      <c r="L238" s="105"/>
      <c r="M238" s="105">
        <v>38</v>
      </c>
      <c r="N238" s="105"/>
      <c r="O238" s="100">
        <v>38</v>
      </c>
      <c r="P238" s="107"/>
      <c r="Q238" s="107"/>
      <c r="R238" s="107"/>
      <c r="S238" s="107"/>
      <c r="T238" s="107"/>
      <c r="U238" s="101">
        <f t="shared" si="307"/>
        <v>100</v>
      </c>
      <c r="V238" s="101">
        <f t="shared" ref="V238:V264" si="315">E238*X238%</f>
        <v>39.899999999999999</v>
      </c>
      <c r="W238" s="103">
        <f t="shared" si="308"/>
        <v>39</v>
      </c>
      <c r="X238" s="107">
        <v>35</v>
      </c>
      <c r="Y238" s="103">
        <f>'ИТОГ и проверка'!Q238</f>
        <v>39</v>
      </c>
      <c r="Z238" s="103">
        <f t="shared" ref="Z238:Z264" si="316">Y238/E238%</f>
        <v>34.21052631578948</v>
      </c>
      <c r="AA238" s="101">
        <f t="shared" si="309"/>
        <v>-0.78947368421052033</v>
      </c>
      <c r="AB238" s="103">
        <f t="shared" si="310"/>
        <v>0</v>
      </c>
      <c r="AC238" s="107"/>
      <c r="AD238" s="103"/>
      <c r="AE238" s="107"/>
      <c r="AF238" s="107"/>
      <c r="AG238" s="103">
        <f t="shared" si="311"/>
        <v>39</v>
      </c>
      <c r="AH238" s="103"/>
      <c r="AI238" s="121"/>
      <c r="AJ238" s="121">
        <f t="shared" si="312"/>
        <v>39</v>
      </c>
      <c r="AK238" s="119">
        <f t="shared" si="313"/>
        <v>0</v>
      </c>
      <c r="AL238" s="101">
        <f t="shared" si="314"/>
        <v>0</v>
      </c>
    </row>
    <row r="239" ht="47.25">
      <c r="A239" s="96" t="s">
        <v>484</v>
      </c>
      <c r="B239" s="97" t="s">
        <v>485</v>
      </c>
      <c r="C239" s="238">
        <v>398.80700000000002</v>
      </c>
      <c r="D239" s="104">
        <v>1218</v>
      </c>
      <c r="E239" s="120">
        <v>1209</v>
      </c>
      <c r="F239" s="200">
        <f t="shared" si="306"/>
        <v>3.0315415727406991</v>
      </c>
      <c r="G239" s="102">
        <v>426</v>
      </c>
      <c r="H239" s="105">
        <v>35</v>
      </c>
      <c r="I239" s="105"/>
      <c r="J239" s="105"/>
      <c r="K239" s="105"/>
      <c r="L239" s="105"/>
      <c r="M239" s="105">
        <v>426</v>
      </c>
      <c r="N239" s="201"/>
      <c r="O239" s="425">
        <v>426</v>
      </c>
      <c r="P239" s="203"/>
      <c r="Q239" s="107"/>
      <c r="R239" s="107"/>
      <c r="S239" s="107"/>
      <c r="T239" s="107"/>
      <c r="U239" s="101">
        <f t="shared" si="307"/>
        <v>100</v>
      </c>
      <c r="V239" s="101">
        <f t="shared" si="315"/>
        <v>423.14999999999998</v>
      </c>
      <c r="W239" s="103">
        <f t="shared" si="308"/>
        <v>423</v>
      </c>
      <c r="X239" s="107">
        <v>35</v>
      </c>
      <c r="Y239" s="103">
        <f>'ИТОГ и проверка'!Q239</f>
        <v>423</v>
      </c>
      <c r="Z239" s="103">
        <f t="shared" si="316"/>
        <v>34.987593052109183</v>
      </c>
      <c r="AA239" s="101">
        <f t="shared" si="309"/>
        <v>-0.012406947890816866</v>
      </c>
      <c r="AB239" s="10">
        <f t="shared" si="310"/>
        <v>0</v>
      </c>
      <c r="AC239" s="107"/>
      <c r="AD239" s="103"/>
      <c r="AE239" s="107"/>
      <c r="AF239" s="107"/>
      <c r="AG239" s="103">
        <f t="shared" si="311"/>
        <v>423</v>
      </c>
      <c r="AH239" s="103"/>
      <c r="AI239" s="121"/>
      <c r="AJ239" s="121">
        <f t="shared" si="312"/>
        <v>423</v>
      </c>
      <c r="AK239" s="119">
        <f t="shared" si="313"/>
        <v>0</v>
      </c>
      <c r="AL239" s="101">
        <f t="shared" si="314"/>
        <v>0</v>
      </c>
    </row>
    <row r="240" ht="47.25">
      <c r="A240" s="96" t="s">
        <v>486</v>
      </c>
      <c r="B240" s="97" t="s">
        <v>487</v>
      </c>
      <c r="C240" s="214">
        <v>379.44299999999998</v>
      </c>
      <c r="D240" s="104">
        <v>1984</v>
      </c>
      <c r="E240" s="309">
        <v>2001</v>
      </c>
      <c r="F240" s="200">
        <f t="shared" si="306"/>
        <v>5.2735193428261953</v>
      </c>
      <c r="G240" s="102">
        <v>694</v>
      </c>
      <c r="H240" s="105">
        <v>35</v>
      </c>
      <c r="I240" s="105"/>
      <c r="J240" s="105"/>
      <c r="K240" s="105"/>
      <c r="L240" s="105"/>
      <c r="M240" s="105">
        <v>694</v>
      </c>
      <c r="N240" s="105"/>
      <c r="O240" s="100">
        <v>694</v>
      </c>
      <c r="P240" s="107"/>
      <c r="Q240" s="107"/>
      <c r="R240" s="107"/>
      <c r="S240" s="107"/>
      <c r="T240" s="107"/>
      <c r="U240" s="101">
        <f t="shared" si="307"/>
        <v>100</v>
      </c>
      <c r="V240" s="101">
        <f t="shared" si="315"/>
        <v>700.34999999999991</v>
      </c>
      <c r="W240" s="103">
        <f t="shared" si="308"/>
        <v>700</v>
      </c>
      <c r="X240" s="107">
        <v>35</v>
      </c>
      <c r="Y240" s="103">
        <f>'ИТОГ и проверка'!Q240</f>
        <v>700</v>
      </c>
      <c r="Z240" s="103">
        <f t="shared" si="316"/>
        <v>34.982508745627186</v>
      </c>
      <c r="AA240" s="101">
        <f t="shared" si="309"/>
        <v>-0.017491254372814069</v>
      </c>
      <c r="AB240" s="103">
        <f t="shared" si="310"/>
        <v>0</v>
      </c>
      <c r="AC240" s="107"/>
      <c r="AD240" s="103"/>
      <c r="AE240" s="107"/>
      <c r="AF240" s="107"/>
      <c r="AG240" s="103">
        <f t="shared" si="311"/>
        <v>700</v>
      </c>
      <c r="AH240" s="103"/>
      <c r="AI240" s="121"/>
      <c r="AJ240" s="121">
        <f t="shared" si="312"/>
        <v>700</v>
      </c>
      <c r="AK240" s="119">
        <f t="shared" si="313"/>
        <v>0</v>
      </c>
      <c r="AL240" s="101">
        <f t="shared" si="314"/>
        <v>0</v>
      </c>
    </row>
    <row r="241" ht="31.5">
      <c r="A241" s="96" t="s">
        <v>488</v>
      </c>
      <c r="B241" s="97" t="s">
        <v>489</v>
      </c>
      <c r="C241" s="238">
        <v>246.23500000000001</v>
      </c>
      <c r="D241" s="337">
        <v>934</v>
      </c>
      <c r="E241" s="293">
        <v>1331</v>
      </c>
      <c r="F241" s="217">
        <f t="shared" si="306"/>
        <v>5.4054054054054053</v>
      </c>
      <c r="G241" s="102">
        <v>325</v>
      </c>
      <c r="H241" s="105">
        <v>35</v>
      </c>
      <c r="I241" s="105"/>
      <c r="J241" s="105"/>
      <c r="K241" s="105"/>
      <c r="L241" s="105"/>
      <c r="M241" s="105">
        <v>325</v>
      </c>
      <c r="N241" s="105"/>
      <c r="O241" s="100">
        <v>220</v>
      </c>
      <c r="P241" s="107"/>
      <c r="Q241" s="107"/>
      <c r="R241" s="107"/>
      <c r="S241" s="107"/>
      <c r="T241" s="107"/>
      <c r="U241" s="101">
        <f t="shared" si="307"/>
        <v>67.692307692307693</v>
      </c>
      <c r="V241" s="101">
        <f t="shared" si="315"/>
        <v>465.84999999999997</v>
      </c>
      <c r="W241" s="103">
        <f t="shared" si="308"/>
        <v>465</v>
      </c>
      <c r="X241" s="107">
        <v>35</v>
      </c>
      <c r="Y241" s="103">
        <f>'ИТОГ и проверка'!Q241</f>
        <v>465</v>
      </c>
      <c r="Z241" s="103">
        <f t="shared" si="316"/>
        <v>34.936138241923366</v>
      </c>
      <c r="AA241" s="101">
        <f t="shared" si="309"/>
        <v>-0.063861758076633635</v>
      </c>
      <c r="AB241" s="10">
        <f t="shared" si="310"/>
        <v>0</v>
      </c>
      <c r="AC241" s="107"/>
      <c r="AD241" s="103"/>
      <c r="AE241" s="107"/>
      <c r="AF241" s="107"/>
      <c r="AG241" s="103">
        <f t="shared" si="311"/>
        <v>465</v>
      </c>
      <c r="AH241" s="103"/>
      <c r="AI241" s="121"/>
      <c r="AJ241" s="121">
        <f t="shared" si="312"/>
        <v>465</v>
      </c>
      <c r="AK241" s="119">
        <f t="shared" si="313"/>
        <v>0</v>
      </c>
      <c r="AL241" s="101">
        <f t="shared" si="314"/>
        <v>0</v>
      </c>
    </row>
    <row r="242" ht="47.25">
      <c r="A242" s="96" t="s">
        <v>490</v>
      </c>
      <c r="B242" s="97" t="s">
        <v>491</v>
      </c>
      <c r="C242" s="214">
        <v>349.32100000000003</v>
      </c>
      <c r="D242" s="104">
        <v>1820</v>
      </c>
      <c r="E242" s="289">
        <v>1839</v>
      </c>
      <c r="F242" s="200">
        <f t="shared" si="306"/>
        <v>5.26449884203927</v>
      </c>
      <c r="G242" s="102">
        <v>637</v>
      </c>
      <c r="H242" s="105">
        <v>35</v>
      </c>
      <c r="I242" s="105"/>
      <c r="J242" s="105"/>
      <c r="K242" s="105"/>
      <c r="L242" s="105"/>
      <c r="M242" s="105">
        <v>637</v>
      </c>
      <c r="N242" s="105"/>
      <c r="O242" s="100">
        <v>632</v>
      </c>
      <c r="P242" s="107"/>
      <c r="Q242" s="107"/>
      <c r="R242" s="107"/>
      <c r="S242" s="107"/>
      <c r="T242" s="107"/>
      <c r="U242" s="101">
        <f t="shared" si="307"/>
        <v>99.215070643642065</v>
      </c>
      <c r="V242" s="101">
        <f t="shared" si="315"/>
        <v>643.64999999999998</v>
      </c>
      <c r="W242" s="103">
        <f t="shared" si="308"/>
        <v>643</v>
      </c>
      <c r="X242" s="107">
        <v>35</v>
      </c>
      <c r="Y242" s="103">
        <f>'ИТОГ и проверка'!Q242</f>
        <v>643</v>
      </c>
      <c r="Z242" s="103">
        <f t="shared" si="316"/>
        <v>34.964654703643284</v>
      </c>
      <c r="AA242" s="101">
        <f t="shared" si="309"/>
        <v>-0.03534529635671646</v>
      </c>
      <c r="AB242" s="103">
        <f t="shared" si="310"/>
        <v>0</v>
      </c>
      <c r="AC242" s="107"/>
      <c r="AD242" s="103"/>
      <c r="AE242" s="107"/>
      <c r="AF242" s="107"/>
      <c r="AG242" s="103">
        <f t="shared" si="311"/>
        <v>643</v>
      </c>
      <c r="AH242" s="103"/>
      <c r="AI242" s="121"/>
      <c r="AJ242" s="121">
        <f t="shared" si="312"/>
        <v>643</v>
      </c>
      <c r="AK242" s="119">
        <f t="shared" si="313"/>
        <v>0</v>
      </c>
      <c r="AL242" s="101">
        <f t="shared" si="314"/>
        <v>0</v>
      </c>
    </row>
    <row r="243" ht="47.25">
      <c r="A243" s="96" t="s">
        <v>492</v>
      </c>
      <c r="B243" s="97" t="s">
        <v>493</v>
      </c>
      <c r="C243" s="211">
        <v>144.42500000000001</v>
      </c>
      <c r="D243" s="104">
        <v>747</v>
      </c>
      <c r="E243" s="105">
        <v>750</v>
      </c>
      <c r="F243" s="200">
        <f t="shared" si="306"/>
        <v>5.1930067509087756</v>
      </c>
      <c r="G243" s="102">
        <v>261</v>
      </c>
      <c r="H243" s="105">
        <v>35</v>
      </c>
      <c r="I243" s="105"/>
      <c r="J243" s="105"/>
      <c r="K243" s="105"/>
      <c r="L243" s="105"/>
      <c r="M243" s="105">
        <v>261</v>
      </c>
      <c r="N243" s="105"/>
      <c r="O243" s="100">
        <v>261</v>
      </c>
      <c r="P243" s="107"/>
      <c r="Q243" s="107"/>
      <c r="R243" s="107"/>
      <c r="S243" s="107"/>
      <c r="T243" s="107"/>
      <c r="U243" s="101">
        <f t="shared" si="307"/>
        <v>100</v>
      </c>
      <c r="V243" s="101">
        <f t="shared" si="315"/>
        <v>262.5</v>
      </c>
      <c r="W243" s="103">
        <f t="shared" si="308"/>
        <v>262</v>
      </c>
      <c r="X243" s="107">
        <v>35</v>
      </c>
      <c r="Y243" s="103">
        <f>'ИТОГ и проверка'!Q243</f>
        <v>262</v>
      </c>
      <c r="Z243" s="103">
        <f t="shared" si="316"/>
        <v>34.93333333333333</v>
      </c>
      <c r="AA243" s="101">
        <f t="shared" si="309"/>
        <v>-0.066666666666669983</v>
      </c>
      <c r="AB243" s="10">
        <f t="shared" si="310"/>
        <v>0</v>
      </c>
      <c r="AC243" s="107"/>
      <c r="AD243" s="103"/>
      <c r="AE243" s="107"/>
      <c r="AF243" s="107"/>
      <c r="AG243" s="103">
        <f t="shared" si="311"/>
        <v>262</v>
      </c>
      <c r="AH243" s="103"/>
      <c r="AI243" s="121"/>
      <c r="AJ243" s="121">
        <f t="shared" si="312"/>
        <v>262</v>
      </c>
      <c r="AK243" s="119">
        <f t="shared" si="313"/>
        <v>0</v>
      </c>
      <c r="AL243" s="101">
        <f t="shared" si="314"/>
        <v>0</v>
      </c>
    </row>
    <row r="244" ht="47.25">
      <c r="A244" s="96" t="s">
        <v>494</v>
      </c>
      <c r="B244" s="97" t="s">
        <v>495</v>
      </c>
      <c r="C244" s="214">
        <v>289.97000000000003</v>
      </c>
      <c r="D244" s="104">
        <v>1551</v>
      </c>
      <c r="E244" s="289">
        <v>1556</v>
      </c>
      <c r="F244" s="200">
        <f t="shared" si="306"/>
        <v>5.3660723523123073</v>
      </c>
      <c r="G244" s="102">
        <v>542</v>
      </c>
      <c r="H244" s="105">
        <v>35</v>
      </c>
      <c r="I244" s="105"/>
      <c r="J244" s="105"/>
      <c r="K244" s="105"/>
      <c r="L244" s="105"/>
      <c r="M244" s="105">
        <v>542</v>
      </c>
      <c r="N244" s="105"/>
      <c r="O244" s="100">
        <v>542</v>
      </c>
      <c r="P244" s="107"/>
      <c r="Q244" s="107"/>
      <c r="R244" s="107"/>
      <c r="S244" s="107"/>
      <c r="T244" s="107"/>
      <c r="U244" s="101">
        <f t="shared" si="307"/>
        <v>100</v>
      </c>
      <c r="V244" s="101">
        <f t="shared" si="315"/>
        <v>544.59999999999991</v>
      </c>
      <c r="W244" s="103">
        <f t="shared" si="308"/>
        <v>544</v>
      </c>
      <c r="X244" s="107">
        <v>35</v>
      </c>
      <c r="Y244" s="103">
        <f>'ИТОГ и проверка'!Q244</f>
        <v>544</v>
      </c>
      <c r="Z244" s="103">
        <f t="shared" si="316"/>
        <v>34.961439588688947</v>
      </c>
      <c r="AA244" s="101">
        <f t="shared" si="309"/>
        <v>-0.038560411311053144</v>
      </c>
      <c r="AB244" s="103">
        <f t="shared" si="310"/>
        <v>0</v>
      </c>
      <c r="AC244" s="107"/>
      <c r="AD244" s="103"/>
      <c r="AE244" s="107"/>
      <c r="AF244" s="107"/>
      <c r="AG244" s="103">
        <f t="shared" si="311"/>
        <v>544</v>
      </c>
      <c r="AH244" s="103"/>
      <c r="AI244" s="121"/>
      <c r="AJ244" s="121">
        <f t="shared" si="312"/>
        <v>544</v>
      </c>
      <c r="AK244" s="119">
        <f t="shared" si="313"/>
        <v>0</v>
      </c>
      <c r="AL244" s="101">
        <f t="shared" si="314"/>
        <v>0</v>
      </c>
    </row>
    <row r="245">
      <c r="A245" s="123" t="s">
        <v>496</v>
      </c>
      <c r="B245" s="87" t="s">
        <v>497</v>
      </c>
      <c r="C245" s="218"/>
      <c r="D245" s="88"/>
      <c r="E245" s="89"/>
      <c r="F245" s="310"/>
      <c r="G245" s="149"/>
      <c r="H245" s="91"/>
      <c r="I245" s="91"/>
      <c r="J245" s="91"/>
      <c r="K245" s="91"/>
      <c r="L245" s="91"/>
      <c r="M245" s="91"/>
      <c r="N245" s="91"/>
      <c r="O245" s="10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150"/>
      <c r="AA245" s="90"/>
      <c r="AB245" s="10">
        <f t="shared" si="310"/>
        <v>0</v>
      </c>
      <c r="AC245" s="90"/>
      <c r="AD245" s="90"/>
      <c r="AE245" s="90"/>
      <c r="AF245" s="90"/>
      <c r="AG245" s="90"/>
      <c r="AH245" s="235"/>
      <c r="AI245" s="370"/>
      <c r="AJ245" s="121">
        <f t="shared" si="312"/>
        <v>0</v>
      </c>
      <c r="AK245" s="119">
        <f t="shared" si="313"/>
        <v>0</v>
      </c>
      <c r="AL245" s="101">
        <f t="shared" si="314"/>
        <v>0</v>
      </c>
    </row>
    <row r="246" ht="63">
      <c r="A246" s="96" t="s">
        <v>498</v>
      </c>
      <c r="B246" s="97" t="s">
        <v>499</v>
      </c>
      <c r="C246" s="214">
        <v>18</v>
      </c>
      <c r="D246" s="104">
        <v>73</v>
      </c>
      <c r="E246" s="182">
        <v>79</v>
      </c>
      <c r="F246" s="200">
        <f t="shared" si="306"/>
        <v>4.3888888888888893</v>
      </c>
      <c r="G246" s="102">
        <v>25</v>
      </c>
      <c r="H246" s="105">
        <v>34</v>
      </c>
      <c r="I246" s="105"/>
      <c r="J246" s="105"/>
      <c r="K246" s="105"/>
      <c r="L246" s="105"/>
      <c r="M246" s="105">
        <v>25</v>
      </c>
      <c r="N246" s="105"/>
      <c r="O246" s="100">
        <v>16</v>
      </c>
      <c r="P246" s="107"/>
      <c r="Q246" s="107"/>
      <c r="R246" s="107"/>
      <c r="S246" s="107"/>
      <c r="T246" s="107"/>
      <c r="U246" s="101">
        <f t="shared" si="307"/>
        <v>64</v>
      </c>
      <c r="V246" s="101">
        <f t="shared" si="315"/>
        <v>27.649999999999999</v>
      </c>
      <c r="W246" s="103">
        <f t="shared" si="308"/>
        <v>27</v>
      </c>
      <c r="X246" s="107">
        <v>35</v>
      </c>
      <c r="Y246" s="103">
        <f>'ИТОГ и проверка'!Q246</f>
        <v>27</v>
      </c>
      <c r="Z246" s="103">
        <f t="shared" si="316"/>
        <v>34.177215189873415</v>
      </c>
      <c r="AA246" s="101">
        <f t="shared" si="309"/>
        <v>-0.82278481012658489</v>
      </c>
      <c r="AB246" s="103">
        <f t="shared" si="310"/>
        <v>0</v>
      </c>
      <c r="AC246" s="107"/>
      <c r="AD246" s="103"/>
      <c r="AE246" s="107"/>
      <c r="AF246" s="107"/>
      <c r="AG246" s="103">
        <f t="shared" si="311"/>
        <v>27</v>
      </c>
      <c r="AH246" s="103"/>
      <c r="AI246" s="121"/>
      <c r="AJ246" s="121">
        <f t="shared" si="312"/>
        <v>27</v>
      </c>
      <c r="AK246" s="119">
        <f t="shared" si="313"/>
        <v>0</v>
      </c>
      <c r="AL246" s="101">
        <f t="shared" si="314"/>
        <v>0</v>
      </c>
    </row>
    <row r="247" ht="47.25">
      <c r="A247" s="96" t="s">
        <v>500</v>
      </c>
      <c r="B247" s="97" t="s">
        <v>501</v>
      </c>
      <c r="C247" s="211">
        <v>144.40000000000001</v>
      </c>
      <c r="D247" s="104">
        <v>672</v>
      </c>
      <c r="E247" s="249">
        <v>579</v>
      </c>
      <c r="F247" s="200">
        <f t="shared" si="306"/>
        <v>4.0096952908587253</v>
      </c>
      <c r="G247" s="102">
        <v>160</v>
      </c>
      <c r="H247" s="105">
        <v>24</v>
      </c>
      <c r="I247" s="105"/>
      <c r="J247" s="105"/>
      <c r="K247" s="105"/>
      <c r="L247" s="105"/>
      <c r="M247" s="105">
        <v>160</v>
      </c>
      <c r="N247" s="105"/>
      <c r="O247" s="100">
        <v>53</v>
      </c>
      <c r="P247" s="107"/>
      <c r="Q247" s="107"/>
      <c r="R247" s="107"/>
      <c r="S247" s="107"/>
      <c r="T247" s="107"/>
      <c r="U247" s="101">
        <f t="shared" si="307"/>
        <v>33.125</v>
      </c>
      <c r="V247" s="101">
        <f t="shared" si="315"/>
        <v>202.64999999999998</v>
      </c>
      <c r="W247" s="103">
        <f t="shared" si="308"/>
        <v>202</v>
      </c>
      <c r="X247" s="107">
        <v>35</v>
      </c>
      <c r="Y247" s="103">
        <f>'ИТОГ и проверка'!Q247</f>
        <v>162</v>
      </c>
      <c r="Z247" s="103">
        <f t="shared" si="316"/>
        <v>27.979274611398964</v>
      </c>
      <c r="AA247" s="101">
        <f t="shared" si="309"/>
        <v>-7.0207253886010363</v>
      </c>
      <c r="AB247" s="10">
        <f t="shared" si="310"/>
        <v>0</v>
      </c>
      <c r="AC247" s="107"/>
      <c r="AD247" s="103"/>
      <c r="AE247" s="107"/>
      <c r="AF247" s="107"/>
      <c r="AG247" s="103">
        <f t="shared" si="311"/>
        <v>162</v>
      </c>
      <c r="AH247" s="103"/>
      <c r="AI247" s="121"/>
      <c r="AJ247" s="121">
        <f t="shared" si="312"/>
        <v>162</v>
      </c>
      <c r="AK247" s="119">
        <f t="shared" si="313"/>
        <v>0</v>
      </c>
      <c r="AL247" s="101">
        <f t="shared" si="314"/>
        <v>0</v>
      </c>
    </row>
    <row r="248">
      <c r="A248" s="123" t="s">
        <v>502</v>
      </c>
      <c r="B248" s="87" t="s">
        <v>503</v>
      </c>
      <c r="C248" s="206"/>
      <c r="D248" s="208"/>
      <c r="E248" s="301"/>
      <c r="F248" s="304"/>
      <c r="G248" s="149"/>
      <c r="H248" s="91"/>
      <c r="I248" s="91"/>
      <c r="J248" s="91"/>
      <c r="K248" s="91"/>
      <c r="L248" s="91"/>
      <c r="M248" s="91"/>
      <c r="N248" s="91"/>
      <c r="O248" s="10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150"/>
      <c r="AA248" s="90"/>
      <c r="AB248" s="103">
        <f t="shared" si="310"/>
        <v>0</v>
      </c>
      <c r="AC248" s="90"/>
      <c r="AD248" s="90"/>
      <c r="AE248" s="90"/>
      <c r="AF248" s="90"/>
      <c r="AG248" s="90"/>
      <c r="AH248" s="235"/>
      <c r="AI248" s="370"/>
      <c r="AJ248" s="121">
        <f t="shared" si="312"/>
        <v>0</v>
      </c>
      <c r="AK248" s="119">
        <f t="shared" si="313"/>
        <v>0</v>
      </c>
      <c r="AL248" s="101">
        <f t="shared" si="314"/>
        <v>0</v>
      </c>
    </row>
    <row r="249" ht="63">
      <c r="A249" s="96" t="s">
        <v>504</v>
      </c>
      <c r="B249" s="97" t="s">
        <v>505</v>
      </c>
      <c r="C249" s="211">
        <v>29.600000000000001</v>
      </c>
      <c r="D249" s="104">
        <v>75</v>
      </c>
      <c r="E249" s="230">
        <v>73</v>
      </c>
      <c r="F249" s="200">
        <f t="shared" si="306"/>
        <v>2.4662162162162162</v>
      </c>
      <c r="G249" s="102">
        <v>0</v>
      </c>
      <c r="H249" s="105">
        <v>0</v>
      </c>
      <c r="I249" s="105"/>
      <c r="J249" s="105"/>
      <c r="K249" s="105"/>
      <c r="L249" s="105"/>
      <c r="M249" s="105">
        <v>0</v>
      </c>
      <c r="N249" s="105"/>
      <c r="O249" s="100">
        <v>0</v>
      </c>
      <c r="P249" s="107"/>
      <c r="Q249" s="107"/>
      <c r="R249" s="107"/>
      <c r="S249" s="107"/>
      <c r="T249" s="107"/>
      <c r="U249" s="101">
        <v>0</v>
      </c>
      <c r="V249" s="101">
        <f t="shared" si="315"/>
        <v>25.549999999999997</v>
      </c>
      <c r="W249" s="103">
        <f t="shared" si="308"/>
        <v>25</v>
      </c>
      <c r="X249" s="107">
        <v>35</v>
      </c>
      <c r="Y249" s="103">
        <f>'ИТОГ и проверка'!Q249</f>
        <v>25</v>
      </c>
      <c r="Z249" s="103">
        <f t="shared" si="316"/>
        <v>34.246575342465754</v>
      </c>
      <c r="AA249" s="101">
        <f t="shared" si="309"/>
        <v>-0.75342465753424648</v>
      </c>
      <c r="AB249" s="10">
        <f t="shared" si="310"/>
        <v>0</v>
      </c>
      <c r="AC249" s="107"/>
      <c r="AD249" s="103"/>
      <c r="AE249" s="107"/>
      <c r="AF249" s="107"/>
      <c r="AG249" s="103">
        <f t="shared" si="311"/>
        <v>25</v>
      </c>
      <c r="AH249" s="103"/>
      <c r="AI249" s="121"/>
      <c r="AJ249" s="121">
        <f t="shared" si="312"/>
        <v>25</v>
      </c>
      <c r="AK249" s="119">
        <f t="shared" si="313"/>
        <v>0</v>
      </c>
      <c r="AL249" s="101">
        <f t="shared" si="314"/>
        <v>0</v>
      </c>
    </row>
    <row r="250" ht="47.25">
      <c r="A250" s="96" t="s">
        <v>506</v>
      </c>
      <c r="B250" s="97" t="s">
        <v>507</v>
      </c>
      <c r="C250" s="214">
        <v>5.2000000000000002</v>
      </c>
      <c r="D250" s="104">
        <v>1</v>
      </c>
      <c r="E250" s="294">
        <v>0</v>
      </c>
      <c r="F250" s="200">
        <f t="shared" si="306"/>
        <v>0</v>
      </c>
      <c r="G250" s="102">
        <v>0</v>
      </c>
      <c r="H250" s="105">
        <v>0</v>
      </c>
      <c r="I250" s="105"/>
      <c r="J250" s="105"/>
      <c r="K250" s="105"/>
      <c r="L250" s="105"/>
      <c r="M250" s="105">
        <v>0</v>
      </c>
      <c r="N250" s="105"/>
      <c r="O250" s="100">
        <v>0</v>
      </c>
      <c r="P250" s="107"/>
      <c r="Q250" s="107"/>
      <c r="R250" s="107"/>
      <c r="S250" s="107"/>
      <c r="T250" s="107"/>
      <c r="U250" s="101">
        <v>0</v>
      </c>
      <c r="V250" s="101">
        <f t="shared" si="315"/>
        <v>0</v>
      </c>
      <c r="W250" s="103">
        <f t="shared" si="308"/>
        <v>0</v>
      </c>
      <c r="X250" s="107">
        <v>0</v>
      </c>
      <c r="Y250" s="103">
        <f>'ИТОГ и проверка'!Q250</f>
        <v>0</v>
      </c>
      <c r="Z250" s="103">
        <v>0</v>
      </c>
      <c r="AA250" s="101">
        <f t="shared" si="309"/>
        <v>0</v>
      </c>
      <c r="AB250" s="103">
        <f t="shared" si="310"/>
        <v>0</v>
      </c>
      <c r="AC250" s="107"/>
      <c r="AD250" s="103"/>
      <c r="AE250" s="107"/>
      <c r="AF250" s="107"/>
      <c r="AG250" s="103">
        <f t="shared" si="311"/>
        <v>0</v>
      </c>
      <c r="AH250" s="103"/>
      <c r="AI250" s="121"/>
      <c r="AJ250" s="121">
        <f t="shared" si="312"/>
        <v>0</v>
      </c>
      <c r="AK250" s="119">
        <f t="shared" si="313"/>
        <v>0</v>
      </c>
      <c r="AL250" s="101">
        <f t="shared" si="314"/>
        <v>0</v>
      </c>
    </row>
    <row r="251" ht="47.25">
      <c r="A251" s="96" t="s">
        <v>508</v>
      </c>
      <c r="B251" s="97" t="s">
        <v>509</v>
      </c>
      <c r="C251" s="211">
        <v>3.2000000000000002</v>
      </c>
      <c r="D251" s="337">
        <v>0</v>
      </c>
      <c r="E251" s="293">
        <v>0</v>
      </c>
      <c r="F251" s="217">
        <f t="shared" si="306"/>
        <v>0</v>
      </c>
      <c r="G251" s="102">
        <v>0</v>
      </c>
      <c r="H251" s="105">
        <v>0</v>
      </c>
      <c r="I251" s="105"/>
      <c r="J251" s="105"/>
      <c r="K251" s="105"/>
      <c r="L251" s="105"/>
      <c r="M251" s="105">
        <v>0</v>
      </c>
      <c r="N251" s="105"/>
      <c r="O251" s="100">
        <v>0</v>
      </c>
      <c r="P251" s="107"/>
      <c r="Q251" s="107"/>
      <c r="R251" s="107"/>
      <c r="S251" s="107"/>
      <c r="T251" s="107"/>
      <c r="U251" s="101">
        <v>0</v>
      </c>
      <c r="V251" s="101">
        <f t="shared" si="315"/>
        <v>0</v>
      </c>
      <c r="W251" s="103">
        <f t="shared" si="308"/>
        <v>0</v>
      </c>
      <c r="X251" s="107">
        <v>0</v>
      </c>
      <c r="Y251" s="103">
        <f>'ИТОГ и проверка'!Q251</f>
        <v>0</v>
      </c>
      <c r="Z251" s="103">
        <v>0</v>
      </c>
      <c r="AA251" s="101">
        <f t="shared" si="309"/>
        <v>0</v>
      </c>
      <c r="AB251" s="10">
        <f t="shared" si="310"/>
        <v>0</v>
      </c>
      <c r="AC251" s="107"/>
      <c r="AD251" s="103"/>
      <c r="AE251" s="107"/>
      <c r="AF251" s="107"/>
      <c r="AG251" s="103">
        <f t="shared" si="311"/>
        <v>0</v>
      </c>
      <c r="AH251" s="103"/>
      <c r="AI251" s="121"/>
      <c r="AJ251" s="121">
        <f t="shared" si="312"/>
        <v>0</v>
      </c>
      <c r="AK251" s="119">
        <f t="shared" si="313"/>
        <v>0</v>
      </c>
      <c r="AL251" s="101">
        <f t="shared" si="314"/>
        <v>0</v>
      </c>
    </row>
    <row r="252" ht="31.5">
      <c r="A252" s="96" t="s">
        <v>510</v>
      </c>
      <c r="B252" s="97" t="s">
        <v>511</v>
      </c>
      <c r="C252" s="214">
        <v>4</v>
      </c>
      <c r="D252" s="104">
        <v>19</v>
      </c>
      <c r="E252" s="294">
        <v>0</v>
      </c>
      <c r="F252" s="200">
        <f t="shared" si="306"/>
        <v>0</v>
      </c>
      <c r="G252" s="102">
        <v>5</v>
      </c>
      <c r="H252" s="105">
        <v>26</v>
      </c>
      <c r="I252" s="105"/>
      <c r="J252" s="105"/>
      <c r="K252" s="105"/>
      <c r="L252" s="105"/>
      <c r="M252" s="105">
        <v>5</v>
      </c>
      <c r="N252" s="105"/>
      <c r="O252" s="100">
        <v>5</v>
      </c>
      <c r="P252" s="107"/>
      <c r="Q252" s="107"/>
      <c r="R252" s="107"/>
      <c r="S252" s="107"/>
      <c r="T252" s="107"/>
      <c r="U252" s="101">
        <f t="shared" si="307"/>
        <v>100</v>
      </c>
      <c r="V252" s="101">
        <f t="shared" si="315"/>
        <v>0</v>
      </c>
      <c r="W252" s="103">
        <f t="shared" si="308"/>
        <v>0</v>
      </c>
      <c r="X252" s="107">
        <v>0</v>
      </c>
      <c r="Y252" s="103">
        <f>'ИТОГ и проверка'!Q252</f>
        <v>0</v>
      </c>
      <c r="Z252" s="103">
        <v>0</v>
      </c>
      <c r="AA252" s="101">
        <f t="shared" si="309"/>
        <v>0</v>
      </c>
      <c r="AB252" s="103">
        <f t="shared" si="310"/>
        <v>0</v>
      </c>
      <c r="AC252" s="107"/>
      <c r="AD252" s="103"/>
      <c r="AE252" s="107"/>
      <c r="AF252" s="107"/>
      <c r="AG252" s="103">
        <f t="shared" si="311"/>
        <v>0</v>
      </c>
      <c r="AH252" s="103"/>
      <c r="AI252" s="121"/>
      <c r="AJ252" s="121">
        <f t="shared" si="312"/>
        <v>0</v>
      </c>
      <c r="AK252" s="119">
        <f t="shared" si="313"/>
        <v>0</v>
      </c>
      <c r="AL252" s="101">
        <f t="shared" si="314"/>
        <v>0</v>
      </c>
    </row>
    <row r="253" ht="31.5">
      <c r="A253" s="96" t="s">
        <v>512</v>
      </c>
      <c r="B253" s="97" t="s">
        <v>513</v>
      </c>
      <c r="C253" s="211">
        <v>9.4000000000000004</v>
      </c>
      <c r="D253" s="337">
        <v>7</v>
      </c>
      <c r="E253" s="293">
        <v>7</v>
      </c>
      <c r="F253" s="217">
        <f t="shared" si="306"/>
        <v>0.74468085106382975</v>
      </c>
      <c r="G253" s="102">
        <v>0</v>
      </c>
      <c r="H253" s="105">
        <v>0</v>
      </c>
      <c r="I253" s="105"/>
      <c r="J253" s="105"/>
      <c r="K253" s="105"/>
      <c r="L253" s="105"/>
      <c r="M253" s="105">
        <v>0</v>
      </c>
      <c r="N253" s="105"/>
      <c r="O253" s="100">
        <v>0</v>
      </c>
      <c r="P253" s="107"/>
      <c r="Q253" s="107"/>
      <c r="R253" s="107"/>
      <c r="S253" s="107"/>
      <c r="T253" s="107"/>
      <c r="U253" s="101">
        <v>0</v>
      </c>
      <c r="V253" s="101">
        <f t="shared" si="315"/>
        <v>2.4499999999999997</v>
      </c>
      <c r="W253" s="103">
        <f t="shared" si="308"/>
        <v>2</v>
      </c>
      <c r="X253" s="107">
        <v>35</v>
      </c>
      <c r="Y253" s="103">
        <f>'ИТОГ и проверка'!Q253</f>
        <v>0</v>
      </c>
      <c r="Z253" s="103">
        <f t="shared" si="316"/>
        <v>0</v>
      </c>
      <c r="AA253" s="101">
        <f t="shared" si="309"/>
        <v>-35</v>
      </c>
      <c r="AB253" s="10">
        <f t="shared" si="310"/>
        <v>0</v>
      </c>
      <c r="AC253" s="107"/>
      <c r="AD253" s="103"/>
      <c r="AE253" s="107"/>
      <c r="AF253" s="107"/>
      <c r="AG253" s="103">
        <f t="shared" si="311"/>
        <v>0</v>
      </c>
      <c r="AH253" s="103"/>
      <c r="AI253" s="121"/>
      <c r="AJ253" s="121">
        <f t="shared" si="312"/>
        <v>0</v>
      </c>
      <c r="AK253" s="119">
        <f t="shared" si="313"/>
        <v>0</v>
      </c>
      <c r="AL253" s="101">
        <f t="shared" si="314"/>
        <v>0</v>
      </c>
    </row>
    <row r="254" ht="63">
      <c r="A254" s="96" t="s">
        <v>514</v>
      </c>
      <c r="B254" s="97" t="s">
        <v>515</v>
      </c>
      <c r="C254" s="214">
        <v>11.4</v>
      </c>
      <c r="D254" s="104">
        <v>10</v>
      </c>
      <c r="E254" s="182">
        <v>7</v>
      </c>
      <c r="F254" s="200">
        <f t="shared" si="306"/>
        <v>0.61403508771929827</v>
      </c>
      <c r="G254" s="102">
        <v>0</v>
      </c>
      <c r="H254" s="105">
        <v>0</v>
      </c>
      <c r="I254" s="105"/>
      <c r="J254" s="105"/>
      <c r="K254" s="105"/>
      <c r="L254" s="105"/>
      <c r="M254" s="105">
        <v>0</v>
      </c>
      <c r="N254" s="105"/>
      <c r="O254" s="100">
        <v>0</v>
      </c>
      <c r="P254" s="107"/>
      <c r="Q254" s="107"/>
      <c r="R254" s="107"/>
      <c r="S254" s="107"/>
      <c r="T254" s="107"/>
      <c r="U254" s="101">
        <v>0</v>
      </c>
      <c r="V254" s="101">
        <f t="shared" si="315"/>
        <v>2.4499999999999997</v>
      </c>
      <c r="W254" s="103">
        <f t="shared" si="308"/>
        <v>2</v>
      </c>
      <c r="X254" s="107">
        <v>35</v>
      </c>
      <c r="Y254" s="103">
        <f>'ИТОГ и проверка'!Q254</f>
        <v>0</v>
      </c>
      <c r="Z254" s="103">
        <f t="shared" si="316"/>
        <v>0</v>
      </c>
      <c r="AA254" s="101">
        <f t="shared" si="309"/>
        <v>-35</v>
      </c>
      <c r="AB254" s="103">
        <f t="shared" si="310"/>
        <v>0</v>
      </c>
      <c r="AC254" s="107"/>
      <c r="AD254" s="103"/>
      <c r="AE254" s="107"/>
      <c r="AF254" s="107"/>
      <c r="AG254" s="103">
        <f t="shared" si="311"/>
        <v>0</v>
      </c>
      <c r="AH254" s="103"/>
      <c r="AI254" s="121"/>
      <c r="AJ254" s="121">
        <f t="shared" si="312"/>
        <v>0</v>
      </c>
      <c r="AK254" s="119">
        <f t="shared" si="313"/>
        <v>0</v>
      </c>
      <c r="AL254" s="101">
        <f t="shared" si="314"/>
        <v>0</v>
      </c>
    </row>
    <row r="255">
      <c r="A255" s="96" t="s">
        <v>516</v>
      </c>
      <c r="B255" s="97" t="s">
        <v>517</v>
      </c>
      <c r="C255" s="211">
        <v>5.1719999999999997</v>
      </c>
      <c r="D255" s="104">
        <v>10</v>
      </c>
      <c r="E255" s="100">
        <v>10</v>
      </c>
      <c r="F255" s="200">
        <f t="shared" si="306"/>
        <v>1.9334880123743234</v>
      </c>
      <c r="G255" s="102">
        <v>3</v>
      </c>
      <c r="H255" s="105">
        <v>30</v>
      </c>
      <c r="I255" s="105"/>
      <c r="J255" s="105"/>
      <c r="K255" s="105"/>
      <c r="L255" s="105"/>
      <c r="M255" s="105">
        <v>3</v>
      </c>
      <c r="N255" s="105"/>
      <c r="O255" s="145"/>
      <c r="P255" s="107"/>
      <c r="Q255" s="107"/>
      <c r="R255" s="107"/>
      <c r="S255" s="107"/>
      <c r="T255" s="107"/>
      <c r="U255" s="101">
        <v>0</v>
      </c>
      <c r="V255" s="101">
        <f t="shared" si="315"/>
        <v>3.5</v>
      </c>
      <c r="W255" s="103">
        <f t="shared" si="308"/>
        <v>3</v>
      </c>
      <c r="X255" s="107">
        <v>35</v>
      </c>
      <c r="Y255" s="103">
        <f>'ИТОГ и проверка'!Q255</f>
        <v>0</v>
      </c>
      <c r="Z255" s="103">
        <f t="shared" si="316"/>
        <v>0</v>
      </c>
      <c r="AA255" s="101">
        <f t="shared" si="309"/>
        <v>-35</v>
      </c>
      <c r="AB255" s="10">
        <f t="shared" si="310"/>
        <v>0</v>
      </c>
      <c r="AC255" s="107"/>
      <c r="AD255" s="103"/>
      <c r="AE255" s="107"/>
      <c r="AF255" s="107"/>
      <c r="AG255" s="103">
        <f t="shared" si="311"/>
        <v>0</v>
      </c>
      <c r="AH255" s="103"/>
      <c r="AI255" s="121"/>
      <c r="AJ255" s="121">
        <f t="shared" si="312"/>
        <v>0</v>
      </c>
      <c r="AK255" s="119">
        <f t="shared" si="313"/>
        <v>0</v>
      </c>
      <c r="AL255" s="101">
        <f t="shared" si="314"/>
        <v>0</v>
      </c>
    </row>
    <row r="256" ht="31.5">
      <c r="A256" s="96" t="s">
        <v>518</v>
      </c>
      <c r="B256" s="97" t="s">
        <v>519</v>
      </c>
      <c r="C256" s="214">
        <v>3.52</v>
      </c>
      <c r="D256" s="104">
        <v>6</v>
      </c>
      <c r="E256" s="426">
        <v>17</v>
      </c>
      <c r="F256" s="200">
        <f t="shared" si="306"/>
        <v>4.8295454545454541</v>
      </c>
      <c r="G256" s="102">
        <v>2</v>
      </c>
      <c r="H256" s="105">
        <v>33</v>
      </c>
      <c r="I256" s="105"/>
      <c r="J256" s="105"/>
      <c r="K256" s="105"/>
      <c r="L256" s="105"/>
      <c r="M256" s="105">
        <v>2</v>
      </c>
      <c r="N256" s="105"/>
      <c r="O256" s="100">
        <v>0</v>
      </c>
      <c r="P256" s="107"/>
      <c r="Q256" s="107"/>
      <c r="R256" s="107"/>
      <c r="S256" s="107"/>
      <c r="T256" s="107"/>
      <c r="U256" s="101">
        <f t="shared" si="307"/>
        <v>0</v>
      </c>
      <c r="V256" s="101">
        <f t="shared" si="315"/>
        <v>5.9499999999999993</v>
      </c>
      <c r="W256" s="103">
        <f t="shared" si="308"/>
        <v>5</v>
      </c>
      <c r="X256" s="107">
        <v>35</v>
      </c>
      <c r="Y256" s="103">
        <f>'ИТОГ и проверка'!Q256</f>
        <v>3</v>
      </c>
      <c r="Z256" s="103">
        <f t="shared" si="316"/>
        <v>17.647058823529409</v>
      </c>
      <c r="AA256" s="101">
        <f t="shared" si="309"/>
        <v>-17.352941176470591</v>
      </c>
      <c r="AB256" s="103">
        <f t="shared" si="310"/>
        <v>0</v>
      </c>
      <c r="AC256" s="107"/>
      <c r="AD256" s="103"/>
      <c r="AE256" s="107"/>
      <c r="AF256" s="107"/>
      <c r="AG256" s="103">
        <f t="shared" si="311"/>
        <v>3</v>
      </c>
      <c r="AH256" s="103"/>
      <c r="AI256" s="121"/>
      <c r="AJ256" s="121">
        <f t="shared" si="312"/>
        <v>3</v>
      </c>
      <c r="AK256" s="119">
        <f t="shared" si="313"/>
        <v>0</v>
      </c>
      <c r="AL256" s="101">
        <f t="shared" si="314"/>
        <v>0</v>
      </c>
    </row>
    <row r="257" ht="31.5">
      <c r="A257" s="96" t="s">
        <v>520</v>
      </c>
      <c r="B257" s="97" t="s">
        <v>521</v>
      </c>
      <c r="C257" s="211">
        <v>23.199999999999999</v>
      </c>
      <c r="D257" s="337">
        <v>12</v>
      </c>
      <c r="E257" s="261">
        <v>58</v>
      </c>
      <c r="F257" s="217">
        <f t="shared" si="306"/>
        <v>2.5</v>
      </c>
      <c r="G257" s="102">
        <v>4</v>
      </c>
      <c r="H257" s="105">
        <v>33</v>
      </c>
      <c r="I257" s="105"/>
      <c r="J257" s="105"/>
      <c r="K257" s="105"/>
      <c r="L257" s="105"/>
      <c r="M257" s="105">
        <v>4</v>
      </c>
      <c r="N257" s="105"/>
      <c r="O257" s="100">
        <v>4</v>
      </c>
      <c r="P257" s="107"/>
      <c r="Q257" s="107"/>
      <c r="R257" s="107"/>
      <c r="S257" s="107"/>
      <c r="T257" s="107"/>
      <c r="U257" s="101">
        <f t="shared" si="307"/>
        <v>100</v>
      </c>
      <c r="V257" s="101">
        <f t="shared" si="315"/>
        <v>20.299999999999997</v>
      </c>
      <c r="W257" s="103">
        <f t="shared" si="308"/>
        <v>20</v>
      </c>
      <c r="X257" s="107">
        <v>35</v>
      </c>
      <c r="Y257" s="103">
        <f>'ИТОГ и проверка'!Q257</f>
        <v>20</v>
      </c>
      <c r="Z257" s="103">
        <f t="shared" si="316"/>
        <v>34.482758620689658</v>
      </c>
      <c r="AA257" s="101">
        <f t="shared" si="309"/>
        <v>-0.51724137931034164</v>
      </c>
      <c r="AB257" s="10">
        <f t="shared" si="310"/>
        <v>0</v>
      </c>
      <c r="AC257" s="107"/>
      <c r="AD257" s="103"/>
      <c r="AE257" s="107"/>
      <c r="AF257" s="107"/>
      <c r="AG257" s="103">
        <f t="shared" si="311"/>
        <v>20</v>
      </c>
      <c r="AH257" s="103"/>
      <c r="AI257" s="121"/>
      <c r="AJ257" s="121">
        <f t="shared" si="312"/>
        <v>20</v>
      </c>
      <c r="AK257" s="119">
        <f t="shared" si="313"/>
        <v>0</v>
      </c>
      <c r="AL257" s="101">
        <f t="shared" si="314"/>
        <v>0</v>
      </c>
    </row>
    <row r="258" ht="31.5">
      <c r="A258" s="96" t="s">
        <v>522</v>
      </c>
      <c r="B258" s="97" t="s">
        <v>523</v>
      </c>
      <c r="C258" s="265">
        <v>35.938000000000002</v>
      </c>
      <c r="D258" s="104">
        <v>23</v>
      </c>
      <c r="E258" s="230">
        <v>28</v>
      </c>
      <c r="F258" s="200">
        <f t="shared" si="306"/>
        <v>0.77911959485781057</v>
      </c>
      <c r="G258" s="102">
        <v>4</v>
      </c>
      <c r="H258" s="105">
        <v>17</v>
      </c>
      <c r="I258" s="105"/>
      <c r="J258" s="105"/>
      <c r="K258" s="105"/>
      <c r="L258" s="105"/>
      <c r="M258" s="105">
        <v>4</v>
      </c>
      <c r="N258" s="105"/>
      <c r="O258" s="100">
        <v>0</v>
      </c>
      <c r="P258" s="107"/>
      <c r="Q258" s="107"/>
      <c r="R258" s="107"/>
      <c r="S258" s="107"/>
      <c r="T258" s="107"/>
      <c r="U258" s="101">
        <v>0</v>
      </c>
      <c r="V258" s="101">
        <f t="shared" si="315"/>
        <v>9.7999999999999989</v>
      </c>
      <c r="W258" s="103">
        <f t="shared" si="308"/>
        <v>9</v>
      </c>
      <c r="X258" s="107">
        <v>35</v>
      </c>
      <c r="Y258" s="103">
        <f>'ИТОГ и проверка'!Q258</f>
        <v>0</v>
      </c>
      <c r="Z258" s="103">
        <f t="shared" si="316"/>
        <v>0</v>
      </c>
      <c r="AA258" s="101">
        <f t="shared" si="309"/>
        <v>-35</v>
      </c>
      <c r="AB258" s="103">
        <f t="shared" si="310"/>
        <v>0</v>
      </c>
      <c r="AC258" s="107"/>
      <c r="AD258" s="103"/>
      <c r="AE258" s="107"/>
      <c r="AF258" s="107"/>
      <c r="AG258" s="103">
        <f t="shared" si="311"/>
        <v>0</v>
      </c>
      <c r="AH258" s="103"/>
      <c r="AI258" s="121"/>
      <c r="AJ258" s="121">
        <f t="shared" si="312"/>
        <v>0</v>
      </c>
      <c r="AK258" s="119">
        <f t="shared" si="313"/>
        <v>0</v>
      </c>
      <c r="AL258" s="101">
        <f t="shared" si="314"/>
        <v>0</v>
      </c>
    </row>
    <row r="259" ht="47.25">
      <c r="A259" s="96" t="s">
        <v>524</v>
      </c>
      <c r="B259" s="97" t="s">
        <v>525</v>
      </c>
      <c r="C259" s="211">
        <v>12.676</v>
      </c>
      <c r="D259" s="104">
        <v>15</v>
      </c>
      <c r="E259" s="100">
        <v>11</v>
      </c>
      <c r="F259" s="200">
        <f t="shared" si="306"/>
        <v>0.86778163458504254</v>
      </c>
      <c r="G259" s="102">
        <v>0</v>
      </c>
      <c r="H259" s="105">
        <v>0</v>
      </c>
      <c r="I259" s="105"/>
      <c r="J259" s="105"/>
      <c r="K259" s="105"/>
      <c r="L259" s="105"/>
      <c r="M259" s="105">
        <v>0</v>
      </c>
      <c r="N259" s="105"/>
      <c r="O259" s="100">
        <v>0</v>
      </c>
      <c r="P259" s="107"/>
      <c r="Q259" s="107"/>
      <c r="R259" s="107"/>
      <c r="S259" s="107"/>
      <c r="T259" s="107"/>
      <c r="U259" s="101">
        <v>0</v>
      </c>
      <c r="V259" s="101">
        <f t="shared" si="315"/>
        <v>3.8499999999999996</v>
      </c>
      <c r="W259" s="103">
        <f t="shared" si="308"/>
        <v>3</v>
      </c>
      <c r="X259" s="107">
        <v>35</v>
      </c>
      <c r="Y259" s="103">
        <f>'ИТОГ и проверка'!Q259</f>
        <v>0</v>
      </c>
      <c r="Z259" s="103">
        <f t="shared" si="316"/>
        <v>0</v>
      </c>
      <c r="AA259" s="101">
        <f t="shared" si="309"/>
        <v>-35</v>
      </c>
      <c r="AB259" s="10">
        <f t="shared" si="310"/>
        <v>0</v>
      </c>
      <c r="AC259" s="107"/>
      <c r="AD259" s="103"/>
      <c r="AE259" s="107"/>
      <c r="AF259" s="107"/>
      <c r="AG259" s="103">
        <f t="shared" si="311"/>
        <v>0</v>
      </c>
      <c r="AH259" s="103"/>
      <c r="AI259" s="121"/>
      <c r="AJ259" s="121">
        <f t="shared" si="312"/>
        <v>0</v>
      </c>
      <c r="AK259" s="119">
        <f t="shared" si="313"/>
        <v>0</v>
      </c>
      <c r="AL259" s="101">
        <f t="shared" si="314"/>
        <v>0</v>
      </c>
    </row>
    <row r="260" ht="63">
      <c r="A260" s="99" t="s">
        <v>526</v>
      </c>
      <c r="B260" s="158" t="s">
        <v>527</v>
      </c>
      <c r="C260" s="214">
        <v>9.8000000000000007</v>
      </c>
      <c r="D260" s="104">
        <v>3</v>
      </c>
      <c r="E260" s="230">
        <v>10</v>
      </c>
      <c r="F260" s="200">
        <f t="shared" si="306"/>
        <v>1.0204081632653061</v>
      </c>
      <c r="G260" s="102">
        <v>1</v>
      </c>
      <c r="H260" s="105">
        <v>33</v>
      </c>
      <c r="I260" s="105"/>
      <c r="J260" s="105"/>
      <c r="K260" s="105"/>
      <c r="L260" s="105"/>
      <c r="M260" s="105">
        <v>1</v>
      </c>
      <c r="N260" s="105"/>
      <c r="O260" s="100">
        <v>0</v>
      </c>
      <c r="P260" s="107"/>
      <c r="Q260" s="107"/>
      <c r="R260" s="107"/>
      <c r="S260" s="107"/>
      <c r="T260" s="107"/>
      <c r="U260" s="101">
        <v>0</v>
      </c>
      <c r="V260" s="101">
        <f t="shared" si="315"/>
        <v>3.5</v>
      </c>
      <c r="W260" s="103">
        <f t="shared" si="308"/>
        <v>3</v>
      </c>
      <c r="X260" s="107">
        <v>35</v>
      </c>
      <c r="Y260" s="103">
        <f>'ИТОГ и проверка'!Q260</f>
        <v>3</v>
      </c>
      <c r="Z260" s="103">
        <f t="shared" si="316"/>
        <v>30</v>
      </c>
      <c r="AA260" s="101">
        <f t="shared" si="309"/>
        <v>-5</v>
      </c>
      <c r="AB260" s="103">
        <f t="shared" si="310"/>
        <v>0</v>
      </c>
      <c r="AC260" s="107"/>
      <c r="AD260" s="103"/>
      <c r="AE260" s="107"/>
      <c r="AF260" s="107"/>
      <c r="AG260" s="103">
        <f t="shared" si="311"/>
        <v>3</v>
      </c>
      <c r="AH260" s="103"/>
      <c r="AI260" s="121"/>
      <c r="AJ260" s="121">
        <f t="shared" si="312"/>
        <v>3</v>
      </c>
      <c r="AK260" s="119">
        <f t="shared" si="313"/>
        <v>0</v>
      </c>
      <c r="AL260" s="101">
        <f t="shared" si="314"/>
        <v>0</v>
      </c>
    </row>
    <row r="261" ht="78.75">
      <c r="A261" s="96" t="s">
        <v>528</v>
      </c>
      <c r="B261" s="97" t="s">
        <v>529</v>
      </c>
      <c r="C261" s="211">
        <v>16.123000000000001</v>
      </c>
      <c r="D261" s="99">
        <v>0</v>
      </c>
      <c r="E261" s="376">
        <v>4</v>
      </c>
      <c r="F261" s="200">
        <f t="shared" si="306"/>
        <v>0.24809278670222662</v>
      </c>
      <c r="G261" s="102">
        <v>0</v>
      </c>
      <c r="H261" s="105">
        <v>0</v>
      </c>
      <c r="I261" s="104"/>
      <c r="J261" s="105">
        <v>0</v>
      </c>
      <c r="K261" s="104"/>
      <c r="L261" s="104"/>
      <c r="M261" s="104">
        <v>0</v>
      </c>
      <c r="N261" s="105">
        <v>0</v>
      </c>
      <c r="O261" s="100">
        <v>0</v>
      </c>
      <c r="P261" s="99"/>
      <c r="Q261" s="99"/>
      <c r="R261" s="99"/>
      <c r="S261" s="99">
        <v>0</v>
      </c>
      <c r="T261" s="99">
        <v>0</v>
      </c>
      <c r="U261" s="101">
        <v>0</v>
      </c>
      <c r="V261" s="300">
        <f t="shared" si="315"/>
        <v>1.3999999999999999</v>
      </c>
      <c r="W261" s="103">
        <f t="shared" si="308"/>
        <v>1</v>
      </c>
      <c r="X261" s="181">
        <v>35</v>
      </c>
      <c r="Y261" s="103">
        <f>'ИТОГ и проверка'!Q261</f>
        <v>1</v>
      </c>
      <c r="Z261" s="10">
        <f t="shared" si="316"/>
        <v>25</v>
      </c>
      <c r="AA261" s="101">
        <f t="shared" si="309"/>
        <v>-10</v>
      </c>
      <c r="AB261" s="10">
        <f t="shared" si="310"/>
        <v>0</v>
      </c>
      <c r="AC261" s="99"/>
      <c r="AD261" s="103">
        <v>0</v>
      </c>
      <c r="AE261" s="99"/>
      <c r="AF261" s="99"/>
      <c r="AG261" s="99">
        <v>0</v>
      </c>
      <c r="AH261" s="103">
        <v>0</v>
      </c>
      <c r="AI261" s="121"/>
      <c r="AJ261" s="121"/>
      <c r="AK261" s="119"/>
      <c r="AL261" s="101"/>
    </row>
    <row r="262" ht="31.5">
      <c r="A262" s="96" t="s">
        <v>530</v>
      </c>
      <c r="B262" s="97" t="s">
        <v>531</v>
      </c>
      <c r="C262" s="214">
        <v>179.86000000000001</v>
      </c>
      <c r="D262" s="337">
        <v>10</v>
      </c>
      <c r="E262" s="213">
        <v>11</v>
      </c>
      <c r="F262" s="217">
        <f t="shared" si="306"/>
        <v>0.061158678972534186</v>
      </c>
      <c r="G262" s="102">
        <v>3</v>
      </c>
      <c r="H262" s="105">
        <v>30</v>
      </c>
      <c r="I262" s="105"/>
      <c r="J262" s="105"/>
      <c r="K262" s="105"/>
      <c r="L262" s="105"/>
      <c r="M262" s="105">
        <v>3</v>
      </c>
      <c r="N262" s="105"/>
      <c r="O262" s="100">
        <v>3</v>
      </c>
      <c r="P262" s="107"/>
      <c r="Q262" s="107"/>
      <c r="R262" s="107"/>
      <c r="S262" s="107"/>
      <c r="T262" s="107"/>
      <c r="U262" s="101">
        <f t="shared" si="307"/>
        <v>100</v>
      </c>
      <c r="V262" s="101">
        <f t="shared" si="315"/>
        <v>3.8499999999999996</v>
      </c>
      <c r="W262" s="103">
        <f t="shared" si="308"/>
        <v>3</v>
      </c>
      <c r="X262" s="107">
        <v>35</v>
      </c>
      <c r="Y262" s="103">
        <f>'ИТОГ и проверка'!Q262</f>
        <v>3</v>
      </c>
      <c r="Z262" s="103">
        <f t="shared" si="316"/>
        <v>27.272727272727273</v>
      </c>
      <c r="AA262" s="101">
        <f t="shared" si="309"/>
        <v>-7.7272727272727266</v>
      </c>
      <c r="AB262" s="103">
        <f t="shared" si="310"/>
        <v>0</v>
      </c>
      <c r="AC262" s="107"/>
      <c r="AD262" s="103"/>
      <c r="AE262" s="107"/>
      <c r="AF262" s="107"/>
      <c r="AG262" s="103">
        <f t="shared" si="311"/>
        <v>3</v>
      </c>
      <c r="AH262" s="103"/>
      <c r="AI262" s="121"/>
      <c r="AJ262" s="121">
        <f t="shared" si="312"/>
        <v>3</v>
      </c>
      <c r="AK262" s="119">
        <f t="shared" si="313"/>
        <v>0</v>
      </c>
      <c r="AL262" s="101">
        <f t="shared" si="314"/>
        <v>0</v>
      </c>
    </row>
    <row r="263" ht="47.25">
      <c r="A263" s="96" t="s">
        <v>532</v>
      </c>
      <c r="B263" s="97" t="s">
        <v>533</v>
      </c>
      <c r="C263" s="211">
        <v>47.5</v>
      </c>
      <c r="D263" s="337">
        <v>120</v>
      </c>
      <c r="E263" s="293">
        <v>92</v>
      </c>
      <c r="F263" s="217">
        <f t="shared" si="306"/>
        <v>1.9368421052631579</v>
      </c>
      <c r="G263" s="102">
        <v>40</v>
      </c>
      <c r="H263" s="105">
        <v>33</v>
      </c>
      <c r="I263" s="105"/>
      <c r="J263" s="105"/>
      <c r="K263" s="105"/>
      <c r="L263" s="105"/>
      <c r="M263" s="105">
        <v>40</v>
      </c>
      <c r="N263" s="105"/>
      <c r="O263" s="100">
        <v>28</v>
      </c>
      <c r="P263" s="107"/>
      <c r="Q263" s="107"/>
      <c r="R263" s="107"/>
      <c r="S263" s="107"/>
      <c r="T263" s="107"/>
      <c r="U263" s="101">
        <f t="shared" si="307"/>
        <v>70</v>
      </c>
      <c r="V263" s="101">
        <f t="shared" si="315"/>
        <v>32.199999999999996</v>
      </c>
      <c r="W263" s="103">
        <f t="shared" si="308"/>
        <v>32</v>
      </c>
      <c r="X263" s="107">
        <v>35</v>
      </c>
      <c r="Y263" s="103">
        <f>'ИТОГ и проверка'!Q263</f>
        <v>30</v>
      </c>
      <c r="Z263" s="103">
        <f t="shared" si="316"/>
        <v>32.608695652173914</v>
      </c>
      <c r="AA263" s="101">
        <f t="shared" si="309"/>
        <v>-2.391304347826086</v>
      </c>
      <c r="AB263" s="10">
        <f t="shared" si="310"/>
        <v>0</v>
      </c>
      <c r="AC263" s="107"/>
      <c r="AD263" s="103"/>
      <c r="AE263" s="107"/>
      <c r="AF263" s="107"/>
      <c r="AG263" s="103">
        <f t="shared" si="311"/>
        <v>30</v>
      </c>
      <c r="AH263" s="103"/>
      <c r="AI263" s="121"/>
      <c r="AJ263" s="121">
        <f t="shared" si="312"/>
        <v>30</v>
      </c>
      <c r="AK263" s="119">
        <f t="shared" si="313"/>
        <v>0</v>
      </c>
      <c r="AL263" s="101">
        <f t="shared" si="314"/>
        <v>0</v>
      </c>
    </row>
    <row r="264" ht="47.25">
      <c r="A264" s="96" t="s">
        <v>534</v>
      </c>
      <c r="B264" s="97" t="s">
        <v>535</v>
      </c>
      <c r="C264" s="265">
        <v>23.922999999999998</v>
      </c>
      <c r="D264" s="104">
        <v>49</v>
      </c>
      <c r="E264" s="289">
        <v>51</v>
      </c>
      <c r="F264" s="200">
        <f t="shared" si="306"/>
        <v>2.1318396522175314</v>
      </c>
      <c r="G264" s="102">
        <v>6</v>
      </c>
      <c r="H264" s="105">
        <v>12</v>
      </c>
      <c r="I264" s="105"/>
      <c r="J264" s="105"/>
      <c r="K264" s="105"/>
      <c r="L264" s="105"/>
      <c r="M264" s="105">
        <v>6</v>
      </c>
      <c r="N264" s="105"/>
      <c r="O264" s="100">
        <v>6</v>
      </c>
      <c r="P264" s="107"/>
      <c r="Q264" s="107"/>
      <c r="R264" s="107"/>
      <c r="S264" s="107"/>
      <c r="T264" s="107"/>
      <c r="U264" s="101">
        <f t="shared" si="307"/>
        <v>100</v>
      </c>
      <c r="V264" s="101">
        <f t="shared" si="315"/>
        <v>17.849999999999998</v>
      </c>
      <c r="W264" s="103">
        <f t="shared" si="308"/>
        <v>17</v>
      </c>
      <c r="X264" s="107">
        <v>35</v>
      </c>
      <c r="Y264" s="103">
        <f>'ИТОГ и проверка'!Q264</f>
        <v>15</v>
      </c>
      <c r="Z264" s="103">
        <f t="shared" si="316"/>
        <v>29.411764705882351</v>
      </c>
      <c r="AA264" s="101">
        <f t="shared" si="309"/>
        <v>-5.5882352941176485</v>
      </c>
      <c r="AB264" s="103">
        <f t="shared" si="310"/>
        <v>0</v>
      </c>
      <c r="AC264" s="107"/>
      <c r="AD264" s="103"/>
      <c r="AE264" s="107"/>
      <c r="AF264" s="107"/>
      <c r="AG264" s="103">
        <f t="shared" si="311"/>
        <v>15</v>
      </c>
      <c r="AH264" s="103"/>
      <c r="AI264" s="121"/>
      <c r="AJ264" s="121">
        <f t="shared" si="312"/>
        <v>15</v>
      </c>
      <c r="AK264" s="119">
        <f t="shared" si="313"/>
        <v>0</v>
      </c>
      <c r="AL264" s="101">
        <f t="shared" si="314"/>
        <v>0</v>
      </c>
    </row>
    <row r="265" s="169" customFormat="1">
      <c r="A265" s="159"/>
      <c r="B265" s="160" t="s">
        <v>536</v>
      </c>
      <c r="C265" s="161">
        <f>SUM(C13:C264)</f>
        <v>70022.294000000009</v>
      </c>
      <c r="D265" s="162">
        <f>SUM(D13:D264)</f>
        <v>266731</v>
      </c>
      <c r="E265" s="162">
        <f>SUM(E13:E264)</f>
        <v>271911</v>
      </c>
      <c r="F265" s="389">
        <f t="shared" si="306"/>
        <v>3.8832061114707264</v>
      </c>
      <c r="G265" s="317">
        <f>SUM(G13:G264)</f>
        <v>82241</v>
      </c>
      <c r="H265" s="318">
        <f>G265/D265%</f>
        <v>30.832936554056335</v>
      </c>
      <c r="I265" s="317">
        <f>SUM(I13:I264)</f>
        <v>9115</v>
      </c>
      <c r="J265" s="317">
        <f>SUM(J13:J264)</f>
        <v>0</v>
      </c>
      <c r="K265" s="317">
        <f>SUM(K13:K264)</f>
        <v>0</v>
      </c>
      <c r="L265" s="317">
        <f>SUM(L13:L264)</f>
        <v>0</v>
      </c>
      <c r="M265" s="317">
        <f>SUM(M13:M264)</f>
        <v>81662</v>
      </c>
      <c r="N265" s="317">
        <f>SUM(N13:N264)</f>
        <v>0</v>
      </c>
      <c r="O265" s="162">
        <f>SUM(O13:O264)</f>
        <v>52395</v>
      </c>
      <c r="P265" s="162">
        <f>SUM(P13:P264)</f>
        <v>0</v>
      </c>
      <c r="Q265" s="162">
        <f>SUM(Q13:Q264)</f>
        <v>0</v>
      </c>
      <c r="R265" s="162">
        <f>SUM(R13:R264)</f>
        <v>0</v>
      </c>
      <c r="S265" s="162">
        <f>SUM(S13:S264)</f>
        <v>0</v>
      </c>
      <c r="T265" s="162">
        <f>SUM(T13:T264)</f>
        <v>0</v>
      </c>
      <c r="U265" s="163">
        <f t="shared" si="307"/>
        <v>63.709098867961238</v>
      </c>
      <c r="V265" s="162"/>
      <c r="W265" s="162">
        <f>SUM(W13:W264)</f>
        <v>95060</v>
      </c>
      <c r="X265" s="162"/>
      <c r="Y265" s="162">
        <f>SUM(Y13:Y264)</f>
        <v>92708</v>
      </c>
      <c r="Z265" s="162"/>
      <c r="AA265" s="162"/>
      <c r="AB265" s="162">
        <f>SUM(AB13:AB264)</f>
        <v>0</v>
      </c>
      <c r="AC265" s="162">
        <f>SUM(AC13:AC264)</f>
        <v>16977</v>
      </c>
      <c r="AD265" s="162">
        <f>SUM(AD13:AD264)</f>
        <v>0</v>
      </c>
      <c r="AE265" s="162">
        <f>SUM(AE13:AE264)</f>
        <v>0</v>
      </c>
      <c r="AF265" s="162">
        <f>SUM(AF13:AF264)</f>
        <v>0</v>
      </c>
      <c r="AG265" s="162">
        <f>SUM(AG13:AG264)</f>
        <v>76070</v>
      </c>
      <c r="AH265" s="162">
        <f>SUM(AH13:AH264)</f>
        <v>0</v>
      </c>
      <c r="AI265" s="390"/>
      <c r="AJ265" s="166">
        <f t="shared" si="312"/>
        <v>76070</v>
      </c>
      <c r="AK265" s="167"/>
      <c r="AL265" s="168"/>
    </row>
    <row r="266"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</row>
    <row r="268" ht="63" customHeight="1">
      <c r="B268" s="175" t="s">
        <v>537</v>
      </c>
      <c r="C268" s="175"/>
      <c r="D268" s="176" t="s">
        <v>542</v>
      </c>
      <c r="E268" s="176"/>
      <c r="F268" s="177" t="s">
        <v>539</v>
      </c>
      <c r="G268" s="178"/>
      <c r="H268" s="391"/>
      <c r="I268" s="179" t="s">
        <v>540</v>
      </c>
      <c r="J268" s="179"/>
      <c r="K268" s="179"/>
      <c r="L268" s="391"/>
      <c r="M268" s="391"/>
      <c r="N268" s="391"/>
      <c r="O268" s="391"/>
      <c r="P268" s="391"/>
      <c r="Q268" s="391"/>
      <c r="R268" s="391"/>
      <c r="S268" s="391"/>
      <c r="T268" s="391"/>
      <c r="U268" s="391"/>
      <c r="V268" s="391"/>
      <c r="W268" s="391"/>
    </row>
    <row r="269" ht="38.25" customHeight="1">
      <c r="B269" s="427"/>
      <c r="C269" s="427"/>
      <c r="D269" s="427"/>
      <c r="E269" s="427"/>
      <c r="F269" s="427"/>
      <c r="G269" s="391"/>
      <c r="H269" s="391"/>
      <c r="I269" s="391"/>
      <c r="J269" s="391"/>
      <c r="K269" s="391"/>
      <c r="L269" s="391"/>
      <c r="M269" s="391"/>
      <c r="N269" s="391"/>
      <c r="O269" s="391"/>
      <c r="P269" s="391"/>
      <c r="Q269" s="391"/>
      <c r="R269" s="391"/>
      <c r="S269" s="391"/>
      <c r="T269" s="391"/>
      <c r="U269" s="391"/>
      <c r="V269" s="391"/>
      <c r="W269" s="391"/>
      <c r="X269" s="392"/>
      <c r="Y269" s="392"/>
      <c r="Z269" s="393"/>
      <c r="AA269" s="393"/>
    </row>
  </sheetData>
  <mergeCells count="41">
    <mergeCell ref="A6:A10"/>
    <mergeCell ref="B6:B10"/>
    <mergeCell ref="C6:C10"/>
    <mergeCell ref="D6:E8"/>
    <mergeCell ref="F6:F10"/>
    <mergeCell ref="G6:U6"/>
    <mergeCell ref="W6:AH6"/>
    <mergeCell ref="G7:N7"/>
    <mergeCell ref="O7:U7"/>
    <mergeCell ref="W7:X7"/>
    <mergeCell ref="Y7:AH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Y8:Y10"/>
    <mergeCell ref="Z8:Z10"/>
    <mergeCell ref="AA8:AA10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AK9:AK10"/>
    <mergeCell ref="B268:C268"/>
    <mergeCell ref="D268:E268"/>
    <mergeCell ref="F268:G268"/>
    <mergeCell ref="I268:K268"/>
    <mergeCell ref="X269:Y269"/>
    <mergeCell ref="Z269:AA269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1" zoomScale="70" workbookViewId="0">
      <pane ySplit="10" topLeftCell="A11" activePane="bottomLeft" state="frozen"/>
      <selection activeCell="J260" activeCellId="0" sqref="J260"/>
    </sheetView>
  </sheetViews>
  <sheetFormatPr defaultColWidth="9" defaultRowHeight="15.75"/>
  <cols>
    <col bestFit="1" customWidth="1" min="1" max="1" style="1" width="5.875"/>
    <col bestFit="1" customWidth="1" min="2" max="2" style="1" width="35"/>
    <col bestFit="1" customWidth="1" min="3" max="3" style="2" width="9.375"/>
    <col bestFit="1" customWidth="1" min="4" max="4" style="2" width="8.25"/>
    <col bestFit="1" customWidth="1" min="5" max="5" style="2" width="8.375"/>
    <col bestFit="1" customWidth="1" min="6" max="6" style="1" width="6.75"/>
    <col bestFit="1" customWidth="1" min="7" max="20" style="3" width="6.75"/>
    <col bestFit="1" customWidth="1" min="21" max="21" style="3" width="7.8125"/>
    <col customWidth="1" hidden="1" min="22" max="22" style="3" width="6.75"/>
    <col bestFit="1" customWidth="1" min="23" max="25" style="3" width="6.75"/>
    <col bestFit="1" customWidth="1" min="26" max="26" style="3" width="7.75"/>
    <col customWidth="1" hidden="1" min="27" max="27" style="3" width="7.75"/>
    <col customWidth="1" hidden="1" min="28" max="28" style="3" width="9.625"/>
    <col bestFit="1" customWidth="1" min="29" max="31" style="3" width="6.75"/>
    <col bestFit="1" min="32" max="35" style="3" width="9"/>
    <col bestFit="1" customWidth="1" hidden="1" min="36" max="38" style="1" width="0"/>
    <col bestFit="1" min="39" max="39" style="1" width="9"/>
    <col min="40" max="16384" style="1" width="9"/>
  </cols>
  <sheetData>
    <row r="1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ht="19.5">
      <c r="A2" s="5"/>
      <c r="B2" s="6" t="s">
        <v>1</v>
      </c>
      <c r="C2" s="7"/>
      <c r="D2" s="7"/>
      <c r="E2" s="7"/>
      <c r="F2" s="5"/>
      <c r="G2" s="8"/>
      <c r="H2" s="8"/>
      <c r="I2" s="183"/>
      <c r="J2" s="183"/>
      <c r="K2" s="183"/>
      <c r="L2" s="183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4"/>
      <c r="AB2" s="14"/>
      <c r="AC2" s="8"/>
      <c r="AD2" s="8"/>
      <c r="AE2" s="8"/>
      <c r="AF2" s="8"/>
      <c r="AG2" s="8"/>
      <c r="AH2" s="8"/>
      <c r="AI2" s="8"/>
      <c r="AJ2" s="5"/>
    </row>
    <row r="3" ht="19.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6"/>
      <c r="AB3" s="16"/>
      <c r="AC3" s="8"/>
      <c r="AD3" s="8"/>
      <c r="AE3" s="183"/>
      <c r="AF3" s="8"/>
      <c r="AG3" s="8"/>
      <c r="AH3" s="8"/>
      <c r="AI3" s="8"/>
      <c r="AJ3" s="5"/>
    </row>
    <row r="4" ht="19.5">
      <c r="A4" s="5"/>
      <c r="B4" s="6" t="s">
        <v>549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6"/>
      <c r="AB4" s="16"/>
      <c r="AC4" s="8"/>
      <c r="AD4" s="8"/>
      <c r="AE4" s="8"/>
      <c r="AF4" s="8"/>
      <c r="AG4" s="8"/>
      <c r="AH4" s="8"/>
      <c r="AI4" s="8"/>
      <c r="AJ4" s="5"/>
    </row>
    <row r="5">
      <c r="A5" s="19"/>
      <c r="B5" s="20"/>
      <c r="C5" s="21"/>
      <c r="D5" s="21"/>
      <c r="E5" s="21"/>
      <c r="F5" s="22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8"/>
      <c r="AJ5" s="5"/>
    </row>
    <row r="6">
      <c r="A6" s="27" t="s">
        <v>5</v>
      </c>
      <c r="B6" s="56" t="s">
        <v>6</v>
      </c>
      <c r="C6" s="326" t="s">
        <v>7</v>
      </c>
      <c r="D6" s="327" t="s">
        <v>8</v>
      </c>
      <c r="E6" s="328"/>
      <c r="F6" s="29" t="s">
        <v>9</v>
      </c>
      <c r="G6" s="33" t="s">
        <v>10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5"/>
      <c r="V6" s="35"/>
      <c r="W6" s="33" t="s">
        <v>11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  <c r="AI6" s="360"/>
      <c r="AJ6" s="38"/>
    </row>
    <row r="7">
      <c r="A7" s="41"/>
      <c r="B7" s="65"/>
      <c r="C7" s="329"/>
      <c r="D7" s="330"/>
      <c r="E7" s="331"/>
      <c r="F7" s="43"/>
      <c r="G7" s="33" t="s">
        <v>12</v>
      </c>
      <c r="H7" s="34"/>
      <c r="I7" s="34"/>
      <c r="J7" s="34"/>
      <c r="K7" s="34"/>
      <c r="L7" s="34"/>
      <c r="M7" s="34"/>
      <c r="N7" s="35"/>
      <c r="O7" s="33" t="s">
        <v>13</v>
      </c>
      <c r="P7" s="34"/>
      <c r="Q7" s="34"/>
      <c r="R7" s="34"/>
      <c r="S7" s="34"/>
      <c r="T7" s="34"/>
      <c r="U7" s="35"/>
      <c r="V7" s="35"/>
      <c r="W7" s="33" t="s">
        <v>14</v>
      </c>
      <c r="X7" s="35"/>
      <c r="Y7" s="33" t="s">
        <v>15</v>
      </c>
      <c r="Z7" s="34"/>
      <c r="AA7" s="34"/>
      <c r="AB7" s="34"/>
      <c r="AC7" s="34"/>
      <c r="AD7" s="34"/>
      <c r="AE7" s="34"/>
      <c r="AF7" s="34"/>
      <c r="AG7" s="34"/>
      <c r="AH7" s="35"/>
      <c r="AI7" s="360"/>
      <c r="AJ7" s="38"/>
    </row>
    <row r="8" ht="22.5" customHeight="1">
      <c r="A8" s="41"/>
      <c r="B8" s="65"/>
      <c r="C8" s="329"/>
      <c r="D8" s="332"/>
      <c r="E8" s="333"/>
      <c r="F8" s="43"/>
      <c r="G8" s="52" t="s">
        <v>16</v>
      </c>
      <c r="H8" s="52" t="s">
        <v>17</v>
      </c>
      <c r="I8" s="52" t="s">
        <v>18</v>
      </c>
      <c r="J8" s="53" t="s">
        <v>19</v>
      </c>
      <c r="K8" s="54"/>
      <c r="L8" s="54"/>
      <c r="M8" s="54"/>
      <c r="N8" s="55"/>
      <c r="O8" s="56" t="s">
        <v>16</v>
      </c>
      <c r="P8" s="57" t="s">
        <v>19</v>
      </c>
      <c r="Q8" s="58"/>
      <c r="R8" s="58"/>
      <c r="S8" s="58"/>
      <c r="T8" s="59"/>
      <c r="U8" s="56" t="s">
        <v>20</v>
      </c>
      <c r="V8" s="187" t="s">
        <v>21</v>
      </c>
      <c r="W8" s="56" t="s">
        <v>16</v>
      </c>
      <c r="X8" s="56" t="s">
        <v>17</v>
      </c>
      <c r="Y8" s="56" t="s">
        <v>16</v>
      </c>
      <c r="Z8" s="56" t="s">
        <v>17</v>
      </c>
      <c r="AA8" s="61" t="s">
        <v>22</v>
      </c>
      <c r="AB8" s="61"/>
      <c r="AC8" s="56" t="s">
        <v>23</v>
      </c>
      <c r="AD8" s="57" t="s">
        <v>19</v>
      </c>
      <c r="AE8" s="58"/>
      <c r="AF8" s="58"/>
      <c r="AG8" s="58"/>
      <c r="AH8" s="59"/>
      <c r="AI8" s="360"/>
      <c r="AJ8" s="38"/>
      <c r="AK8" s="179"/>
    </row>
    <row r="9" ht="22.5" customHeight="1">
      <c r="A9" s="41"/>
      <c r="B9" s="65"/>
      <c r="C9" s="329"/>
      <c r="D9" s="52" t="s">
        <v>24</v>
      </c>
      <c r="E9" s="52" t="s">
        <v>25</v>
      </c>
      <c r="F9" s="43"/>
      <c r="G9" s="64"/>
      <c r="H9" s="64"/>
      <c r="I9" s="64"/>
      <c r="J9" s="53" t="s">
        <v>26</v>
      </c>
      <c r="K9" s="54"/>
      <c r="L9" s="54"/>
      <c r="M9" s="55"/>
      <c r="N9" s="27" t="s">
        <v>27</v>
      </c>
      <c r="O9" s="65"/>
      <c r="P9" s="57" t="s">
        <v>26</v>
      </c>
      <c r="Q9" s="58"/>
      <c r="R9" s="58"/>
      <c r="S9" s="59"/>
      <c r="T9" s="56" t="s">
        <v>27</v>
      </c>
      <c r="U9" s="65"/>
      <c r="V9" s="189"/>
      <c r="W9" s="65"/>
      <c r="X9" s="65"/>
      <c r="Y9" s="67"/>
      <c r="Z9" s="67"/>
      <c r="AA9" s="68"/>
      <c r="AB9" s="68"/>
      <c r="AC9" s="67"/>
      <c r="AD9" s="57" t="s">
        <v>26</v>
      </c>
      <c r="AE9" s="58"/>
      <c r="AF9" s="58"/>
      <c r="AG9" s="59"/>
      <c r="AH9" s="56" t="s">
        <v>27</v>
      </c>
      <c r="AI9" s="360"/>
      <c r="AJ9" s="38"/>
      <c r="AK9" s="69" t="s">
        <v>22</v>
      </c>
    </row>
    <row r="10" ht="43.5" customHeight="1">
      <c r="A10" s="41"/>
      <c r="B10" s="65"/>
      <c r="C10" s="334"/>
      <c r="D10" s="64"/>
      <c r="E10" s="64"/>
      <c r="F10" s="70"/>
      <c r="G10" s="64"/>
      <c r="H10" s="64"/>
      <c r="I10" s="64"/>
      <c r="J10" s="41" t="s">
        <v>28</v>
      </c>
      <c r="K10" s="41" t="s">
        <v>29</v>
      </c>
      <c r="L10" s="41" t="s">
        <v>30</v>
      </c>
      <c r="M10" s="41" t="s">
        <v>31</v>
      </c>
      <c r="N10" s="41"/>
      <c r="O10" s="65"/>
      <c r="P10" s="65" t="s">
        <v>28</v>
      </c>
      <c r="Q10" s="65" t="s">
        <v>29</v>
      </c>
      <c r="R10" s="65" t="s">
        <v>30</v>
      </c>
      <c r="S10" s="65" t="s">
        <v>31</v>
      </c>
      <c r="T10" s="65"/>
      <c r="U10" s="65"/>
      <c r="V10" s="193"/>
      <c r="W10" s="65"/>
      <c r="X10" s="65"/>
      <c r="Y10" s="74"/>
      <c r="Z10" s="74"/>
      <c r="AA10" s="75"/>
      <c r="AB10" s="75"/>
      <c r="AC10" s="74"/>
      <c r="AD10" s="65" t="s">
        <v>28</v>
      </c>
      <c r="AE10" s="65" t="s">
        <v>29</v>
      </c>
      <c r="AF10" s="65" t="s">
        <v>30</v>
      </c>
      <c r="AG10" s="65" t="s">
        <v>31</v>
      </c>
      <c r="AH10" s="74"/>
      <c r="AI10" s="360"/>
      <c r="AJ10" s="38"/>
      <c r="AK10" s="69"/>
    </row>
    <row r="11" s="76" customFormat="1" ht="9.75" customHeight="1">
      <c r="A11" s="77">
        <v>1</v>
      </c>
      <c r="B11" s="78">
        <v>2</v>
      </c>
      <c r="C11" s="79">
        <v>3</v>
      </c>
      <c r="D11" s="79">
        <v>4</v>
      </c>
      <c r="E11" s="79">
        <v>5</v>
      </c>
      <c r="F11" s="79">
        <v>6</v>
      </c>
      <c r="G11" s="77">
        <v>7</v>
      </c>
      <c r="H11" s="77">
        <v>8</v>
      </c>
      <c r="I11" s="77">
        <v>9</v>
      </c>
      <c r="J11" s="77">
        <v>10</v>
      </c>
      <c r="K11" s="77">
        <v>11</v>
      </c>
      <c r="L11" s="77">
        <v>12</v>
      </c>
      <c r="M11" s="77">
        <v>13</v>
      </c>
      <c r="N11" s="77">
        <v>14</v>
      </c>
      <c r="O11" s="77">
        <v>15</v>
      </c>
      <c r="P11" s="77">
        <v>16</v>
      </c>
      <c r="Q11" s="77">
        <v>17</v>
      </c>
      <c r="R11" s="77">
        <v>18</v>
      </c>
      <c r="S11" s="77">
        <v>19</v>
      </c>
      <c r="T11" s="77">
        <v>20</v>
      </c>
      <c r="U11" s="77">
        <v>21</v>
      </c>
      <c r="V11" s="77"/>
      <c r="W11" s="77">
        <v>22</v>
      </c>
      <c r="X11" s="77">
        <v>23</v>
      </c>
      <c r="Y11" s="77">
        <v>24</v>
      </c>
      <c r="Z11" s="77">
        <v>25</v>
      </c>
      <c r="AA11" s="77"/>
      <c r="AB11" s="77"/>
      <c r="AC11" s="77">
        <v>26</v>
      </c>
      <c r="AD11" s="77">
        <v>27</v>
      </c>
      <c r="AE11" s="77">
        <v>28</v>
      </c>
      <c r="AF11" s="77">
        <v>29</v>
      </c>
      <c r="AG11" s="77">
        <v>30</v>
      </c>
      <c r="AH11" s="361">
        <v>31</v>
      </c>
      <c r="AI11" s="362"/>
      <c r="AJ11" s="363"/>
      <c r="AK11" s="83"/>
      <c r="AL11" s="194"/>
    </row>
    <row r="12" ht="15.75" customHeight="1">
      <c r="A12" s="86">
        <v>1</v>
      </c>
      <c r="B12" s="87" t="s">
        <v>32</v>
      </c>
      <c r="C12" s="88"/>
      <c r="D12" s="88"/>
      <c r="E12" s="335"/>
      <c r="F12" s="90"/>
      <c r="G12" s="195"/>
      <c r="H12" s="195"/>
      <c r="I12" s="195"/>
      <c r="J12" s="195"/>
      <c r="K12" s="195"/>
      <c r="L12" s="195"/>
      <c r="M12" s="195"/>
      <c r="N12" s="195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235"/>
      <c r="AJ12" s="414"/>
      <c r="AK12" s="94"/>
      <c r="AL12" s="95"/>
    </row>
    <row r="13" ht="30">
      <c r="A13" s="96" t="s">
        <v>33</v>
      </c>
      <c r="B13" s="97" t="s">
        <v>34</v>
      </c>
      <c r="C13" s="198">
        <v>240</v>
      </c>
      <c r="D13" s="337">
        <v>0</v>
      </c>
      <c r="E13" s="270">
        <v>0</v>
      </c>
      <c r="F13" s="217">
        <f>E13/C13</f>
        <v>0</v>
      </c>
      <c r="G13" s="102">
        <v>0</v>
      </c>
      <c r="H13" s="105">
        <v>0</v>
      </c>
      <c r="I13" s="105"/>
      <c r="J13" s="105"/>
      <c r="K13" s="105"/>
      <c r="L13" s="105"/>
      <c r="M13" s="105">
        <v>0</v>
      </c>
      <c r="N13" s="105"/>
      <c r="O13" s="100"/>
      <c r="P13" s="107"/>
      <c r="Q13" s="107"/>
      <c r="R13" s="107"/>
      <c r="S13" s="107"/>
      <c r="T13" s="107"/>
      <c r="U13" s="101">
        <v>0</v>
      </c>
      <c r="V13" s="101">
        <f>E13*X13%</f>
        <v>0</v>
      </c>
      <c r="W13" s="103">
        <f>ROUNDDOWN(V13,0)</f>
        <v>0</v>
      </c>
      <c r="X13" s="107">
        <v>0</v>
      </c>
      <c r="Y13" s="103">
        <f>'ИТОГ и проверка'!R13</f>
        <v>0</v>
      </c>
      <c r="Z13" s="103">
        <v>0</v>
      </c>
      <c r="AA13" s="101">
        <f>Z13-X13</f>
        <v>0</v>
      </c>
      <c r="AB13" s="10">
        <f t="shared" ref="AB13:AB76" si="317">IF(AA13&gt;0.01,AA13*1000000,0)</f>
        <v>0</v>
      </c>
      <c r="AC13" s="107"/>
      <c r="AD13" s="103"/>
      <c r="AE13" s="107"/>
      <c r="AF13" s="107"/>
      <c r="AG13" s="103">
        <f>Y13</f>
        <v>0</v>
      </c>
      <c r="AH13" s="103"/>
      <c r="AI13" s="121"/>
      <c r="AJ13" s="110">
        <f>SUM(AD13:AI13)</f>
        <v>0</v>
      </c>
      <c r="AK13" s="111">
        <f t="shared" ref="AK13:AK76" si="318">AJ13-Y13</f>
        <v>0</v>
      </c>
      <c r="AL13" s="101">
        <f t="shared" ref="AL13:AL76" si="319">IF(AK13&gt;1,AK13*1000,0)</f>
        <v>0</v>
      </c>
    </row>
    <row r="14">
      <c r="A14" s="86" t="s">
        <v>35</v>
      </c>
      <c r="B14" s="87" t="s">
        <v>36</v>
      </c>
      <c r="C14" s="206"/>
      <c r="D14" s="208"/>
      <c r="E14" s="301"/>
      <c r="F14" s="220"/>
      <c r="G14" s="149"/>
      <c r="H14" s="91"/>
      <c r="I14" s="91"/>
      <c r="J14" s="91"/>
      <c r="K14" s="91"/>
      <c r="L14" s="91"/>
      <c r="M14" s="91"/>
      <c r="N14" s="91"/>
      <c r="O14" s="10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150"/>
      <c r="AA14" s="90"/>
      <c r="AB14" s="103">
        <f t="shared" si="317"/>
        <v>0</v>
      </c>
      <c r="AC14" s="90"/>
      <c r="AD14" s="90"/>
      <c r="AE14" s="90"/>
      <c r="AF14" s="90"/>
      <c r="AG14" s="90"/>
      <c r="AH14" s="90"/>
      <c r="AI14" s="368"/>
      <c r="AJ14" s="118"/>
      <c r="AK14" s="119">
        <f t="shared" si="318"/>
        <v>0</v>
      </c>
      <c r="AL14" s="101">
        <f t="shared" si="319"/>
        <v>0</v>
      </c>
    </row>
    <row r="15" ht="45">
      <c r="A15" s="96" t="s">
        <v>37</v>
      </c>
      <c r="B15" s="97" t="s">
        <v>38</v>
      </c>
      <c r="C15" s="211">
        <v>67.034000000000006</v>
      </c>
      <c r="D15" s="104">
        <v>0</v>
      </c>
      <c r="E15" s="230">
        <v>0</v>
      </c>
      <c r="F15" s="200">
        <f t="shared" ref="F15:F78" si="320">E15/C15</f>
        <v>0</v>
      </c>
      <c r="G15" s="102">
        <v>0</v>
      </c>
      <c r="H15" s="105">
        <v>0</v>
      </c>
      <c r="I15" s="105"/>
      <c r="J15" s="105"/>
      <c r="K15" s="105"/>
      <c r="L15" s="105"/>
      <c r="M15" s="105">
        <v>0</v>
      </c>
      <c r="N15" s="105"/>
      <c r="O15" s="100"/>
      <c r="P15" s="107"/>
      <c r="Q15" s="107"/>
      <c r="R15" s="107"/>
      <c r="S15" s="107"/>
      <c r="T15" s="107"/>
      <c r="U15" s="101">
        <v>0</v>
      </c>
      <c r="V15" s="101">
        <f t="shared" ref="V15:V78" si="321">E15*X15%</f>
        <v>0</v>
      </c>
      <c r="W15" s="103">
        <f t="shared" ref="W15:W78" si="322">ROUNDDOWN(V15,0)</f>
        <v>0</v>
      </c>
      <c r="X15" s="107">
        <v>0</v>
      </c>
      <c r="Y15" s="103">
        <f>'ИТОГ и проверка'!R15</f>
        <v>0</v>
      </c>
      <c r="Z15" s="103">
        <v>0</v>
      </c>
      <c r="AA15" s="101">
        <f t="shared" ref="AA15:AA78" si="323">Z15-X15</f>
        <v>0</v>
      </c>
      <c r="AB15" s="10">
        <f t="shared" si="317"/>
        <v>0</v>
      </c>
      <c r="AC15" s="107"/>
      <c r="AD15" s="103"/>
      <c r="AE15" s="107"/>
      <c r="AF15" s="107"/>
      <c r="AG15" s="103">
        <f t="shared" ref="AG15:AG78" si="324">Y15</f>
        <v>0</v>
      </c>
      <c r="AH15" s="103"/>
      <c r="AI15" s="121"/>
      <c r="AJ15" s="121">
        <f t="shared" ref="AJ15:AJ78" si="325">SUM(AD15:AI15)</f>
        <v>0</v>
      </c>
      <c r="AK15" s="119">
        <f t="shared" si="318"/>
        <v>0</v>
      </c>
      <c r="AL15" s="101">
        <f t="shared" si="319"/>
        <v>0</v>
      </c>
    </row>
    <row r="16" ht="30">
      <c r="A16" s="96" t="s">
        <v>39</v>
      </c>
      <c r="B16" s="97" t="s">
        <v>40</v>
      </c>
      <c r="C16" s="214">
        <v>10.308</v>
      </c>
      <c r="D16" s="104">
        <v>0</v>
      </c>
      <c r="E16" s="122">
        <v>2</v>
      </c>
      <c r="F16" s="200">
        <f t="shared" si="320"/>
        <v>0.19402405898331393</v>
      </c>
      <c r="G16" s="102">
        <v>0</v>
      </c>
      <c r="H16" s="105">
        <v>0</v>
      </c>
      <c r="I16" s="105"/>
      <c r="J16" s="105"/>
      <c r="K16" s="105"/>
      <c r="L16" s="105"/>
      <c r="M16" s="105">
        <v>0</v>
      </c>
      <c r="N16" s="105"/>
      <c r="O16" s="100"/>
      <c r="P16" s="107"/>
      <c r="Q16" s="107"/>
      <c r="R16" s="107"/>
      <c r="S16" s="107"/>
      <c r="T16" s="107"/>
      <c r="U16" s="101">
        <v>0</v>
      </c>
      <c r="V16" s="101">
        <f t="shared" si="321"/>
        <v>0</v>
      </c>
      <c r="W16" s="103">
        <f t="shared" si="322"/>
        <v>0</v>
      </c>
      <c r="X16" s="107">
        <v>0</v>
      </c>
      <c r="Y16" s="103">
        <f>'ИТОГ и проверка'!R16</f>
        <v>0</v>
      </c>
      <c r="Z16" s="103">
        <v>0</v>
      </c>
      <c r="AA16" s="101">
        <f t="shared" si="323"/>
        <v>0</v>
      </c>
      <c r="AB16" s="103">
        <f t="shared" si="317"/>
        <v>0</v>
      </c>
      <c r="AC16" s="107"/>
      <c r="AD16" s="103"/>
      <c r="AE16" s="107"/>
      <c r="AF16" s="107"/>
      <c r="AG16" s="103">
        <f t="shared" si="324"/>
        <v>0</v>
      </c>
      <c r="AH16" s="103"/>
      <c r="AI16" s="121"/>
      <c r="AJ16" s="121">
        <f t="shared" si="325"/>
        <v>0</v>
      </c>
      <c r="AK16" s="119">
        <f t="shared" si="318"/>
        <v>0</v>
      </c>
      <c r="AL16" s="101">
        <f t="shared" si="319"/>
        <v>0</v>
      </c>
    </row>
    <row r="17">
      <c r="A17" s="123" t="s">
        <v>41</v>
      </c>
      <c r="B17" s="87" t="s">
        <v>42</v>
      </c>
      <c r="C17" s="218"/>
      <c r="D17" s="88"/>
      <c r="E17" s="228"/>
      <c r="F17" s="208"/>
      <c r="G17" s="149"/>
      <c r="H17" s="91"/>
      <c r="I17" s="91"/>
      <c r="J17" s="91"/>
      <c r="K17" s="91"/>
      <c r="L17" s="91"/>
      <c r="M17" s="91"/>
      <c r="N17" s="91"/>
      <c r="O17" s="10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150"/>
      <c r="AA17" s="90"/>
      <c r="AB17" s="10">
        <f t="shared" si="317"/>
        <v>0</v>
      </c>
      <c r="AC17" s="90"/>
      <c r="AD17" s="90"/>
      <c r="AE17" s="90"/>
      <c r="AF17" s="90"/>
      <c r="AG17" s="90"/>
      <c r="AH17" s="90"/>
      <c r="AI17" s="370"/>
      <c r="AJ17" s="121">
        <f t="shared" si="325"/>
        <v>0</v>
      </c>
      <c r="AK17" s="119">
        <f t="shared" si="318"/>
        <v>0</v>
      </c>
      <c r="AL17" s="101">
        <f t="shared" si="319"/>
        <v>0</v>
      </c>
    </row>
    <row r="18" ht="45">
      <c r="A18" s="96" t="s">
        <v>43</v>
      </c>
      <c r="B18" s="97" t="s">
        <v>44</v>
      </c>
      <c r="C18" s="214">
        <v>397.60000000000002</v>
      </c>
      <c r="D18" s="337">
        <v>18</v>
      </c>
      <c r="E18" s="216">
        <v>24</v>
      </c>
      <c r="F18" s="217">
        <f t="shared" si="320"/>
        <v>0.060362173038229376</v>
      </c>
      <c r="G18" s="102">
        <v>1</v>
      </c>
      <c r="H18" s="105">
        <v>6</v>
      </c>
      <c r="I18" s="105"/>
      <c r="J18" s="105"/>
      <c r="K18" s="105"/>
      <c r="L18" s="105"/>
      <c r="M18" s="105">
        <v>1</v>
      </c>
      <c r="N18" s="105"/>
      <c r="O18" s="100"/>
      <c r="P18" s="107"/>
      <c r="Q18" s="107"/>
      <c r="R18" s="107"/>
      <c r="S18" s="107"/>
      <c r="T18" s="107"/>
      <c r="U18" s="101">
        <f>O18/G18%</f>
        <v>0</v>
      </c>
      <c r="V18" s="101">
        <f t="shared" si="321"/>
        <v>2.4000000000000004</v>
      </c>
      <c r="W18" s="103">
        <f t="shared" si="322"/>
        <v>2</v>
      </c>
      <c r="X18" s="107">
        <v>10</v>
      </c>
      <c r="Y18" s="103">
        <f>'ИТОГ и проверка'!R18</f>
        <v>2</v>
      </c>
      <c r="Z18" s="103">
        <f t="shared" ref="Z18:Z81" si="326">Y18/E18%</f>
        <v>8.3333333333333339</v>
      </c>
      <c r="AA18" s="101">
        <f t="shared" si="323"/>
        <v>-1.6666666666666661</v>
      </c>
      <c r="AB18" s="103">
        <f t="shared" si="317"/>
        <v>0</v>
      </c>
      <c r="AC18" s="107"/>
      <c r="AD18" s="103"/>
      <c r="AE18" s="107"/>
      <c r="AF18" s="107"/>
      <c r="AG18" s="103">
        <f t="shared" si="324"/>
        <v>2</v>
      </c>
      <c r="AH18" s="103"/>
      <c r="AI18" s="121"/>
      <c r="AJ18" s="121">
        <f t="shared" si="325"/>
        <v>2</v>
      </c>
      <c r="AK18" s="119">
        <f t="shared" si="318"/>
        <v>0</v>
      </c>
      <c r="AL18" s="101">
        <f t="shared" si="319"/>
        <v>0</v>
      </c>
    </row>
    <row r="19" ht="30">
      <c r="A19" s="96" t="s">
        <v>45</v>
      </c>
      <c r="B19" s="97" t="s">
        <v>46</v>
      </c>
      <c r="C19" s="211">
        <v>236.40000000000001</v>
      </c>
      <c r="D19" s="337">
        <v>4</v>
      </c>
      <c r="E19" s="216">
        <v>6</v>
      </c>
      <c r="F19" s="217">
        <f t="shared" si="320"/>
        <v>0.025380710659898477</v>
      </c>
      <c r="G19" s="102">
        <v>0</v>
      </c>
      <c r="H19" s="105">
        <v>0</v>
      </c>
      <c r="I19" s="105"/>
      <c r="J19" s="105"/>
      <c r="K19" s="105"/>
      <c r="L19" s="105"/>
      <c r="M19" s="105">
        <v>0</v>
      </c>
      <c r="N19" s="105"/>
      <c r="O19" s="100"/>
      <c r="P19" s="107"/>
      <c r="Q19" s="107"/>
      <c r="R19" s="107"/>
      <c r="S19" s="107"/>
      <c r="T19" s="107"/>
      <c r="U19" s="101">
        <v>0</v>
      </c>
      <c r="V19" s="101">
        <f t="shared" si="321"/>
        <v>0</v>
      </c>
      <c r="W19" s="103">
        <f t="shared" si="322"/>
        <v>0</v>
      </c>
      <c r="X19" s="107">
        <v>0</v>
      </c>
      <c r="Y19" s="103">
        <f>'ИТОГ и проверка'!R19</f>
        <v>0</v>
      </c>
      <c r="Z19" s="103">
        <f t="shared" si="326"/>
        <v>0</v>
      </c>
      <c r="AA19" s="101">
        <f t="shared" si="323"/>
        <v>0</v>
      </c>
      <c r="AB19" s="10">
        <f t="shared" si="317"/>
        <v>0</v>
      </c>
      <c r="AC19" s="107"/>
      <c r="AD19" s="103"/>
      <c r="AE19" s="107"/>
      <c r="AF19" s="107"/>
      <c r="AG19" s="103">
        <f t="shared" si="324"/>
        <v>0</v>
      </c>
      <c r="AH19" s="103"/>
      <c r="AI19" s="121"/>
      <c r="AJ19" s="121">
        <f t="shared" si="325"/>
        <v>0</v>
      </c>
      <c r="AK19" s="119">
        <f t="shared" si="318"/>
        <v>0</v>
      </c>
      <c r="AL19" s="101">
        <f t="shared" si="319"/>
        <v>0</v>
      </c>
    </row>
    <row r="20">
      <c r="A20" s="123" t="s">
        <v>47</v>
      </c>
      <c r="B20" s="87" t="s">
        <v>48</v>
      </c>
      <c r="C20" s="206"/>
      <c r="D20" s="208"/>
      <c r="E20" s="219"/>
      <c r="F20" s="220"/>
      <c r="G20" s="149"/>
      <c r="H20" s="91"/>
      <c r="I20" s="91"/>
      <c r="J20" s="91"/>
      <c r="K20" s="91"/>
      <c r="L20" s="91"/>
      <c r="M20" s="91"/>
      <c r="N20" s="91"/>
      <c r="O20" s="10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150"/>
      <c r="AA20" s="90"/>
      <c r="AB20" s="103">
        <f t="shared" si="317"/>
        <v>0</v>
      </c>
      <c r="AC20" s="90"/>
      <c r="AD20" s="90"/>
      <c r="AE20" s="90"/>
      <c r="AF20" s="90"/>
      <c r="AG20" s="90"/>
      <c r="AH20" s="90"/>
      <c r="AI20" s="370"/>
      <c r="AJ20" s="121">
        <f t="shared" si="325"/>
        <v>0</v>
      </c>
      <c r="AK20" s="119">
        <f t="shared" si="318"/>
        <v>0</v>
      </c>
      <c r="AL20" s="101">
        <f t="shared" si="319"/>
        <v>0</v>
      </c>
    </row>
    <row r="21" ht="45">
      <c r="A21" s="96" t="s">
        <v>49</v>
      </c>
      <c r="B21" s="97" t="s">
        <v>50</v>
      </c>
      <c r="C21" s="211">
        <v>29.48</v>
      </c>
      <c r="D21" s="337">
        <v>3</v>
      </c>
      <c r="E21" s="270">
        <v>3</v>
      </c>
      <c r="F21" s="217">
        <f t="shared" si="320"/>
        <v>0.10176390773405698</v>
      </c>
      <c r="G21" s="102">
        <v>0</v>
      </c>
      <c r="H21" s="105">
        <v>0</v>
      </c>
      <c r="I21" s="105"/>
      <c r="J21" s="105"/>
      <c r="K21" s="105"/>
      <c r="L21" s="105"/>
      <c r="M21" s="105">
        <v>0</v>
      </c>
      <c r="N21" s="105"/>
      <c r="O21" s="100"/>
      <c r="P21" s="107"/>
      <c r="Q21" s="107"/>
      <c r="R21" s="107"/>
      <c r="S21" s="107"/>
      <c r="T21" s="107"/>
      <c r="U21" s="101">
        <v>0</v>
      </c>
      <c r="V21" s="101">
        <f t="shared" si="321"/>
        <v>0</v>
      </c>
      <c r="W21" s="103">
        <f t="shared" si="322"/>
        <v>0</v>
      </c>
      <c r="X21" s="107">
        <v>0</v>
      </c>
      <c r="Y21" s="103">
        <f>'ИТОГ и проверка'!R21</f>
        <v>0</v>
      </c>
      <c r="Z21" s="103">
        <f t="shared" si="326"/>
        <v>0</v>
      </c>
      <c r="AA21" s="101">
        <f t="shared" si="323"/>
        <v>0</v>
      </c>
      <c r="AB21" s="10">
        <f t="shared" si="317"/>
        <v>0</v>
      </c>
      <c r="AC21" s="107"/>
      <c r="AD21" s="103"/>
      <c r="AE21" s="107"/>
      <c r="AF21" s="107"/>
      <c r="AG21" s="103">
        <f t="shared" si="324"/>
        <v>0</v>
      </c>
      <c r="AH21" s="103"/>
      <c r="AI21" s="121"/>
      <c r="AJ21" s="121">
        <f t="shared" si="325"/>
        <v>0</v>
      </c>
      <c r="AK21" s="119">
        <f t="shared" si="318"/>
        <v>0</v>
      </c>
      <c r="AL21" s="101">
        <f t="shared" si="319"/>
        <v>0</v>
      </c>
    </row>
    <row r="22" ht="30">
      <c r="A22" s="96" t="s">
        <v>51</v>
      </c>
      <c r="B22" s="97" t="s">
        <v>52</v>
      </c>
      <c r="C22" s="214">
        <v>21.359999999999999</v>
      </c>
      <c r="D22" s="104">
        <v>0</v>
      </c>
      <c r="E22" s="230">
        <v>0</v>
      </c>
      <c r="F22" s="200">
        <f t="shared" si="320"/>
        <v>0</v>
      </c>
      <c r="G22" s="102">
        <v>0</v>
      </c>
      <c r="H22" s="105">
        <v>0</v>
      </c>
      <c r="I22" s="105"/>
      <c r="J22" s="105"/>
      <c r="K22" s="105"/>
      <c r="L22" s="105"/>
      <c r="M22" s="105">
        <v>0</v>
      </c>
      <c r="N22" s="105"/>
      <c r="O22" s="100"/>
      <c r="P22" s="107"/>
      <c r="Q22" s="107"/>
      <c r="R22" s="107"/>
      <c r="S22" s="107"/>
      <c r="T22" s="107"/>
      <c r="U22" s="101">
        <v>0</v>
      </c>
      <c r="V22" s="101">
        <f t="shared" si="321"/>
        <v>0</v>
      </c>
      <c r="W22" s="103">
        <f t="shared" si="322"/>
        <v>0</v>
      </c>
      <c r="X22" s="107">
        <v>0</v>
      </c>
      <c r="Y22" s="103">
        <f>'ИТОГ и проверка'!R22</f>
        <v>0</v>
      </c>
      <c r="Z22" s="103">
        <v>0</v>
      </c>
      <c r="AA22" s="101">
        <f t="shared" si="323"/>
        <v>0</v>
      </c>
      <c r="AB22" s="103">
        <f t="shared" si="317"/>
        <v>0</v>
      </c>
      <c r="AC22" s="107"/>
      <c r="AD22" s="103"/>
      <c r="AE22" s="107"/>
      <c r="AF22" s="107"/>
      <c r="AG22" s="103">
        <f t="shared" si="324"/>
        <v>0</v>
      </c>
      <c r="AH22" s="103"/>
      <c r="AI22" s="121"/>
      <c r="AJ22" s="121">
        <f t="shared" si="325"/>
        <v>0</v>
      </c>
      <c r="AK22" s="119">
        <f t="shared" si="318"/>
        <v>0</v>
      </c>
      <c r="AL22" s="101">
        <f t="shared" si="319"/>
        <v>0</v>
      </c>
    </row>
    <row r="23" ht="60">
      <c r="A23" s="96" t="s">
        <v>53</v>
      </c>
      <c r="B23" s="97" t="s">
        <v>54</v>
      </c>
      <c r="C23" s="211">
        <v>33.600000000000001</v>
      </c>
      <c r="D23" s="104">
        <v>6</v>
      </c>
      <c r="E23" s="249">
        <v>3</v>
      </c>
      <c r="F23" s="200">
        <f t="shared" si="320"/>
        <v>0.089285714285714288</v>
      </c>
      <c r="G23" s="102">
        <v>0</v>
      </c>
      <c r="H23" s="105">
        <v>0</v>
      </c>
      <c r="I23" s="105"/>
      <c r="J23" s="105"/>
      <c r="K23" s="105"/>
      <c r="L23" s="105"/>
      <c r="M23" s="105">
        <v>0</v>
      </c>
      <c r="N23" s="105"/>
      <c r="O23" s="100">
        <v>0</v>
      </c>
      <c r="P23" s="107"/>
      <c r="Q23" s="107"/>
      <c r="R23" s="107"/>
      <c r="S23" s="107"/>
      <c r="T23" s="107"/>
      <c r="U23" s="101">
        <v>0</v>
      </c>
      <c r="V23" s="101">
        <f t="shared" si="321"/>
        <v>0</v>
      </c>
      <c r="W23" s="103">
        <f t="shared" si="322"/>
        <v>0</v>
      </c>
      <c r="X23" s="107">
        <v>0</v>
      </c>
      <c r="Y23" s="103">
        <f>'ИТОГ и проверка'!R23</f>
        <v>0</v>
      </c>
      <c r="Z23" s="103">
        <f t="shared" si="326"/>
        <v>0</v>
      </c>
      <c r="AA23" s="101">
        <f t="shared" si="323"/>
        <v>0</v>
      </c>
      <c r="AB23" s="10">
        <f t="shared" si="317"/>
        <v>0</v>
      </c>
      <c r="AC23" s="107"/>
      <c r="AD23" s="103"/>
      <c r="AE23" s="107"/>
      <c r="AF23" s="107"/>
      <c r="AG23" s="103">
        <f t="shared" si="324"/>
        <v>0</v>
      </c>
      <c r="AH23" s="103"/>
      <c r="AI23" s="121"/>
      <c r="AJ23" s="121">
        <f t="shared" si="325"/>
        <v>0</v>
      </c>
      <c r="AK23" s="119">
        <f t="shared" si="318"/>
        <v>0</v>
      </c>
      <c r="AL23" s="101">
        <f t="shared" si="319"/>
        <v>0</v>
      </c>
    </row>
    <row r="24" ht="60">
      <c r="A24" s="131" t="s">
        <v>55</v>
      </c>
      <c r="B24" s="97" t="s">
        <v>56</v>
      </c>
      <c r="C24" s="98">
        <v>31.335999999999999</v>
      </c>
      <c r="D24" s="337">
        <v>4</v>
      </c>
      <c r="E24" s="270">
        <v>4</v>
      </c>
      <c r="F24" s="217">
        <f t="shared" si="320"/>
        <v>0.12764871074802145</v>
      </c>
      <c r="G24" s="102">
        <v>0</v>
      </c>
      <c r="H24" s="105">
        <v>0</v>
      </c>
      <c r="I24" s="105"/>
      <c r="J24" s="105"/>
      <c r="K24" s="105"/>
      <c r="L24" s="105"/>
      <c r="M24" s="105">
        <v>0</v>
      </c>
      <c r="N24" s="105"/>
      <c r="O24" s="100">
        <v>0</v>
      </c>
      <c r="P24" s="107"/>
      <c r="Q24" s="107"/>
      <c r="R24" s="107"/>
      <c r="S24" s="107"/>
      <c r="T24" s="107"/>
      <c r="U24" s="101">
        <v>0</v>
      </c>
      <c r="V24" s="101">
        <f t="shared" si="321"/>
        <v>0</v>
      </c>
      <c r="W24" s="103">
        <f t="shared" si="322"/>
        <v>0</v>
      </c>
      <c r="X24" s="107">
        <v>0</v>
      </c>
      <c r="Y24" s="103">
        <f>'ИТОГ и проверка'!R24</f>
        <v>0</v>
      </c>
      <c r="Z24" s="103">
        <f t="shared" si="326"/>
        <v>0</v>
      </c>
      <c r="AA24" s="101">
        <f t="shared" si="323"/>
        <v>0</v>
      </c>
      <c r="AB24" s="103">
        <f t="shared" si="317"/>
        <v>0</v>
      </c>
      <c r="AC24" s="107"/>
      <c r="AD24" s="103"/>
      <c r="AE24" s="107"/>
      <c r="AF24" s="107"/>
      <c r="AG24" s="103">
        <f t="shared" si="324"/>
        <v>0</v>
      </c>
      <c r="AH24" s="103"/>
      <c r="AI24" s="121"/>
      <c r="AJ24" s="121">
        <f t="shared" si="325"/>
        <v>0</v>
      </c>
      <c r="AK24" s="119">
        <f t="shared" si="318"/>
        <v>0</v>
      </c>
      <c r="AL24" s="101">
        <f t="shared" si="319"/>
        <v>0</v>
      </c>
    </row>
    <row r="25" ht="30">
      <c r="A25" s="96" t="s">
        <v>57</v>
      </c>
      <c r="B25" s="97" t="s">
        <v>58</v>
      </c>
      <c r="C25" s="232">
        <v>255.47999999999999</v>
      </c>
      <c r="D25" s="337">
        <v>4</v>
      </c>
      <c r="E25" s="270">
        <v>8</v>
      </c>
      <c r="F25" s="217">
        <f t="shared" si="320"/>
        <v>0.031313605761703459</v>
      </c>
      <c r="G25" s="102">
        <v>0</v>
      </c>
      <c r="H25" s="105">
        <v>0</v>
      </c>
      <c r="I25" s="105"/>
      <c r="J25" s="105"/>
      <c r="K25" s="105"/>
      <c r="L25" s="105"/>
      <c r="M25" s="105">
        <v>0</v>
      </c>
      <c r="N25" s="105"/>
      <c r="O25" s="100">
        <v>0</v>
      </c>
      <c r="P25" s="107"/>
      <c r="Q25" s="107"/>
      <c r="R25" s="107"/>
      <c r="S25" s="107"/>
      <c r="T25" s="107"/>
      <c r="U25" s="101">
        <v>0</v>
      </c>
      <c r="V25" s="101">
        <f t="shared" si="321"/>
        <v>0</v>
      </c>
      <c r="W25" s="103">
        <f t="shared" si="322"/>
        <v>0</v>
      </c>
      <c r="X25" s="107">
        <v>0</v>
      </c>
      <c r="Y25" s="103">
        <f>'ИТОГ и проверка'!R25</f>
        <v>0</v>
      </c>
      <c r="Z25" s="103">
        <f t="shared" si="326"/>
        <v>0</v>
      </c>
      <c r="AA25" s="101">
        <f t="shared" si="323"/>
        <v>0</v>
      </c>
      <c r="AB25" s="10">
        <f t="shared" si="317"/>
        <v>0</v>
      </c>
      <c r="AC25" s="107"/>
      <c r="AD25" s="103"/>
      <c r="AE25" s="107"/>
      <c r="AF25" s="107"/>
      <c r="AG25" s="103">
        <f t="shared" si="324"/>
        <v>0</v>
      </c>
      <c r="AH25" s="103"/>
      <c r="AI25" s="121"/>
      <c r="AJ25" s="121">
        <f t="shared" si="325"/>
        <v>0</v>
      </c>
      <c r="AK25" s="119">
        <f t="shared" si="318"/>
        <v>0</v>
      </c>
      <c r="AL25" s="101">
        <f t="shared" si="319"/>
        <v>0</v>
      </c>
    </row>
    <row r="26">
      <c r="A26" s="123" t="s">
        <v>59</v>
      </c>
      <c r="B26" s="87" t="s">
        <v>60</v>
      </c>
      <c r="C26" s="206"/>
      <c r="D26" s="208"/>
      <c r="E26" s="301"/>
      <c r="F26" s="256"/>
      <c r="G26" s="149"/>
      <c r="H26" s="91"/>
      <c r="I26" s="91"/>
      <c r="J26" s="91"/>
      <c r="K26" s="91"/>
      <c r="L26" s="91"/>
      <c r="M26" s="91"/>
      <c r="N26" s="91"/>
      <c r="O26" s="89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150"/>
      <c r="AA26" s="90"/>
      <c r="AB26" s="103">
        <f t="shared" si="317"/>
        <v>0</v>
      </c>
      <c r="AC26" s="90"/>
      <c r="AD26" s="90"/>
      <c r="AE26" s="90"/>
      <c r="AF26" s="90"/>
      <c r="AG26" s="90"/>
      <c r="AH26" s="90"/>
      <c r="AI26" s="370"/>
      <c r="AJ26" s="121">
        <f t="shared" si="325"/>
        <v>0</v>
      </c>
      <c r="AK26" s="119">
        <f t="shared" si="318"/>
        <v>0</v>
      </c>
      <c r="AL26" s="101">
        <f t="shared" si="319"/>
        <v>0</v>
      </c>
    </row>
    <row r="27" ht="30">
      <c r="A27" s="96" t="s">
        <v>61</v>
      </c>
      <c r="B27" s="97" t="s">
        <v>62</v>
      </c>
      <c r="C27" s="211">
        <v>8592.0200000000004</v>
      </c>
      <c r="D27" s="337">
        <v>255</v>
      </c>
      <c r="E27" s="270">
        <v>165</v>
      </c>
      <c r="F27" s="217">
        <f t="shared" si="320"/>
        <v>0.019203865912788842</v>
      </c>
      <c r="G27" s="102">
        <v>0</v>
      </c>
      <c r="H27" s="105">
        <v>0</v>
      </c>
      <c r="I27" s="105"/>
      <c r="J27" s="105"/>
      <c r="K27" s="105"/>
      <c r="L27" s="105"/>
      <c r="M27" s="105">
        <v>0</v>
      </c>
      <c r="N27" s="105"/>
      <c r="O27" s="100">
        <v>0</v>
      </c>
      <c r="P27" s="107"/>
      <c r="Q27" s="107"/>
      <c r="R27" s="107"/>
      <c r="S27" s="107"/>
      <c r="T27" s="107"/>
      <c r="U27" s="101">
        <v>0</v>
      </c>
      <c r="V27" s="101">
        <f t="shared" si="321"/>
        <v>16.5</v>
      </c>
      <c r="W27" s="103">
        <f t="shared" si="322"/>
        <v>16</v>
      </c>
      <c r="X27" s="107">
        <v>10</v>
      </c>
      <c r="Y27" s="103">
        <f>'ИТОГ и проверка'!R27</f>
        <v>0</v>
      </c>
      <c r="Z27" s="103">
        <f t="shared" si="326"/>
        <v>0</v>
      </c>
      <c r="AA27" s="101">
        <f t="shared" si="323"/>
        <v>-10</v>
      </c>
      <c r="AB27" s="10">
        <f t="shared" si="317"/>
        <v>0</v>
      </c>
      <c r="AC27" s="107"/>
      <c r="AD27" s="103"/>
      <c r="AE27" s="107"/>
      <c r="AF27" s="107"/>
      <c r="AG27" s="103">
        <f t="shared" si="324"/>
        <v>0</v>
      </c>
      <c r="AH27" s="103"/>
      <c r="AI27" s="121"/>
      <c r="AJ27" s="121">
        <f t="shared" si="325"/>
        <v>0</v>
      </c>
      <c r="AK27" s="119">
        <f t="shared" si="318"/>
        <v>0</v>
      </c>
      <c r="AL27" s="101">
        <f t="shared" si="319"/>
        <v>0</v>
      </c>
    </row>
    <row r="28">
      <c r="A28" s="123" t="s">
        <v>63</v>
      </c>
      <c r="B28" s="87" t="s">
        <v>64</v>
      </c>
      <c r="C28" s="206"/>
      <c r="D28" s="208"/>
      <c r="E28" s="272"/>
      <c r="F28" s="256"/>
      <c r="G28" s="149"/>
      <c r="H28" s="91"/>
      <c r="I28" s="91"/>
      <c r="J28" s="91"/>
      <c r="K28" s="91"/>
      <c r="L28" s="91"/>
      <c r="M28" s="91"/>
      <c r="N28" s="91"/>
      <c r="O28" s="89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150"/>
      <c r="AA28" s="90"/>
      <c r="AB28" s="103">
        <f t="shared" si="317"/>
        <v>0</v>
      </c>
      <c r="AC28" s="90"/>
      <c r="AD28" s="90"/>
      <c r="AE28" s="90"/>
      <c r="AF28" s="90"/>
      <c r="AG28" s="90"/>
      <c r="AH28" s="90"/>
      <c r="AI28" s="370"/>
      <c r="AJ28" s="121">
        <f t="shared" si="325"/>
        <v>0</v>
      </c>
      <c r="AK28" s="119">
        <f t="shared" si="318"/>
        <v>0</v>
      </c>
      <c r="AL28" s="101">
        <f t="shared" si="319"/>
        <v>0</v>
      </c>
    </row>
    <row r="29" ht="45">
      <c r="A29" s="96" t="s">
        <v>65</v>
      </c>
      <c r="B29" s="97" t="s">
        <v>66</v>
      </c>
      <c r="C29" s="238">
        <v>19.600000000000001</v>
      </c>
      <c r="D29" s="64">
        <v>1</v>
      </c>
      <c r="E29" s="240">
        <v>1</v>
      </c>
      <c r="F29" s="200">
        <f t="shared" si="320"/>
        <v>0.0510204081632653</v>
      </c>
      <c r="G29" s="102">
        <v>0</v>
      </c>
      <c r="H29" s="105">
        <v>0</v>
      </c>
      <c r="I29" s="105"/>
      <c r="J29" s="105"/>
      <c r="K29" s="105"/>
      <c r="L29" s="105"/>
      <c r="M29" s="105">
        <v>0</v>
      </c>
      <c r="N29" s="105"/>
      <c r="O29" s="100">
        <v>0</v>
      </c>
      <c r="P29" s="107"/>
      <c r="Q29" s="107"/>
      <c r="R29" s="107"/>
      <c r="S29" s="107"/>
      <c r="T29" s="107"/>
      <c r="U29" s="101">
        <v>0</v>
      </c>
      <c r="V29" s="101">
        <f t="shared" si="321"/>
        <v>0</v>
      </c>
      <c r="W29" s="103">
        <f t="shared" si="322"/>
        <v>0</v>
      </c>
      <c r="X29" s="107">
        <v>0</v>
      </c>
      <c r="Y29" s="103">
        <f>'ИТОГ и проверка'!R29</f>
        <v>0</v>
      </c>
      <c r="Z29" s="103">
        <f t="shared" si="326"/>
        <v>0</v>
      </c>
      <c r="AA29" s="101">
        <f t="shared" si="323"/>
        <v>0</v>
      </c>
      <c r="AB29" s="10">
        <f t="shared" si="317"/>
        <v>0</v>
      </c>
      <c r="AC29" s="107"/>
      <c r="AD29" s="103"/>
      <c r="AE29" s="107"/>
      <c r="AF29" s="107"/>
      <c r="AG29" s="103">
        <f t="shared" si="324"/>
        <v>0</v>
      </c>
      <c r="AH29" s="103"/>
      <c r="AI29" s="121"/>
      <c r="AJ29" s="121">
        <f t="shared" si="325"/>
        <v>0</v>
      </c>
      <c r="AK29" s="119">
        <f t="shared" si="318"/>
        <v>0</v>
      </c>
      <c r="AL29" s="101">
        <f t="shared" si="319"/>
        <v>0</v>
      </c>
    </row>
    <row r="30" ht="45">
      <c r="A30" s="96" t="s">
        <v>67</v>
      </c>
      <c r="B30" s="97" t="s">
        <v>68</v>
      </c>
      <c r="C30" s="239">
        <v>6.7999999999999998</v>
      </c>
      <c r="D30" s="64">
        <v>1</v>
      </c>
      <c r="E30" s="71">
        <v>1</v>
      </c>
      <c r="F30" s="200">
        <f t="shared" si="320"/>
        <v>0.14705882352941177</v>
      </c>
      <c r="G30" s="102">
        <v>0</v>
      </c>
      <c r="H30" s="105">
        <v>0</v>
      </c>
      <c r="I30" s="105"/>
      <c r="J30" s="105"/>
      <c r="K30" s="105"/>
      <c r="L30" s="105"/>
      <c r="M30" s="105">
        <v>0</v>
      </c>
      <c r="N30" s="105"/>
      <c r="O30" s="100">
        <v>0</v>
      </c>
      <c r="P30" s="107"/>
      <c r="Q30" s="107"/>
      <c r="R30" s="107"/>
      <c r="S30" s="107"/>
      <c r="T30" s="107"/>
      <c r="U30" s="101">
        <v>0</v>
      </c>
      <c r="V30" s="101">
        <f t="shared" si="321"/>
        <v>0</v>
      </c>
      <c r="W30" s="103">
        <f t="shared" si="322"/>
        <v>0</v>
      </c>
      <c r="X30" s="107">
        <v>0</v>
      </c>
      <c r="Y30" s="103">
        <f>'ИТОГ и проверка'!R30</f>
        <v>0</v>
      </c>
      <c r="Z30" s="103">
        <f t="shared" si="326"/>
        <v>0</v>
      </c>
      <c r="AA30" s="101">
        <f t="shared" si="323"/>
        <v>0</v>
      </c>
      <c r="AB30" s="103">
        <f t="shared" si="317"/>
        <v>0</v>
      </c>
      <c r="AC30" s="107"/>
      <c r="AD30" s="103"/>
      <c r="AE30" s="107"/>
      <c r="AF30" s="107"/>
      <c r="AG30" s="103">
        <f t="shared" si="324"/>
        <v>0</v>
      </c>
      <c r="AH30" s="103"/>
      <c r="AI30" s="121"/>
      <c r="AJ30" s="121">
        <f t="shared" si="325"/>
        <v>0</v>
      </c>
      <c r="AK30" s="119">
        <f t="shared" si="318"/>
        <v>0</v>
      </c>
      <c r="AL30" s="101">
        <f t="shared" si="319"/>
        <v>0</v>
      </c>
    </row>
    <row r="31" ht="45">
      <c r="A31" s="96" t="s">
        <v>69</v>
      </c>
      <c r="B31" s="97" t="s">
        <v>70</v>
      </c>
      <c r="C31" s="232">
        <v>5.1580000000000004</v>
      </c>
      <c r="D31" s="64">
        <v>1</v>
      </c>
      <c r="E31" s="240">
        <v>0</v>
      </c>
      <c r="F31" s="200">
        <f t="shared" si="320"/>
        <v>0</v>
      </c>
      <c r="G31" s="102">
        <v>0</v>
      </c>
      <c r="H31" s="105">
        <v>0</v>
      </c>
      <c r="I31" s="105"/>
      <c r="J31" s="105"/>
      <c r="K31" s="105"/>
      <c r="L31" s="105"/>
      <c r="M31" s="105">
        <v>0</v>
      </c>
      <c r="N31" s="105"/>
      <c r="O31" s="100">
        <v>0</v>
      </c>
      <c r="P31" s="107"/>
      <c r="Q31" s="107"/>
      <c r="R31" s="107"/>
      <c r="S31" s="107"/>
      <c r="T31" s="107"/>
      <c r="U31" s="101">
        <v>0</v>
      </c>
      <c r="V31" s="101">
        <f t="shared" si="321"/>
        <v>0</v>
      </c>
      <c r="W31" s="103">
        <f t="shared" si="322"/>
        <v>0</v>
      </c>
      <c r="X31" s="107">
        <v>0</v>
      </c>
      <c r="Y31" s="103">
        <f>'ИТОГ и проверка'!R31</f>
        <v>0</v>
      </c>
      <c r="Z31" s="103">
        <v>0</v>
      </c>
      <c r="AA31" s="101">
        <f t="shared" si="323"/>
        <v>0</v>
      </c>
      <c r="AB31" s="10">
        <f t="shared" si="317"/>
        <v>0</v>
      </c>
      <c r="AC31" s="107"/>
      <c r="AD31" s="103"/>
      <c r="AE31" s="107"/>
      <c r="AF31" s="107"/>
      <c r="AG31" s="103">
        <f t="shared" si="324"/>
        <v>0</v>
      </c>
      <c r="AH31" s="103"/>
      <c r="AI31" s="121"/>
      <c r="AJ31" s="121">
        <f t="shared" si="325"/>
        <v>0</v>
      </c>
      <c r="AK31" s="119">
        <f t="shared" si="318"/>
        <v>0</v>
      </c>
      <c r="AL31" s="101">
        <f t="shared" si="319"/>
        <v>0</v>
      </c>
    </row>
    <row r="32" ht="30">
      <c r="A32" s="96" t="s">
        <v>71</v>
      </c>
      <c r="B32" s="97" t="s">
        <v>72</v>
      </c>
      <c r="C32" s="214">
        <v>9.0289999999999999</v>
      </c>
      <c r="D32" s="64">
        <v>9</v>
      </c>
      <c r="E32" s="122">
        <v>0</v>
      </c>
      <c r="F32" s="200">
        <f t="shared" si="320"/>
        <v>0</v>
      </c>
      <c r="G32" s="102">
        <v>0</v>
      </c>
      <c r="H32" s="105">
        <v>0</v>
      </c>
      <c r="I32" s="105"/>
      <c r="J32" s="105"/>
      <c r="K32" s="105"/>
      <c r="L32" s="105"/>
      <c r="M32" s="105">
        <v>0</v>
      </c>
      <c r="N32" s="105"/>
      <c r="O32" s="100">
        <v>0</v>
      </c>
      <c r="P32" s="107"/>
      <c r="Q32" s="107"/>
      <c r="R32" s="107"/>
      <c r="S32" s="107"/>
      <c r="T32" s="107"/>
      <c r="U32" s="101">
        <v>0</v>
      </c>
      <c r="V32" s="101">
        <f t="shared" si="321"/>
        <v>0</v>
      </c>
      <c r="W32" s="103">
        <f t="shared" si="322"/>
        <v>0</v>
      </c>
      <c r="X32" s="107">
        <v>0</v>
      </c>
      <c r="Y32" s="103">
        <f>'ИТОГ и проверка'!R32</f>
        <v>0</v>
      </c>
      <c r="Z32" s="103">
        <v>0</v>
      </c>
      <c r="AA32" s="101">
        <f t="shared" si="323"/>
        <v>0</v>
      </c>
      <c r="AB32" s="103">
        <f t="shared" si="317"/>
        <v>0</v>
      </c>
      <c r="AC32" s="107"/>
      <c r="AD32" s="103"/>
      <c r="AE32" s="107"/>
      <c r="AF32" s="107"/>
      <c r="AG32" s="103">
        <f t="shared" si="324"/>
        <v>0</v>
      </c>
      <c r="AH32" s="103"/>
      <c r="AI32" s="121"/>
      <c r="AJ32" s="121">
        <f t="shared" si="325"/>
        <v>0</v>
      </c>
      <c r="AK32" s="119">
        <f t="shared" si="318"/>
        <v>0</v>
      </c>
      <c r="AL32" s="101">
        <f t="shared" si="319"/>
        <v>0</v>
      </c>
    </row>
    <row r="33" ht="30">
      <c r="A33" s="96" t="s">
        <v>73</v>
      </c>
      <c r="B33" s="97" t="s">
        <v>74</v>
      </c>
      <c r="C33" s="232">
        <v>302.69999999999999</v>
      </c>
      <c r="D33" s="64">
        <v>0</v>
      </c>
      <c r="E33" s="242">
        <v>9</v>
      </c>
      <c r="F33" s="200">
        <f t="shared" si="320"/>
        <v>0.029732408325074334</v>
      </c>
      <c r="G33" s="102">
        <v>0</v>
      </c>
      <c r="H33" s="105">
        <v>0</v>
      </c>
      <c r="I33" s="105"/>
      <c r="J33" s="105"/>
      <c r="K33" s="105"/>
      <c r="L33" s="105"/>
      <c r="M33" s="105">
        <v>0</v>
      </c>
      <c r="N33" s="105"/>
      <c r="O33" s="100">
        <v>0</v>
      </c>
      <c r="P33" s="107"/>
      <c r="Q33" s="107"/>
      <c r="R33" s="107"/>
      <c r="S33" s="107"/>
      <c r="T33" s="107"/>
      <c r="U33" s="101">
        <v>0</v>
      </c>
      <c r="V33" s="101">
        <f t="shared" si="321"/>
        <v>0</v>
      </c>
      <c r="W33" s="103">
        <f t="shared" si="322"/>
        <v>0</v>
      </c>
      <c r="X33" s="107">
        <v>0</v>
      </c>
      <c r="Y33" s="103">
        <f>'ИТОГ и проверка'!R33</f>
        <v>0</v>
      </c>
      <c r="Z33" s="103">
        <v>0</v>
      </c>
      <c r="AA33" s="101">
        <f t="shared" si="323"/>
        <v>0</v>
      </c>
      <c r="AB33" s="10">
        <f t="shared" si="317"/>
        <v>0</v>
      </c>
      <c r="AC33" s="107"/>
      <c r="AD33" s="103"/>
      <c r="AE33" s="107"/>
      <c r="AF33" s="107"/>
      <c r="AG33" s="103">
        <f t="shared" si="324"/>
        <v>0</v>
      </c>
      <c r="AH33" s="103"/>
      <c r="AI33" s="121"/>
      <c r="AJ33" s="121">
        <f t="shared" si="325"/>
        <v>0</v>
      </c>
      <c r="AK33" s="119">
        <f t="shared" si="318"/>
        <v>0</v>
      </c>
      <c r="AL33" s="101">
        <f t="shared" si="319"/>
        <v>0</v>
      </c>
    </row>
    <row r="34" ht="30">
      <c r="A34" s="96" t="s">
        <v>75</v>
      </c>
      <c r="B34" s="97" t="s">
        <v>76</v>
      </c>
      <c r="C34" s="214">
        <v>10</v>
      </c>
      <c r="D34" s="64">
        <v>1</v>
      </c>
      <c r="E34" s="71">
        <v>1</v>
      </c>
      <c r="F34" s="200">
        <f t="shared" si="320"/>
        <v>0.10000000000000001</v>
      </c>
      <c r="G34" s="102">
        <v>0</v>
      </c>
      <c r="H34" s="105">
        <v>0</v>
      </c>
      <c r="I34" s="105"/>
      <c r="J34" s="105"/>
      <c r="K34" s="105"/>
      <c r="L34" s="105"/>
      <c r="M34" s="105">
        <v>0</v>
      </c>
      <c r="N34" s="105"/>
      <c r="O34" s="100">
        <v>0</v>
      </c>
      <c r="P34" s="107"/>
      <c r="Q34" s="107"/>
      <c r="R34" s="107"/>
      <c r="S34" s="107"/>
      <c r="T34" s="107"/>
      <c r="U34" s="101">
        <v>0</v>
      </c>
      <c r="V34" s="101">
        <f t="shared" si="321"/>
        <v>0</v>
      </c>
      <c r="W34" s="103">
        <f t="shared" si="322"/>
        <v>0</v>
      </c>
      <c r="X34" s="107">
        <v>0</v>
      </c>
      <c r="Y34" s="103">
        <f>'ИТОГ и проверка'!R34</f>
        <v>0</v>
      </c>
      <c r="Z34" s="103">
        <f t="shared" si="326"/>
        <v>0</v>
      </c>
      <c r="AA34" s="101">
        <f t="shared" si="323"/>
        <v>0</v>
      </c>
      <c r="AB34" s="103">
        <f t="shared" si="317"/>
        <v>0</v>
      </c>
      <c r="AC34" s="107"/>
      <c r="AD34" s="103"/>
      <c r="AE34" s="107"/>
      <c r="AF34" s="107"/>
      <c r="AG34" s="103">
        <f t="shared" si="324"/>
        <v>0</v>
      </c>
      <c r="AH34" s="103"/>
      <c r="AI34" s="121"/>
      <c r="AJ34" s="121">
        <f t="shared" si="325"/>
        <v>0</v>
      </c>
      <c r="AK34" s="119">
        <f t="shared" si="318"/>
        <v>0</v>
      </c>
      <c r="AL34" s="101">
        <f t="shared" si="319"/>
        <v>0</v>
      </c>
    </row>
    <row r="35" ht="45">
      <c r="A35" s="96" t="s">
        <v>77</v>
      </c>
      <c r="B35" s="97" t="s">
        <v>78</v>
      </c>
      <c r="C35" s="211">
        <v>9.8000000000000007</v>
      </c>
      <c r="D35" s="415">
        <v>0</v>
      </c>
      <c r="E35" s="416">
        <v>0</v>
      </c>
      <c r="F35" s="217">
        <f t="shared" si="320"/>
        <v>0</v>
      </c>
      <c r="G35" s="102">
        <v>0</v>
      </c>
      <c r="H35" s="105">
        <v>0</v>
      </c>
      <c r="I35" s="105"/>
      <c r="J35" s="105"/>
      <c r="K35" s="105"/>
      <c r="L35" s="105"/>
      <c r="M35" s="105">
        <v>0</v>
      </c>
      <c r="N35" s="105"/>
      <c r="O35" s="100">
        <v>0</v>
      </c>
      <c r="P35" s="107"/>
      <c r="Q35" s="107"/>
      <c r="R35" s="107"/>
      <c r="S35" s="107"/>
      <c r="T35" s="107"/>
      <c r="U35" s="101">
        <v>0</v>
      </c>
      <c r="V35" s="101">
        <f t="shared" si="321"/>
        <v>0</v>
      </c>
      <c r="W35" s="103">
        <f t="shared" si="322"/>
        <v>0</v>
      </c>
      <c r="X35" s="107">
        <v>0</v>
      </c>
      <c r="Y35" s="103">
        <f>'ИТОГ и проверка'!R35</f>
        <v>0</v>
      </c>
      <c r="Z35" s="103">
        <v>0</v>
      </c>
      <c r="AA35" s="101">
        <f t="shared" si="323"/>
        <v>0</v>
      </c>
      <c r="AB35" s="10">
        <f t="shared" si="317"/>
        <v>0</v>
      </c>
      <c r="AC35" s="107"/>
      <c r="AD35" s="103"/>
      <c r="AE35" s="107"/>
      <c r="AF35" s="107"/>
      <c r="AG35" s="103">
        <f t="shared" si="324"/>
        <v>0</v>
      </c>
      <c r="AH35" s="103"/>
      <c r="AI35" s="121"/>
      <c r="AJ35" s="121">
        <f t="shared" si="325"/>
        <v>0</v>
      </c>
      <c r="AK35" s="119">
        <f t="shared" si="318"/>
        <v>0</v>
      </c>
      <c r="AL35" s="101">
        <f t="shared" si="319"/>
        <v>0</v>
      </c>
    </row>
    <row r="36">
      <c r="A36" s="123" t="s">
        <v>79</v>
      </c>
      <c r="B36" s="87" t="s">
        <v>80</v>
      </c>
      <c r="C36" s="206"/>
      <c r="D36" s="208"/>
      <c r="E36" s="272"/>
      <c r="F36" s="256"/>
      <c r="G36" s="149"/>
      <c r="H36" s="91"/>
      <c r="I36" s="91"/>
      <c r="J36" s="91"/>
      <c r="K36" s="91"/>
      <c r="L36" s="91"/>
      <c r="M36" s="91"/>
      <c r="N36" s="91"/>
      <c r="O36" s="89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150"/>
      <c r="AA36" s="90"/>
      <c r="AB36" s="103">
        <f t="shared" si="317"/>
        <v>0</v>
      </c>
      <c r="AC36" s="90"/>
      <c r="AD36" s="90"/>
      <c r="AE36" s="90"/>
      <c r="AF36" s="90"/>
      <c r="AG36" s="90"/>
      <c r="AH36" s="90"/>
      <c r="AI36" s="370"/>
      <c r="AJ36" s="121">
        <f t="shared" si="325"/>
        <v>0</v>
      </c>
      <c r="AK36" s="119">
        <f t="shared" si="318"/>
        <v>0</v>
      </c>
      <c r="AL36" s="101">
        <f t="shared" si="319"/>
        <v>0</v>
      </c>
    </row>
    <row r="37" ht="45">
      <c r="A37" s="96" t="s">
        <v>81</v>
      </c>
      <c r="B37" s="97" t="s">
        <v>82</v>
      </c>
      <c r="C37" s="211">
        <v>164.08600000000001</v>
      </c>
      <c r="D37" s="104">
        <v>12</v>
      </c>
      <c r="E37" s="182">
        <v>13</v>
      </c>
      <c r="F37" s="200">
        <f t="shared" si="320"/>
        <v>0.079226746949770235</v>
      </c>
      <c r="G37" s="102">
        <v>1</v>
      </c>
      <c r="H37" s="105">
        <v>8</v>
      </c>
      <c r="I37" s="105"/>
      <c r="J37" s="105"/>
      <c r="K37" s="105"/>
      <c r="L37" s="105"/>
      <c r="M37" s="105">
        <v>1</v>
      </c>
      <c r="N37" s="105"/>
      <c r="O37" s="100">
        <v>1</v>
      </c>
      <c r="P37" s="107"/>
      <c r="Q37" s="107"/>
      <c r="R37" s="107"/>
      <c r="S37" s="107"/>
      <c r="T37" s="107"/>
      <c r="U37" s="101">
        <f t="shared" ref="U37:U99" si="327">O37/G37%</f>
        <v>100</v>
      </c>
      <c r="V37" s="101">
        <f t="shared" si="321"/>
        <v>1.3</v>
      </c>
      <c r="W37" s="103">
        <f t="shared" si="322"/>
        <v>1</v>
      </c>
      <c r="X37" s="107">
        <v>10</v>
      </c>
      <c r="Y37" s="103">
        <f>'ИТОГ и проверка'!R37</f>
        <v>1</v>
      </c>
      <c r="Z37" s="103">
        <f t="shared" si="326"/>
        <v>7.6923076923076916</v>
      </c>
      <c r="AA37" s="101">
        <f t="shared" si="323"/>
        <v>-2.3076923076923084</v>
      </c>
      <c r="AB37" s="10">
        <f t="shared" si="317"/>
        <v>0</v>
      </c>
      <c r="AC37" s="107"/>
      <c r="AD37" s="103"/>
      <c r="AE37" s="107"/>
      <c r="AF37" s="107"/>
      <c r="AG37" s="103">
        <f t="shared" si="324"/>
        <v>1</v>
      </c>
      <c r="AH37" s="103"/>
      <c r="AI37" s="121"/>
      <c r="AJ37" s="121">
        <f t="shared" si="325"/>
        <v>1</v>
      </c>
      <c r="AK37" s="119">
        <f t="shared" si="318"/>
        <v>0</v>
      </c>
      <c r="AL37" s="101">
        <f t="shared" si="319"/>
        <v>0</v>
      </c>
    </row>
    <row r="38" ht="30">
      <c r="A38" s="96" t="s">
        <v>83</v>
      </c>
      <c r="B38" s="97" t="s">
        <v>84</v>
      </c>
      <c r="C38" s="214">
        <v>358.69999999999999</v>
      </c>
      <c r="D38" s="104">
        <v>27</v>
      </c>
      <c r="E38" s="100">
        <v>30</v>
      </c>
      <c r="F38" s="200">
        <f t="shared" si="320"/>
        <v>0.083635349874546974</v>
      </c>
      <c r="G38" s="102">
        <v>2</v>
      </c>
      <c r="H38" s="105">
        <v>7</v>
      </c>
      <c r="I38" s="105"/>
      <c r="J38" s="105"/>
      <c r="K38" s="105"/>
      <c r="L38" s="105"/>
      <c r="M38" s="105">
        <v>2</v>
      </c>
      <c r="N38" s="105"/>
      <c r="O38" s="100">
        <v>0</v>
      </c>
      <c r="P38" s="107"/>
      <c r="Q38" s="107"/>
      <c r="R38" s="107"/>
      <c r="S38" s="107"/>
      <c r="T38" s="107"/>
      <c r="U38" s="101">
        <f t="shared" si="327"/>
        <v>0</v>
      </c>
      <c r="V38" s="101">
        <f t="shared" si="321"/>
        <v>3</v>
      </c>
      <c r="W38" s="103">
        <f t="shared" si="322"/>
        <v>3</v>
      </c>
      <c r="X38" s="107">
        <v>10</v>
      </c>
      <c r="Y38" s="103">
        <f>'ИТОГ и проверка'!R38</f>
        <v>3</v>
      </c>
      <c r="Z38" s="103">
        <f t="shared" si="326"/>
        <v>10</v>
      </c>
      <c r="AA38" s="101">
        <f t="shared" si="323"/>
        <v>0</v>
      </c>
      <c r="AB38" s="103">
        <f t="shared" si="317"/>
        <v>0</v>
      </c>
      <c r="AC38" s="107"/>
      <c r="AD38" s="103"/>
      <c r="AE38" s="107"/>
      <c r="AF38" s="107"/>
      <c r="AG38" s="103">
        <f t="shared" si="324"/>
        <v>3</v>
      </c>
      <c r="AH38" s="103"/>
      <c r="AI38" s="121"/>
      <c r="AJ38" s="121">
        <f t="shared" si="325"/>
        <v>3</v>
      </c>
      <c r="AK38" s="119">
        <f t="shared" si="318"/>
        <v>0</v>
      </c>
      <c r="AL38" s="101">
        <f t="shared" si="319"/>
        <v>0</v>
      </c>
    </row>
    <row r="39" ht="45">
      <c r="A39" s="96" t="s">
        <v>85</v>
      </c>
      <c r="B39" s="97" t="s">
        <v>86</v>
      </c>
      <c r="C39" s="211">
        <v>59.463999999999999</v>
      </c>
      <c r="D39" s="104">
        <v>2</v>
      </c>
      <c r="E39" s="249">
        <v>2</v>
      </c>
      <c r="F39" s="200">
        <f t="shared" si="320"/>
        <v>0.033633795237454592</v>
      </c>
      <c r="G39" s="102">
        <v>0</v>
      </c>
      <c r="H39" s="105">
        <v>0</v>
      </c>
      <c r="I39" s="105"/>
      <c r="J39" s="105"/>
      <c r="K39" s="105"/>
      <c r="L39" s="105"/>
      <c r="M39" s="105">
        <v>0</v>
      </c>
      <c r="N39" s="105"/>
      <c r="O39" s="100">
        <v>0</v>
      </c>
      <c r="P39" s="107"/>
      <c r="Q39" s="107"/>
      <c r="R39" s="107"/>
      <c r="S39" s="107"/>
      <c r="T39" s="107"/>
      <c r="U39" s="101">
        <v>0</v>
      </c>
      <c r="V39" s="101">
        <f t="shared" si="321"/>
        <v>0</v>
      </c>
      <c r="W39" s="103">
        <f t="shared" si="322"/>
        <v>0</v>
      </c>
      <c r="X39" s="107">
        <v>0</v>
      </c>
      <c r="Y39" s="103">
        <f>'ИТОГ и проверка'!R39</f>
        <v>0</v>
      </c>
      <c r="Z39" s="103">
        <f t="shared" si="326"/>
        <v>0</v>
      </c>
      <c r="AA39" s="101">
        <f t="shared" si="323"/>
        <v>0</v>
      </c>
      <c r="AB39" s="10">
        <f t="shared" si="317"/>
        <v>0</v>
      </c>
      <c r="AC39" s="107"/>
      <c r="AD39" s="103"/>
      <c r="AE39" s="107"/>
      <c r="AF39" s="107"/>
      <c r="AG39" s="103">
        <f t="shared" si="324"/>
        <v>0</v>
      </c>
      <c r="AH39" s="103"/>
      <c r="AI39" s="121"/>
      <c r="AJ39" s="121">
        <f t="shared" si="325"/>
        <v>0</v>
      </c>
      <c r="AK39" s="119">
        <f t="shared" si="318"/>
        <v>0</v>
      </c>
      <c r="AL39" s="101">
        <f t="shared" si="319"/>
        <v>0</v>
      </c>
    </row>
    <row r="40" ht="30">
      <c r="A40" s="96" t="s">
        <v>87</v>
      </c>
      <c r="B40" s="97" t="s">
        <v>88</v>
      </c>
      <c r="C40" s="214">
        <v>57.622</v>
      </c>
      <c r="D40" s="337">
        <v>8</v>
      </c>
      <c r="E40" s="213">
        <v>6</v>
      </c>
      <c r="F40" s="217">
        <f t="shared" si="320"/>
        <v>0.10412689597723092</v>
      </c>
      <c r="G40" s="102">
        <v>0</v>
      </c>
      <c r="H40" s="105">
        <v>0</v>
      </c>
      <c r="I40" s="105"/>
      <c r="J40" s="105"/>
      <c r="K40" s="105"/>
      <c r="L40" s="105"/>
      <c r="M40" s="105">
        <v>0</v>
      </c>
      <c r="N40" s="105"/>
      <c r="O40" s="100">
        <v>0</v>
      </c>
      <c r="P40" s="107"/>
      <c r="Q40" s="107"/>
      <c r="R40" s="107"/>
      <c r="S40" s="107"/>
      <c r="T40" s="107"/>
      <c r="U40" s="101">
        <v>0</v>
      </c>
      <c r="V40" s="101">
        <f t="shared" si="321"/>
        <v>0</v>
      </c>
      <c r="W40" s="103">
        <f t="shared" si="322"/>
        <v>0</v>
      </c>
      <c r="X40" s="107">
        <v>0</v>
      </c>
      <c r="Y40" s="103">
        <f>'ИТОГ и проверка'!R40</f>
        <v>0</v>
      </c>
      <c r="Z40" s="103">
        <f t="shared" si="326"/>
        <v>0</v>
      </c>
      <c r="AA40" s="101">
        <f t="shared" si="323"/>
        <v>0</v>
      </c>
      <c r="AB40" s="103">
        <f t="shared" si="317"/>
        <v>0</v>
      </c>
      <c r="AC40" s="107"/>
      <c r="AD40" s="103"/>
      <c r="AE40" s="107"/>
      <c r="AF40" s="107"/>
      <c r="AG40" s="103">
        <f t="shared" si="324"/>
        <v>0</v>
      </c>
      <c r="AH40" s="103"/>
      <c r="AI40" s="121"/>
      <c r="AJ40" s="121">
        <f t="shared" si="325"/>
        <v>0</v>
      </c>
      <c r="AK40" s="119">
        <f t="shared" si="318"/>
        <v>0</v>
      </c>
      <c r="AL40" s="101">
        <f t="shared" si="319"/>
        <v>0</v>
      </c>
    </row>
    <row r="41" ht="45">
      <c r="A41" s="96" t="s">
        <v>89</v>
      </c>
      <c r="B41" s="97" t="s">
        <v>90</v>
      </c>
      <c r="C41" s="211">
        <v>335.70999999999998</v>
      </c>
      <c r="D41" s="337">
        <v>20</v>
      </c>
      <c r="E41" s="213">
        <v>28</v>
      </c>
      <c r="F41" s="217">
        <f t="shared" si="320"/>
        <v>0.083405320067915761</v>
      </c>
      <c r="G41" s="102">
        <v>2</v>
      </c>
      <c r="H41" s="105">
        <v>10</v>
      </c>
      <c r="I41" s="105"/>
      <c r="J41" s="105"/>
      <c r="K41" s="105"/>
      <c r="L41" s="105"/>
      <c r="M41" s="105">
        <v>2</v>
      </c>
      <c r="N41" s="105"/>
      <c r="O41" s="100">
        <v>1</v>
      </c>
      <c r="P41" s="107"/>
      <c r="Q41" s="107"/>
      <c r="R41" s="107"/>
      <c r="S41" s="107"/>
      <c r="T41" s="107"/>
      <c r="U41" s="101">
        <f t="shared" si="327"/>
        <v>50</v>
      </c>
      <c r="V41" s="101">
        <f t="shared" si="321"/>
        <v>2.8000000000000003</v>
      </c>
      <c r="W41" s="103">
        <f t="shared" si="322"/>
        <v>2</v>
      </c>
      <c r="X41" s="107">
        <v>10</v>
      </c>
      <c r="Y41" s="103">
        <f>'ИТОГ и проверка'!R41</f>
        <v>2</v>
      </c>
      <c r="Z41" s="103">
        <f t="shared" si="326"/>
        <v>7.1428571428571423</v>
      </c>
      <c r="AA41" s="101">
        <f t="shared" si="323"/>
        <v>-2.8571428571428577</v>
      </c>
      <c r="AB41" s="10">
        <f t="shared" si="317"/>
        <v>0</v>
      </c>
      <c r="AC41" s="107"/>
      <c r="AD41" s="103"/>
      <c r="AE41" s="107"/>
      <c r="AF41" s="107"/>
      <c r="AG41" s="103">
        <f t="shared" si="324"/>
        <v>2</v>
      </c>
      <c r="AH41" s="103"/>
      <c r="AI41" s="121"/>
      <c r="AJ41" s="121">
        <f t="shared" si="325"/>
        <v>2</v>
      </c>
      <c r="AK41" s="119">
        <f t="shared" si="318"/>
        <v>0</v>
      </c>
      <c r="AL41" s="101">
        <f t="shared" si="319"/>
        <v>0</v>
      </c>
    </row>
    <row r="42" ht="45">
      <c r="A42" s="96" t="s">
        <v>91</v>
      </c>
      <c r="B42" s="97" t="s">
        <v>92</v>
      </c>
      <c r="C42" s="214">
        <v>371.93000000000001</v>
      </c>
      <c r="D42" s="104">
        <v>31</v>
      </c>
      <c r="E42" s="182">
        <v>28</v>
      </c>
      <c r="F42" s="200">
        <f t="shared" si="320"/>
        <v>0.075282983357083319</v>
      </c>
      <c r="G42" s="102">
        <v>3</v>
      </c>
      <c r="H42" s="105">
        <v>10</v>
      </c>
      <c r="I42" s="105"/>
      <c r="J42" s="105"/>
      <c r="K42" s="105"/>
      <c r="L42" s="105"/>
      <c r="M42" s="105">
        <v>3</v>
      </c>
      <c r="N42" s="105"/>
      <c r="O42" s="100">
        <v>0</v>
      </c>
      <c r="P42" s="107"/>
      <c r="Q42" s="107"/>
      <c r="R42" s="107"/>
      <c r="S42" s="107"/>
      <c r="T42" s="107"/>
      <c r="U42" s="101">
        <f t="shared" si="327"/>
        <v>0</v>
      </c>
      <c r="V42" s="101">
        <f t="shared" si="321"/>
        <v>2.8000000000000003</v>
      </c>
      <c r="W42" s="103">
        <f t="shared" si="322"/>
        <v>2</v>
      </c>
      <c r="X42" s="107">
        <v>10</v>
      </c>
      <c r="Y42" s="103">
        <f>'ИТОГ и проверка'!R42</f>
        <v>2</v>
      </c>
      <c r="Z42" s="103">
        <f t="shared" si="326"/>
        <v>7.1428571428571423</v>
      </c>
      <c r="AA42" s="101">
        <f t="shared" si="323"/>
        <v>-2.8571428571428577</v>
      </c>
      <c r="AB42" s="103">
        <f t="shared" si="317"/>
        <v>0</v>
      </c>
      <c r="AC42" s="107"/>
      <c r="AD42" s="103"/>
      <c r="AE42" s="107"/>
      <c r="AF42" s="107"/>
      <c r="AG42" s="103">
        <f t="shared" si="324"/>
        <v>2</v>
      </c>
      <c r="AH42" s="103"/>
      <c r="AI42" s="121"/>
      <c r="AJ42" s="121">
        <f t="shared" si="325"/>
        <v>2</v>
      </c>
      <c r="AK42" s="119">
        <f t="shared" si="318"/>
        <v>0</v>
      </c>
      <c r="AL42" s="101">
        <f t="shared" si="319"/>
        <v>0</v>
      </c>
    </row>
    <row r="43" ht="45">
      <c r="A43" s="96" t="s">
        <v>93</v>
      </c>
      <c r="B43" s="97" t="s">
        <v>94</v>
      </c>
      <c r="C43" s="211">
        <v>291.029</v>
      </c>
      <c r="D43" s="104">
        <v>27</v>
      </c>
      <c r="E43" s="120">
        <v>25</v>
      </c>
      <c r="F43" s="200">
        <f t="shared" si="320"/>
        <v>0.08590209223135839</v>
      </c>
      <c r="G43" s="102">
        <v>2</v>
      </c>
      <c r="H43" s="105">
        <v>7</v>
      </c>
      <c r="I43" s="105"/>
      <c r="J43" s="105"/>
      <c r="K43" s="105"/>
      <c r="L43" s="105"/>
      <c r="M43" s="105">
        <v>2</v>
      </c>
      <c r="N43" s="105"/>
      <c r="O43" s="100">
        <v>0</v>
      </c>
      <c r="P43" s="107"/>
      <c r="Q43" s="107"/>
      <c r="R43" s="107"/>
      <c r="S43" s="107"/>
      <c r="T43" s="107"/>
      <c r="U43" s="101">
        <f t="shared" si="327"/>
        <v>0</v>
      </c>
      <c r="V43" s="101">
        <f t="shared" si="321"/>
        <v>2.5</v>
      </c>
      <c r="W43" s="103">
        <f t="shared" si="322"/>
        <v>2</v>
      </c>
      <c r="X43" s="107">
        <v>10</v>
      </c>
      <c r="Y43" s="103">
        <f>'ИТОГ и проверка'!R43</f>
        <v>2</v>
      </c>
      <c r="Z43" s="103">
        <f t="shared" si="326"/>
        <v>8</v>
      </c>
      <c r="AA43" s="101">
        <f t="shared" si="323"/>
        <v>-2</v>
      </c>
      <c r="AB43" s="10">
        <f t="shared" si="317"/>
        <v>0</v>
      </c>
      <c r="AC43" s="107"/>
      <c r="AD43" s="103"/>
      <c r="AE43" s="107"/>
      <c r="AF43" s="107"/>
      <c r="AG43" s="103">
        <f t="shared" si="324"/>
        <v>2</v>
      </c>
      <c r="AH43" s="103"/>
      <c r="AI43" s="121"/>
      <c r="AJ43" s="121">
        <f t="shared" si="325"/>
        <v>2</v>
      </c>
      <c r="AK43" s="119">
        <f t="shared" si="318"/>
        <v>0</v>
      </c>
      <c r="AL43" s="101">
        <f t="shared" si="319"/>
        <v>0</v>
      </c>
    </row>
    <row r="44" ht="60">
      <c r="A44" s="96" t="s">
        <v>95</v>
      </c>
      <c r="B44" s="97" t="s">
        <v>96</v>
      </c>
      <c r="C44" s="214">
        <v>170.64400000000001</v>
      </c>
      <c r="D44" s="104">
        <v>18</v>
      </c>
      <c r="E44" s="182">
        <v>21</v>
      </c>
      <c r="F44" s="200">
        <f t="shared" si="320"/>
        <v>0.12306321933381777</v>
      </c>
      <c r="G44" s="102">
        <v>1</v>
      </c>
      <c r="H44" s="105">
        <v>6</v>
      </c>
      <c r="I44" s="105"/>
      <c r="J44" s="105"/>
      <c r="K44" s="105"/>
      <c r="L44" s="105"/>
      <c r="M44" s="105">
        <v>1</v>
      </c>
      <c r="N44" s="105"/>
      <c r="O44" s="100">
        <v>1</v>
      </c>
      <c r="P44" s="107"/>
      <c r="Q44" s="107"/>
      <c r="R44" s="107"/>
      <c r="S44" s="107"/>
      <c r="T44" s="107"/>
      <c r="U44" s="101">
        <f t="shared" si="327"/>
        <v>100</v>
      </c>
      <c r="V44" s="101">
        <f t="shared" si="321"/>
        <v>2.1000000000000001</v>
      </c>
      <c r="W44" s="103">
        <f t="shared" si="322"/>
        <v>2</v>
      </c>
      <c r="X44" s="107">
        <v>10</v>
      </c>
      <c r="Y44" s="103">
        <f>'ИТОГ и проверка'!R44</f>
        <v>2</v>
      </c>
      <c r="Z44" s="103">
        <f t="shared" si="326"/>
        <v>9.5238095238095237</v>
      </c>
      <c r="AA44" s="101">
        <f t="shared" si="323"/>
        <v>-0.47619047619047628</v>
      </c>
      <c r="AB44" s="103">
        <f t="shared" si="317"/>
        <v>0</v>
      </c>
      <c r="AC44" s="107"/>
      <c r="AD44" s="103"/>
      <c r="AE44" s="107"/>
      <c r="AF44" s="107"/>
      <c r="AG44" s="103">
        <f t="shared" si="324"/>
        <v>2</v>
      </c>
      <c r="AH44" s="103"/>
      <c r="AI44" s="121"/>
      <c r="AJ44" s="121">
        <f t="shared" si="325"/>
        <v>2</v>
      </c>
      <c r="AK44" s="119">
        <f t="shared" si="318"/>
        <v>0</v>
      </c>
      <c r="AL44" s="101">
        <f t="shared" si="319"/>
        <v>0</v>
      </c>
    </row>
    <row r="45" ht="60">
      <c r="A45" s="96" t="s">
        <v>97</v>
      </c>
      <c r="B45" s="97" t="s">
        <v>98</v>
      </c>
      <c r="C45" s="211">
        <v>225.40000000000001</v>
      </c>
      <c r="D45" s="104">
        <v>23</v>
      </c>
      <c r="E45" s="120">
        <v>21</v>
      </c>
      <c r="F45" s="200">
        <f t="shared" si="320"/>
        <v>0.093167701863354033</v>
      </c>
      <c r="G45" s="102">
        <v>2</v>
      </c>
      <c r="H45" s="105">
        <v>9</v>
      </c>
      <c r="I45" s="105"/>
      <c r="J45" s="105"/>
      <c r="K45" s="105"/>
      <c r="L45" s="105"/>
      <c r="M45" s="105">
        <v>2</v>
      </c>
      <c r="N45" s="105"/>
      <c r="O45" s="100">
        <v>0</v>
      </c>
      <c r="P45" s="107"/>
      <c r="Q45" s="107"/>
      <c r="R45" s="107"/>
      <c r="S45" s="107"/>
      <c r="T45" s="107"/>
      <c r="U45" s="101">
        <f t="shared" si="327"/>
        <v>0</v>
      </c>
      <c r="V45" s="101">
        <f t="shared" si="321"/>
        <v>2.1000000000000001</v>
      </c>
      <c r="W45" s="103">
        <f t="shared" si="322"/>
        <v>2</v>
      </c>
      <c r="X45" s="107">
        <v>10</v>
      </c>
      <c r="Y45" s="103">
        <f>'ИТОГ и проверка'!R45</f>
        <v>2</v>
      </c>
      <c r="Z45" s="103">
        <f t="shared" si="326"/>
        <v>9.5238095238095237</v>
      </c>
      <c r="AA45" s="101">
        <f t="shared" si="323"/>
        <v>-0.47619047619047628</v>
      </c>
      <c r="AB45" s="10">
        <f t="shared" si="317"/>
        <v>0</v>
      </c>
      <c r="AC45" s="107"/>
      <c r="AD45" s="103"/>
      <c r="AE45" s="107"/>
      <c r="AF45" s="107"/>
      <c r="AG45" s="103">
        <f t="shared" si="324"/>
        <v>2</v>
      </c>
      <c r="AH45" s="103"/>
      <c r="AI45" s="121"/>
      <c r="AJ45" s="121">
        <f t="shared" si="325"/>
        <v>2</v>
      </c>
      <c r="AK45" s="119">
        <f t="shared" si="318"/>
        <v>0</v>
      </c>
      <c r="AL45" s="101">
        <f t="shared" si="319"/>
        <v>0</v>
      </c>
    </row>
    <row r="46" ht="45">
      <c r="A46" s="96" t="s">
        <v>99</v>
      </c>
      <c r="B46" s="97" t="s">
        <v>100</v>
      </c>
      <c r="C46" s="214">
        <v>434.36000000000001</v>
      </c>
      <c r="D46" s="337">
        <v>26</v>
      </c>
      <c r="E46" s="291">
        <v>31</v>
      </c>
      <c r="F46" s="217">
        <f t="shared" si="320"/>
        <v>0.071369371028639841</v>
      </c>
      <c r="G46" s="102">
        <v>2</v>
      </c>
      <c r="H46" s="105">
        <v>8</v>
      </c>
      <c r="I46" s="105"/>
      <c r="J46" s="105"/>
      <c r="K46" s="105"/>
      <c r="L46" s="105"/>
      <c r="M46" s="105">
        <v>2</v>
      </c>
      <c r="N46" s="105"/>
      <c r="O46" s="100">
        <v>1</v>
      </c>
      <c r="P46" s="107"/>
      <c r="Q46" s="107"/>
      <c r="R46" s="107"/>
      <c r="S46" s="107"/>
      <c r="T46" s="107"/>
      <c r="U46" s="101">
        <f t="shared" si="327"/>
        <v>50</v>
      </c>
      <c r="V46" s="101">
        <f t="shared" si="321"/>
        <v>3.1000000000000001</v>
      </c>
      <c r="W46" s="103">
        <f t="shared" si="322"/>
        <v>3</v>
      </c>
      <c r="X46" s="107">
        <v>10</v>
      </c>
      <c r="Y46" s="103">
        <f>'ИТОГ и проверка'!R46</f>
        <v>3</v>
      </c>
      <c r="Z46" s="103">
        <f t="shared" si="326"/>
        <v>9.67741935483871</v>
      </c>
      <c r="AA46" s="101">
        <f t="shared" si="323"/>
        <v>-0.32258064516129004</v>
      </c>
      <c r="AB46" s="103">
        <f t="shared" si="317"/>
        <v>0</v>
      </c>
      <c r="AC46" s="107"/>
      <c r="AD46" s="103"/>
      <c r="AE46" s="107"/>
      <c r="AF46" s="107"/>
      <c r="AG46" s="103">
        <f t="shared" si="324"/>
        <v>3</v>
      </c>
      <c r="AH46" s="103"/>
      <c r="AI46" s="121"/>
      <c r="AJ46" s="121">
        <f t="shared" si="325"/>
        <v>3</v>
      </c>
      <c r="AK46" s="119">
        <f t="shared" si="318"/>
        <v>0</v>
      </c>
      <c r="AL46" s="101">
        <f t="shared" si="319"/>
        <v>0</v>
      </c>
    </row>
    <row r="47" ht="30">
      <c r="A47" s="96" t="s">
        <v>101</v>
      </c>
      <c r="B47" s="97" t="s">
        <v>102</v>
      </c>
      <c r="C47" s="211">
        <v>182.90000000000001</v>
      </c>
      <c r="D47" s="337">
        <v>0</v>
      </c>
      <c r="E47" s="270">
        <v>0</v>
      </c>
      <c r="F47" s="217">
        <f t="shared" si="320"/>
        <v>0</v>
      </c>
      <c r="G47" s="102">
        <v>0</v>
      </c>
      <c r="H47" s="105">
        <v>0</v>
      </c>
      <c r="I47" s="105"/>
      <c r="J47" s="105"/>
      <c r="K47" s="105"/>
      <c r="L47" s="105"/>
      <c r="M47" s="105">
        <v>0</v>
      </c>
      <c r="N47" s="105"/>
      <c r="O47" s="100">
        <v>0</v>
      </c>
      <c r="P47" s="107"/>
      <c r="Q47" s="107"/>
      <c r="R47" s="107"/>
      <c r="S47" s="107"/>
      <c r="T47" s="107"/>
      <c r="U47" s="101">
        <v>0</v>
      </c>
      <c r="V47" s="101">
        <f t="shared" si="321"/>
        <v>0</v>
      </c>
      <c r="W47" s="103">
        <f t="shared" si="322"/>
        <v>0</v>
      </c>
      <c r="X47" s="107">
        <v>0</v>
      </c>
      <c r="Y47" s="103">
        <f>'ИТОГ и проверка'!R47</f>
        <v>0</v>
      </c>
      <c r="Z47" s="103">
        <v>0</v>
      </c>
      <c r="AA47" s="101">
        <f t="shared" si="323"/>
        <v>0</v>
      </c>
      <c r="AB47" s="10">
        <f t="shared" si="317"/>
        <v>0</v>
      </c>
      <c r="AC47" s="107"/>
      <c r="AD47" s="103"/>
      <c r="AE47" s="107"/>
      <c r="AF47" s="107"/>
      <c r="AG47" s="103">
        <f t="shared" si="324"/>
        <v>0</v>
      </c>
      <c r="AH47" s="103"/>
      <c r="AI47" s="121"/>
      <c r="AJ47" s="121">
        <f t="shared" si="325"/>
        <v>0</v>
      </c>
      <c r="AK47" s="119">
        <f t="shared" si="318"/>
        <v>0</v>
      </c>
      <c r="AL47" s="101">
        <f t="shared" si="319"/>
        <v>0</v>
      </c>
    </row>
    <row r="48">
      <c r="A48" s="123" t="s">
        <v>103</v>
      </c>
      <c r="B48" s="87" t="s">
        <v>104</v>
      </c>
      <c r="C48" s="206"/>
      <c r="D48" s="208"/>
      <c r="E48" s="301"/>
      <c r="F48" s="256"/>
      <c r="G48" s="149"/>
      <c r="H48" s="91"/>
      <c r="I48" s="91"/>
      <c r="J48" s="91"/>
      <c r="K48" s="91"/>
      <c r="L48" s="91"/>
      <c r="M48" s="91"/>
      <c r="N48" s="91"/>
      <c r="O48" s="10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150"/>
      <c r="AA48" s="90"/>
      <c r="AB48" s="103">
        <f t="shared" si="317"/>
        <v>0</v>
      </c>
      <c r="AC48" s="90"/>
      <c r="AD48" s="90"/>
      <c r="AE48" s="90"/>
      <c r="AF48" s="90"/>
      <c r="AG48" s="90"/>
      <c r="AH48" s="90"/>
      <c r="AI48" s="370"/>
      <c r="AJ48" s="121">
        <f t="shared" si="325"/>
        <v>0</v>
      </c>
      <c r="AK48" s="119">
        <f t="shared" si="318"/>
        <v>0</v>
      </c>
      <c r="AL48" s="101">
        <f t="shared" si="319"/>
        <v>0</v>
      </c>
    </row>
    <row r="49" ht="45">
      <c r="A49" s="96" t="s">
        <v>105</v>
      </c>
      <c r="B49" s="97" t="s">
        <v>106</v>
      </c>
      <c r="C49" s="238">
        <v>131.72999999999999</v>
      </c>
      <c r="D49" s="337">
        <v>5</v>
      </c>
      <c r="E49" s="295">
        <v>4</v>
      </c>
      <c r="F49" s="217">
        <f t="shared" si="320"/>
        <v>0.030365140818340547</v>
      </c>
      <c r="G49" s="102">
        <v>0</v>
      </c>
      <c r="H49" s="105">
        <v>0</v>
      </c>
      <c r="I49" s="105"/>
      <c r="J49" s="105"/>
      <c r="K49" s="105"/>
      <c r="L49" s="105"/>
      <c r="M49" s="105">
        <v>0</v>
      </c>
      <c r="N49" s="105"/>
      <c r="O49" s="100">
        <v>0</v>
      </c>
      <c r="P49" s="107"/>
      <c r="Q49" s="107"/>
      <c r="R49" s="107"/>
      <c r="S49" s="107"/>
      <c r="T49" s="107"/>
      <c r="U49" s="101">
        <v>0</v>
      </c>
      <c r="V49" s="101">
        <f t="shared" si="321"/>
        <v>0</v>
      </c>
      <c r="W49" s="103">
        <f t="shared" si="322"/>
        <v>0</v>
      </c>
      <c r="X49" s="107">
        <v>0</v>
      </c>
      <c r="Y49" s="103">
        <f>'ИТОГ и проверка'!R49</f>
        <v>0</v>
      </c>
      <c r="Z49" s="103">
        <f t="shared" si="326"/>
        <v>0</v>
      </c>
      <c r="AA49" s="101">
        <f t="shared" si="323"/>
        <v>0</v>
      </c>
      <c r="AB49" s="10">
        <f t="shared" si="317"/>
        <v>0</v>
      </c>
      <c r="AC49" s="107"/>
      <c r="AD49" s="103"/>
      <c r="AE49" s="107"/>
      <c r="AF49" s="107"/>
      <c r="AG49" s="103">
        <f t="shared" si="324"/>
        <v>0</v>
      </c>
      <c r="AH49" s="103"/>
      <c r="AI49" s="121"/>
      <c r="AJ49" s="121">
        <f t="shared" si="325"/>
        <v>0</v>
      </c>
      <c r="AK49" s="119">
        <f t="shared" si="318"/>
        <v>0</v>
      </c>
      <c r="AL49" s="101">
        <f t="shared" si="319"/>
        <v>0</v>
      </c>
    </row>
    <row r="50" ht="30">
      <c r="A50" s="96" t="s">
        <v>107</v>
      </c>
      <c r="B50" s="97" t="s">
        <v>108</v>
      </c>
      <c r="C50" s="253">
        <v>1574.614</v>
      </c>
      <c r="D50" s="104">
        <v>119</v>
      </c>
      <c r="E50" s="182">
        <v>80</v>
      </c>
      <c r="F50" s="200">
        <f t="shared" si="320"/>
        <v>0.050806102320949766</v>
      </c>
      <c r="G50" s="102">
        <v>11</v>
      </c>
      <c r="H50" s="105">
        <v>9</v>
      </c>
      <c r="I50" s="105"/>
      <c r="J50" s="105"/>
      <c r="K50" s="105"/>
      <c r="L50" s="105"/>
      <c r="M50" s="105">
        <v>11</v>
      </c>
      <c r="N50" s="105"/>
      <c r="O50" s="100">
        <v>1</v>
      </c>
      <c r="P50" s="107"/>
      <c r="Q50" s="107"/>
      <c r="R50" s="107"/>
      <c r="S50" s="107"/>
      <c r="T50" s="107"/>
      <c r="U50" s="101">
        <f t="shared" si="327"/>
        <v>9.0909090909090917</v>
      </c>
      <c r="V50" s="101">
        <f t="shared" si="321"/>
        <v>8</v>
      </c>
      <c r="W50" s="103">
        <f t="shared" si="322"/>
        <v>8</v>
      </c>
      <c r="X50" s="107">
        <v>10</v>
      </c>
      <c r="Y50" s="103">
        <f>'ИТОГ и проверка'!R50</f>
        <v>8</v>
      </c>
      <c r="Z50" s="103">
        <f t="shared" si="326"/>
        <v>10</v>
      </c>
      <c r="AA50" s="101">
        <f t="shared" si="323"/>
        <v>0</v>
      </c>
      <c r="AB50" s="103">
        <f t="shared" si="317"/>
        <v>0</v>
      </c>
      <c r="AC50" s="107"/>
      <c r="AD50" s="103"/>
      <c r="AE50" s="107"/>
      <c r="AF50" s="107"/>
      <c r="AG50" s="103">
        <f t="shared" si="324"/>
        <v>8</v>
      </c>
      <c r="AH50" s="103"/>
      <c r="AI50" s="121"/>
      <c r="AJ50" s="121">
        <f t="shared" si="325"/>
        <v>8</v>
      </c>
      <c r="AK50" s="119">
        <f t="shared" si="318"/>
        <v>0</v>
      </c>
      <c r="AL50" s="101">
        <f t="shared" si="319"/>
        <v>0</v>
      </c>
    </row>
    <row r="51" ht="30">
      <c r="A51" s="96" t="s">
        <v>109</v>
      </c>
      <c r="B51" s="97" t="s">
        <v>110</v>
      </c>
      <c r="C51" s="238">
        <v>110.759</v>
      </c>
      <c r="D51" s="337">
        <v>31</v>
      </c>
      <c r="E51" s="373">
        <v>38</v>
      </c>
      <c r="F51" s="217">
        <f t="shared" si="320"/>
        <v>0.34308724347457092</v>
      </c>
      <c r="G51" s="102">
        <v>3</v>
      </c>
      <c r="H51" s="105">
        <v>10</v>
      </c>
      <c r="I51" s="105"/>
      <c r="J51" s="105"/>
      <c r="K51" s="105"/>
      <c r="L51" s="105"/>
      <c r="M51" s="105">
        <v>3</v>
      </c>
      <c r="N51" s="105"/>
      <c r="O51" s="100">
        <v>3</v>
      </c>
      <c r="P51" s="107"/>
      <c r="Q51" s="107"/>
      <c r="R51" s="107"/>
      <c r="S51" s="107"/>
      <c r="T51" s="107"/>
      <c r="U51" s="101">
        <f t="shared" si="327"/>
        <v>100</v>
      </c>
      <c r="V51" s="101">
        <f t="shared" si="321"/>
        <v>3.8000000000000003</v>
      </c>
      <c r="W51" s="103">
        <f t="shared" si="322"/>
        <v>3</v>
      </c>
      <c r="X51" s="107">
        <v>10</v>
      </c>
      <c r="Y51" s="103">
        <f>'ИТОГ и проверка'!R51</f>
        <v>3</v>
      </c>
      <c r="Z51" s="103">
        <f t="shared" si="326"/>
        <v>7.8947368421052628</v>
      </c>
      <c r="AA51" s="101">
        <f t="shared" si="323"/>
        <v>-2.1052631578947372</v>
      </c>
      <c r="AB51" s="10">
        <f t="shared" si="317"/>
        <v>0</v>
      </c>
      <c r="AC51" s="107"/>
      <c r="AD51" s="103"/>
      <c r="AE51" s="107"/>
      <c r="AF51" s="107"/>
      <c r="AG51" s="103">
        <f t="shared" si="324"/>
        <v>3</v>
      </c>
      <c r="AH51" s="103"/>
      <c r="AI51" s="121"/>
      <c r="AJ51" s="121">
        <f t="shared" si="325"/>
        <v>3</v>
      </c>
      <c r="AK51" s="119">
        <f t="shared" si="318"/>
        <v>0</v>
      </c>
      <c r="AL51" s="101">
        <f t="shared" si="319"/>
        <v>0</v>
      </c>
    </row>
    <row r="52" ht="30">
      <c r="A52" s="96" t="s">
        <v>111</v>
      </c>
      <c r="B52" s="97" t="s">
        <v>112</v>
      </c>
      <c r="C52" s="239">
        <v>395.19999999999999</v>
      </c>
      <c r="D52" s="337">
        <v>51</v>
      </c>
      <c r="E52" s="417">
        <v>73</v>
      </c>
      <c r="F52" s="217">
        <f t="shared" si="320"/>
        <v>0.18471659919028341</v>
      </c>
      <c r="G52" s="102">
        <v>5</v>
      </c>
      <c r="H52" s="105">
        <v>10</v>
      </c>
      <c r="I52" s="105"/>
      <c r="J52" s="105"/>
      <c r="K52" s="105"/>
      <c r="L52" s="105"/>
      <c r="M52" s="105">
        <v>5</v>
      </c>
      <c r="N52" s="105"/>
      <c r="O52" s="100">
        <v>4</v>
      </c>
      <c r="P52" s="107"/>
      <c r="Q52" s="107"/>
      <c r="R52" s="107"/>
      <c r="S52" s="107"/>
      <c r="T52" s="107"/>
      <c r="U52" s="101">
        <f t="shared" si="327"/>
        <v>80</v>
      </c>
      <c r="V52" s="101">
        <f t="shared" si="321"/>
        <v>7.3000000000000007</v>
      </c>
      <c r="W52" s="103">
        <f t="shared" si="322"/>
        <v>7</v>
      </c>
      <c r="X52" s="107">
        <v>10</v>
      </c>
      <c r="Y52" s="103">
        <f>'ИТОГ и проверка'!R52</f>
        <v>7</v>
      </c>
      <c r="Z52" s="103">
        <f t="shared" si="326"/>
        <v>9.589041095890412</v>
      </c>
      <c r="AA52" s="101">
        <f t="shared" si="323"/>
        <v>-0.41095890410958802</v>
      </c>
      <c r="AB52" s="103">
        <f t="shared" si="317"/>
        <v>0</v>
      </c>
      <c r="AC52" s="107"/>
      <c r="AD52" s="103"/>
      <c r="AE52" s="107"/>
      <c r="AF52" s="107"/>
      <c r="AG52" s="103">
        <f t="shared" si="324"/>
        <v>7</v>
      </c>
      <c r="AH52" s="103"/>
      <c r="AI52" s="121"/>
      <c r="AJ52" s="121">
        <f t="shared" si="325"/>
        <v>7</v>
      </c>
      <c r="AK52" s="119">
        <f t="shared" si="318"/>
        <v>0</v>
      </c>
      <c r="AL52" s="101">
        <f t="shared" si="319"/>
        <v>0</v>
      </c>
    </row>
    <row r="53">
      <c r="A53" s="123" t="s">
        <v>113</v>
      </c>
      <c r="B53" s="87" t="s">
        <v>114</v>
      </c>
      <c r="C53" s="218"/>
      <c r="D53" s="88"/>
      <c r="E53" s="210"/>
      <c r="F53" s="235"/>
      <c r="G53" s="149"/>
      <c r="H53" s="91"/>
      <c r="I53" s="91"/>
      <c r="J53" s="91"/>
      <c r="K53" s="91"/>
      <c r="L53" s="91"/>
      <c r="M53" s="91"/>
      <c r="N53" s="91"/>
      <c r="O53" s="10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150"/>
      <c r="AA53" s="90"/>
      <c r="AB53" s="10">
        <f t="shared" si="317"/>
        <v>0</v>
      </c>
      <c r="AC53" s="90"/>
      <c r="AD53" s="90"/>
      <c r="AE53" s="90"/>
      <c r="AF53" s="90"/>
      <c r="AG53" s="90"/>
      <c r="AH53" s="90"/>
      <c r="AI53" s="370"/>
      <c r="AJ53" s="121">
        <f t="shared" si="325"/>
        <v>0</v>
      </c>
      <c r="AK53" s="119">
        <f t="shared" si="318"/>
        <v>0</v>
      </c>
      <c r="AL53" s="101">
        <f t="shared" si="319"/>
        <v>0</v>
      </c>
    </row>
    <row r="54" ht="45">
      <c r="A54" s="96" t="s">
        <v>115</v>
      </c>
      <c r="B54" s="97" t="s">
        <v>116</v>
      </c>
      <c r="C54" s="214">
        <v>242.89099999999999</v>
      </c>
      <c r="D54" s="337">
        <v>0</v>
      </c>
      <c r="E54" s="270">
        <v>0</v>
      </c>
      <c r="F54" s="217">
        <f t="shared" si="320"/>
        <v>0</v>
      </c>
      <c r="G54" s="102">
        <v>0</v>
      </c>
      <c r="H54" s="105">
        <v>0</v>
      </c>
      <c r="I54" s="105"/>
      <c r="J54" s="105"/>
      <c r="K54" s="105"/>
      <c r="L54" s="105"/>
      <c r="M54" s="105">
        <v>0</v>
      </c>
      <c r="N54" s="105"/>
      <c r="O54" s="100">
        <v>0</v>
      </c>
      <c r="P54" s="107"/>
      <c r="Q54" s="107"/>
      <c r="R54" s="107"/>
      <c r="S54" s="107"/>
      <c r="T54" s="107"/>
      <c r="U54" s="101">
        <v>0</v>
      </c>
      <c r="V54" s="101">
        <f t="shared" si="321"/>
        <v>0</v>
      </c>
      <c r="W54" s="103">
        <f t="shared" si="322"/>
        <v>0</v>
      </c>
      <c r="X54" s="107">
        <v>0</v>
      </c>
      <c r="Y54" s="103">
        <f>'ИТОГ и проверка'!R54</f>
        <v>0</v>
      </c>
      <c r="Z54" s="103">
        <v>0</v>
      </c>
      <c r="AA54" s="101">
        <f t="shared" si="323"/>
        <v>0</v>
      </c>
      <c r="AB54" s="103">
        <f t="shared" si="317"/>
        <v>0</v>
      </c>
      <c r="AC54" s="107"/>
      <c r="AD54" s="103"/>
      <c r="AE54" s="107"/>
      <c r="AF54" s="107"/>
      <c r="AG54" s="103">
        <f t="shared" si="324"/>
        <v>0</v>
      </c>
      <c r="AH54" s="103"/>
      <c r="AI54" s="121"/>
      <c r="AJ54" s="121">
        <f t="shared" si="325"/>
        <v>0</v>
      </c>
      <c r="AK54" s="119">
        <f t="shared" si="318"/>
        <v>0</v>
      </c>
      <c r="AL54" s="101">
        <f t="shared" si="319"/>
        <v>0</v>
      </c>
    </row>
    <row r="55" ht="30">
      <c r="A55" s="96" t="s">
        <v>117</v>
      </c>
      <c r="B55" s="97" t="s">
        <v>118</v>
      </c>
      <c r="C55" s="238">
        <v>373.82499999999999</v>
      </c>
      <c r="D55" s="314">
        <v>35</v>
      </c>
      <c r="E55" s="213">
        <v>37</v>
      </c>
      <c r="F55" s="217">
        <f t="shared" si="320"/>
        <v>0.098976793954390421</v>
      </c>
      <c r="G55" s="102">
        <v>3</v>
      </c>
      <c r="H55" s="105">
        <v>9</v>
      </c>
      <c r="I55" s="105"/>
      <c r="J55" s="105"/>
      <c r="K55" s="105"/>
      <c r="L55" s="105"/>
      <c r="M55" s="105">
        <v>3</v>
      </c>
      <c r="N55" s="105"/>
      <c r="O55" s="100">
        <v>3</v>
      </c>
      <c r="P55" s="107"/>
      <c r="Q55" s="107"/>
      <c r="R55" s="107"/>
      <c r="S55" s="107"/>
      <c r="T55" s="107"/>
      <c r="U55" s="101">
        <f t="shared" si="327"/>
        <v>100</v>
      </c>
      <c r="V55" s="101">
        <f t="shared" si="321"/>
        <v>3.7000000000000002</v>
      </c>
      <c r="W55" s="103">
        <f t="shared" si="322"/>
        <v>3</v>
      </c>
      <c r="X55" s="107">
        <v>10</v>
      </c>
      <c r="Y55" s="103">
        <f>'ИТОГ и проверка'!R55</f>
        <v>3</v>
      </c>
      <c r="Z55" s="103">
        <f t="shared" si="326"/>
        <v>8.1081081081081088</v>
      </c>
      <c r="AA55" s="101">
        <f t="shared" si="323"/>
        <v>-1.8918918918918912</v>
      </c>
      <c r="AB55" s="10">
        <f t="shared" si="317"/>
        <v>0</v>
      </c>
      <c r="AC55" s="107"/>
      <c r="AD55" s="103"/>
      <c r="AE55" s="107"/>
      <c r="AF55" s="107"/>
      <c r="AG55" s="103">
        <f t="shared" si="324"/>
        <v>3</v>
      </c>
      <c r="AH55" s="103"/>
      <c r="AI55" s="121"/>
      <c r="AJ55" s="121">
        <f t="shared" si="325"/>
        <v>3</v>
      </c>
      <c r="AK55" s="119">
        <f t="shared" si="318"/>
        <v>0</v>
      </c>
      <c r="AL55" s="101">
        <f t="shared" si="319"/>
        <v>0</v>
      </c>
    </row>
    <row r="56" ht="30">
      <c r="A56" s="96" t="s">
        <v>119</v>
      </c>
      <c r="B56" s="97" t="s">
        <v>120</v>
      </c>
      <c r="C56" s="239">
        <v>46.606000000000002</v>
      </c>
      <c r="D56" s="314">
        <v>3</v>
      </c>
      <c r="E56" s="213">
        <v>4</v>
      </c>
      <c r="F56" s="217">
        <f t="shared" si="320"/>
        <v>0.085825859331416551</v>
      </c>
      <c r="G56" s="102">
        <v>0</v>
      </c>
      <c r="H56" s="105">
        <v>0</v>
      </c>
      <c r="I56" s="105"/>
      <c r="J56" s="105"/>
      <c r="K56" s="105"/>
      <c r="L56" s="105"/>
      <c r="M56" s="105">
        <v>0</v>
      </c>
      <c r="N56" s="105"/>
      <c r="O56" s="100">
        <v>0</v>
      </c>
      <c r="P56" s="107"/>
      <c r="Q56" s="107"/>
      <c r="R56" s="107"/>
      <c r="S56" s="107"/>
      <c r="T56" s="107"/>
      <c r="U56" s="101">
        <v>0</v>
      </c>
      <c r="V56" s="101">
        <f t="shared" si="321"/>
        <v>0</v>
      </c>
      <c r="W56" s="103">
        <f t="shared" si="322"/>
        <v>0</v>
      </c>
      <c r="X56" s="107">
        <v>0</v>
      </c>
      <c r="Y56" s="103">
        <f>'ИТОГ и проверка'!R56</f>
        <v>0</v>
      </c>
      <c r="Z56" s="103">
        <f t="shared" si="326"/>
        <v>0</v>
      </c>
      <c r="AA56" s="101">
        <f t="shared" si="323"/>
        <v>0</v>
      </c>
      <c r="AB56" s="103">
        <f t="shared" si="317"/>
        <v>0</v>
      </c>
      <c r="AC56" s="107"/>
      <c r="AD56" s="103"/>
      <c r="AE56" s="107"/>
      <c r="AF56" s="107"/>
      <c r="AG56" s="103">
        <f t="shared" si="324"/>
        <v>0</v>
      </c>
      <c r="AH56" s="103"/>
      <c r="AI56" s="121"/>
      <c r="AJ56" s="121">
        <f t="shared" si="325"/>
        <v>0</v>
      </c>
      <c r="AK56" s="119">
        <f t="shared" si="318"/>
        <v>0</v>
      </c>
      <c r="AL56" s="101">
        <f t="shared" si="319"/>
        <v>0</v>
      </c>
    </row>
    <row r="57">
      <c r="A57" s="123" t="s">
        <v>121</v>
      </c>
      <c r="B57" s="87" t="s">
        <v>122</v>
      </c>
      <c r="C57" s="218"/>
      <c r="D57" s="208"/>
      <c r="E57" s="272"/>
      <c r="F57" s="256"/>
      <c r="G57" s="149"/>
      <c r="H57" s="91"/>
      <c r="I57" s="91"/>
      <c r="J57" s="91"/>
      <c r="K57" s="91"/>
      <c r="L57" s="91"/>
      <c r="M57" s="91"/>
      <c r="N57" s="91"/>
      <c r="O57" s="10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150"/>
      <c r="AA57" s="90"/>
      <c r="AB57" s="10">
        <f t="shared" si="317"/>
        <v>0</v>
      </c>
      <c r="AC57" s="90"/>
      <c r="AD57" s="90"/>
      <c r="AE57" s="90"/>
      <c r="AF57" s="90"/>
      <c r="AG57" s="90"/>
      <c r="AH57" s="90"/>
      <c r="AI57" s="370"/>
      <c r="AJ57" s="121">
        <f t="shared" si="325"/>
        <v>0</v>
      </c>
      <c r="AK57" s="119">
        <f t="shared" si="318"/>
        <v>0</v>
      </c>
      <c r="AL57" s="101">
        <f t="shared" si="319"/>
        <v>0</v>
      </c>
    </row>
    <row r="58" ht="45">
      <c r="A58" s="96" t="s">
        <v>123</v>
      </c>
      <c r="B58" s="97" t="s">
        <v>124</v>
      </c>
      <c r="C58" s="214">
        <v>399.13</v>
      </c>
      <c r="D58" s="104">
        <v>14</v>
      </c>
      <c r="E58" s="182">
        <v>35</v>
      </c>
      <c r="F58" s="200">
        <f t="shared" si="320"/>
        <v>0.08769072733194698</v>
      </c>
      <c r="G58" s="102">
        <v>1</v>
      </c>
      <c r="H58" s="105">
        <v>7</v>
      </c>
      <c r="I58" s="105"/>
      <c r="J58" s="105"/>
      <c r="K58" s="105"/>
      <c r="L58" s="105"/>
      <c r="M58" s="105">
        <v>1</v>
      </c>
      <c r="N58" s="105"/>
      <c r="O58" s="100">
        <v>1</v>
      </c>
      <c r="P58" s="107"/>
      <c r="Q58" s="107"/>
      <c r="R58" s="107"/>
      <c r="S58" s="107"/>
      <c r="T58" s="107"/>
      <c r="U58" s="101">
        <f t="shared" si="327"/>
        <v>100</v>
      </c>
      <c r="V58" s="101">
        <f t="shared" si="321"/>
        <v>3.5</v>
      </c>
      <c r="W58" s="103">
        <f t="shared" si="322"/>
        <v>3</v>
      </c>
      <c r="X58" s="107">
        <v>10</v>
      </c>
      <c r="Y58" s="103">
        <f>'ИТОГ и проверка'!R58</f>
        <v>1</v>
      </c>
      <c r="Z58" s="103">
        <f t="shared" si="326"/>
        <v>2.8571428571428572</v>
      </c>
      <c r="AA58" s="101">
        <f t="shared" si="323"/>
        <v>-7.1428571428571423</v>
      </c>
      <c r="AB58" s="103">
        <f t="shared" si="317"/>
        <v>0</v>
      </c>
      <c r="AC58" s="107"/>
      <c r="AD58" s="103"/>
      <c r="AE58" s="107"/>
      <c r="AF58" s="107"/>
      <c r="AG58" s="103">
        <f t="shared" si="324"/>
        <v>1</v>
      </c>
      <c r="AH58" s="103"/>
      <c r="AI58" s="121"/>
      <c r="AJ58" s="121">
        <f t="shared" si="325"/>
        <v>1</v>
      </c>
      <c r="AK58" s="119">
        <f t="shared" si="318"/>
        <v>0</v>
      </c>
      <c r="AL58" s="101">
        <f t="shared" si="319"/>
        <v>0</v>
      </c>
    </row>
    <row r="59" ht="30">
      <c r="A59" s="96" t="s">
        <v>125</v>
      </c>
      <c r="B59" s="97" t="s">
        <v>126</v>
      </c>
      <c r="C59" s="211">
        <v>162.821</v>
      </c>
      <c r="D59" s="337">
        <v>28</v>
      </c>
      <c r="E59" s="418">
        <v>31</v>
      </c>
      <c r="F59" s="217">
        <f t="shared" si="320"/>
        <v>0.19039313110716677</v>
      </c>
      <c r="G59" s="102">
        <v>1</v>
      </c>
      <c r="H59" s="105">
        <v>4</v>
      </c>
      <c r="I59" s="105"/>
      <c r="J59" s="105"/>
      <c r="K59" s="105"/>
      <c r="L59" s="105"/>
      <c r="M59" s="105">
        <v>1</v>
      </c>
      <c r="N59" s="105"/>
      <c r="O59" s="100">
        <v>1</v>
      </c>
      <c r="P59" s="107"/>
      <c r="Q59" s="107"/>
      <c r="R59" s="107"/>
      <c r="S59" s="107"/>
      <c r="T59" s="107"/>
      <c r="U59" s="101">
        <f t="shared" si="327"/>
        <v>100</v>
      </c>
      <c r="V59" s="101">
        <f t="shared" si="321"/>
        <v>3.1000000000000001</v>
      </c>
      <c r="W59" s="103">
        <f t="shared" si="322"/>
        <v>3</v>
      </c>
      <c r="X59" s="107">
        <v>10</v>
      </c>
      <c r="Y59" s="103">
        <f>'ИТОГ и проверка'!R59</f>
        <v>1</v>
      </c>
      <c r="Z59" s="103">
        <f t="shared" si="326"/>
        <v>3.2258064516129035</v>
      </c>
      <c r="AA59" s="101">
        <f t="shared" si="323"/>
        <v>-6.7741935483870961</v>
      </c>
      <c r="AB59" s="10">
        <f t="shared" si="317"/>
        <v>0</v>
      </c>
      <c r="AC59" s="107"/>
      <c r="AD59" s="103"/>
      <c r="AE59" s="107"/>
      <c r="AF59" s="107"/>
      <c r="AG59" s="103">
        <f t="shared" si="324"/>
        <v>1</v>
      </c>
      <c r="AH59" s="103"/>
      <c r="AI59" s="121"/>
      <c r="AJ59" s="121">
        <f t="shared" si="325"/>
        <v>1</v>
      </c>
      <c r="AK59" s="119">
        <f t="shared" si="318"/>
        <v>0</v>
      </c>
      <c r="AL59" s="101">
        <f t="shared" si="319"/>
        <v>0</v>
      </c>
    </row>
    <row r="60">
      <c r="A60" s="123" t="s">
        <v>127</v>
      </c>
      <c r="B60" s="87" t="s">
        <v>128</v>
      </c>
      <c r="C60" s="206"/>
      <c r="D60" s="208"/>
      <c r="E60" s="301"/>
      <c r="F60" s="256"/>
      <c r="G60" s="149"/>
      <c r="H60" s="91"/>
      <c r="I60" s="91"/>
      <c r="J60" s="91"/>
      <c r="K60" s="91"/>
      <c r="L60" s="91"/>
      <c r="M60" s="91"/>
      <c r="N60" s="91"/>
      <c r="O60" s="10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150"/>
      <c r="AA60" s="90"/>
      <c r="AB60" s="103">
        <f t="shared" si="317"/>
        <v>0</v>
      </c>
      <c r="AC60" s="90"/>
      <c r="AD60" s="90"/>
      <c r="AE60" s="90"/>
      <c r="AF60" s="90"/>
      <c r="AG60" s="90"/>
      <c r="AH60" s="90"/>
      <c r="AI60" s="370"/>
      <c r="AJ60" s="121">
        <f t="shared" si="325"/>
        <v>0</v>
      </c>
      <c r="AK60" s="119">
        <f t="shared" si="318"/>
        <v>0</v>
      </c>
      <c r="AL60" s="101">
        <f t="shared" si="319"/>
        <v>0</v>
      </c>
    </row>
    <row r="61" ht="75">
      <c r="A61" s="96" t="s">
        <v>129</v>
      </c>
      <c r="B61" s="97" t="s">
        <v>130</v>
      </c>
      <c r="C61" s="211">
        <v>51.076999999999998</v>
      </c>
      <c r="D61" s="337">
        <v>17</v>
      </c>
      <c r="E61" s="270">
        <v>11</v>
      </c>
      <c r="F61" s="217">
        <f t="shared" si="320"/>
        <v>0.21536112144409422</v>
      </c>
      <c r="G61" s="102">
        <v>1</v>
      </c>
      <c r="H61" s="105">
        <v>6</v>
      </c>
      <c r="I61" s="105"/>
      <c r="J61" s="105"/>
      <c r="K61" s="105"/>
      <c r="L61" s="105"/>
      <c r="M61" s="105">
        <v>1</v>
      </c>
      <c r="N61" s="105"/>
      <c r="O61" s="100">
        <v>1</v>
      </c>
      <c r="P61" s="107"/>
      <c r="Q61" s="107"/>
      <c r="R61" s="107"/>
      <c r="S61" s="107"/>
      <c r="T61" s="107"/>
      <c r="U61" s="101">
        <f t="shared" si="327"/>
        <v>100</v>
      </c>
      <c r="V61" s="101">
        <f t="shared" si="321"/>
        <v>1.1000000000000001</v>
      </c>
      <c r="W61" s="103">
        <f t="shared" si="322"/>
        <v>1</v>
      </c>
      <c r="X61" s="107">
        <v>10</v>
      </c>
      <c r="Y61" s="103">
        <f>'ИТОГ и проверка'!R61</f>
        <v>1</v>
      </c>
      <c r="Z61" s="103">
        <f t="shared" si="326"/>
        <v>9.0909090909090917</v>
      </c>
      <c r="AA61" s="101">
        <f t="shared" si="323"/>
        <v>-0.90909090909090828</v>
      </c>
      <c r="AB61" s="10">
        <f t="shared" si="317"/>
        <v>0</v>
      </c>
      <c r="AC61" s="107"/>
      <c r="AD61" s="103"/>
      <c r="AE61" s="107"/>
      <c r="AF61" s="107"/>
      <c r="AG61" s="103">
        <f t="shared" si="324"/>
        <v>1</v>
      </c>
      <c r="AH61" s="103"/>
      <c r="AI61" s="121"/>
      <c r="AJ61" s="121">
        <f t="shared" si="325"/>
        <v>1</v>
      </c>
      <c r="AK61" s="119">
        <f t="shared" si="318"/>
        <v>0</v>
      </c>
      <c r="AL61" s="101">
        <f t="shared" si="319"/>
        <v>0</v>
      </c>
    </row>
    <row r="62" ht="45">
      <c r="A62" s="96" t="s">
        <v>131</v>
      </c>
      <c r="B62" s="97" t="s">
        <v>132</v>
      </c>
      <c r="C62" s="265">
        <v>135.06299999999999</v>
      </c>
      <c r="D62" s="104">
        <v>4</v>
      </c>
      <c r="E62" s="230">
        <v>7</v>
      </c>
      <c r="F62" s="200">
        <f t="shared" si="320"/>
        <v>0.051827665607901502</v>
      </c>
      <c r="G62" s="102">
        <v>0</v>
      </c>
      <c r="H62" s="105">
        <v>0</v>
      </c>
      <c r="I62" s="105"/>
      <c r="J62" s="105"/>
      <c r="K62" s="105"/>
      <c r="L62" s="105"/>
      <c r="M62" s="105">
        <v>0</v>
      </c>
      <c r="N62" s="105"/>
      <c r="O62" s="100">
        <v>0</v>
      </c>
      <c r="P62" s="107"/>
      <c r="Q62" s="107"/>
      <c r="R62" s="107"/>
      <c r="S62" s="107"/>
      <c r="T62" s="107"/>
      <c r="U62" s="101">
        <v>0</v>
      </c>
      <c r="V62" s="101">
        <f t="shared" si="321"/>
        <v>0</v>
      </c>
      <c r="W62" s="103">
        <f t="shared" si="322"/>
        <v>0</v>
      </c>
      <c r="X62" s="107">
        <v>0</v>
      </c>
      <c r="Y62" s="103">
        <f>'ИТОГ и проверка'!R62</f>
        <v>0</v>
      </c>
      <c r="Z62" s="103">
        <f t="shared" si="326"/>
        <v>0</v>
      </c>
      <c r="AA62" s="101">
        <f t="shared" si="323"/>
        <v>0</v>
      </c>
      <c r="AB62" s="103">
        <f t="shared" si="317"/>
        <v>0</v>
      </c>
      <c r="AC62" s="107"/>
      <c r="AD62" s="103"/>
      <c r="AE62" s="107"/>
      <c r="AF62" s="107"/>
      <c r="AG62" s="103">
        <f t="shared" si="324"/>
        <v>0</v>
      </c>
      <c r="AH62" s="103"/>
      <c r="AI62" s="121"/>
      <c r="AJ62" s="121">
        <f t="shared" si="325"/>
        <v>0</v>
      </c>
      <c r="AK62" s="119">
        <f t="shared" si="318"/>
        <v>0</v>
      </c>
      <c r="AL62" s="101">
        <f t="shared" si="319"/>
        <v>0</v>
      </c>
    </row>
    <row r="63" ht="45">
      <c r="A63" s="96" t="s">
        <v>133</v>
      </c>
      <c r="B63" s="97" t="s">
        <v>134</v>
      </c>
      <c r="C63" s="238">
        <v>220.90799999999999</v>
      </c>
      <c r="D63" s="104">
        <v>14</v>
      </c>
      <c r="E63" s="100">
        <v>13</v>
      </c>
      <c r="F63" s="200">
        <f t="shared" si="320"/>
        <v>0.058848027233056301</v>
      </c>
      <c r="G63" s="102">
        <v>1</v>
      </c>
      <c r="H63" s="105">
        <v>7</v>
      </c>
      <c r="I63" s="105"/>
      <c r="J63" s="105"/>
      <c r="K63" s="105"/>
      <c r="L63" s="105"/>
      <c r="M63" s="105">
        <v>1</v>
      </c>
      <c r="N63" s="105"/>
      <c r="O63" s="100">
        <v>1</v>
      </c>
      <c r="P63" s="107"/>
      <c r="Q63" s="107"/>
      <c r="R63" s="107"/>
      <c r="S63" s="107"/>
      <c r="T63" s="107"/>
      <c r="U63" s="101">
        <f t="shared" si="327"/>
        <v>100</v>
      </c>
      <c r="V63" s="101">
        <f t="shared" si="321"/>
        <v>1.3</v>
      </c>
      <c r="W63" s="103">
        <f t="shared" si="322"/>
        <v>1</v>
      </c>
      <c r="X63" s="107">
        <v>10</v>
      </c>
      <c r="Y63" s="103">
        <f>'ИТОГ и проверка'!R63</f>
        <v>1</v>
      </c>
      <c r="Z63" s="103">
        <f t="shared" si="326"/>
        <v>7.6923076923076916</v>
      </c>
      <c r="AA63" s="101">
        <f t="shared" si="323"/>
        <v>-2.3076923076923084</v>
      </c>
      <c r="AB63" s="10">
        <f t="shared" si="317"/>
        <v>0</v>
      </c>
      <c r="AC63" s="107"/>
      <c r="AD63" s="103"/>
      <c r="AE63" s="107"/>
      <c r="AF63" s="107"/>
      <c r="AG63" s="103">
        <f t="shared" si="324"/>
        <v>1</v>
      </c>
      <c r="AH63" s="103"/>
      <c r="AI63" s="121"/>
      <c r="AJ63" s="121">
        <f t="shared" si="325"/>
        <v>1</v>
      </c>
      <c r="AK63" s="119">
        <f t="shared" si="318"/>
        <v>0</v>
      </c>
      <c r="AL63" s="101">
        <f t="shared" si="319"/>
        <v>0</v>
      </c>
    </row>
    <row r="64" ht="30">
      <c r="A64" s="96" t="s">
        <v>135</v>
      </c>
      <c r="B64" s="97" t="s">
        <v>136</v>
      </c>
      <c r="C64" s="214">
        <v>9.9800000000000004</v>
      </c>
      <c r="D64" s="104">
        <v>0</v>
      </c>
      <c r="E64" s="249">
        <v>0</v>
      </c>
      <c r="F64" s="200">
        <f t="shared" si="320"/>
        <v>0</v>
      </c>
      <c r="G64" s="102">
        <v>0</v>
      </c>
      <c r="H64" s="105">
        <v>0</v>
      </c>
      <c r="I64" s="105"/>
      <c r="J64" s="105"/>
      <c r="K64" s="105"/>
      <c r="L64" s="105"/>
      <c r="M64" s="105">
        <v>0</v>
      </c>
      <c r="N64" s="105"/>
      <c r="O64" s="100">
        <v>0</v>
      </c>
      <c r="P64" s="107"/>
      <c r="Q64" s="107"/>
      <c r="R64" s="107"/>
      <c r="S64" s="107"/>
      <c r="T64" s="107"/>
      <c r="U64" s="101">
        <v>0</v>
      </c>
      <c r="V64" s="101">
        <f t="shared" si="321"/>
        <v>0</v>
      </c>
      <c r="W64" s="103">
        <f t="shared" si="322"/>
        <v>0</v>
      </c>
      <c r="X64" s="107">
        <v>0</v>
      </c>
      <c r="Y64" s="103">
        <f>'ИТОГ и проверка'!R64</f>
        <v>0</v>
      </c>
      <c r="Z64" s="103">
        <v>0</v>
      </c>
      <c r="AA64" s="101">
        <f t="shared" si="323"/>
        <v>0</v>
      </c>
      <c r="AB64" s="103">
        <f t="shared" si="317"/>
        <v>0</v>
      </c>
      <c r="AC64" s="107"/>
      <c r="AD64" s="103"/>
      <c r="AE64" s="107"/>
      <c r="AF64" s="107"/>
      <c r="AG64" s="103">
        <f t="shared" si="324"/>
        <v>0</v>
      </c>
      <c r="AH64" s="103"/>
      <c r="AI64" s="121"/>
      <c r="AJ64" s="121">
        <f t="shared" si="325"/>
        <v>0</v>
      </c>
      <c r="AK64" s="119">
        <f t="shared" si="318"/>
        <v>0</v>
      </c>
      <c r="AL64" s="101">
        <f t="shared" si="319"/>
        <v>0</v>
      </c>
    </row>
    <row r="65" ht="31.5">
      <c r="A65" s="96" t="s">
        <v>137</v>
      </c>
      <c r="B65" s="97" t="s">
        <v>138</v>
      </c>
      <c r="C65" s="211">
        <v>16.030000000000001</v>
      </c>
      <c r="D65" s="337">
        <v>0</v>
      </c>
      <c r="E65" s="293">
        <v>0</v>
      </c>
      <c r="F65" s="217">
        <f t="shared" si="320"/>
        <v>0</v>
      </c>
      <c r="G65" s="102">
        <v>0</v>
      </c>
      <c r="H65" s="105">
        <v>0</v>
      </c>
      <c r="I65" s="105"/>
      <c r="J65" s="105"/>
      <c r="K65" s="105"/>
      <c r="L65" s="105"/>
      <c r="M65" s="105">
        <v>0</v>
      </c>
      <c r="N65" s="105"/>
      <c r="O65" s="100">
        <v>0</v>
      </c>
      <c r="P65" s="107"/>
      <c r="Q65" s="107"/>
      <c r="R65" s="107"/>
      <c r="S65" s="107"/>
      <c r="T65" s="107"/>
      <c r="U65" s="101">
        <v>0</v>
      </c>
      <c r="V65" s="101">
        <f t="shared" si="321"/>
        <v>0</v>
      </c>
      <c r="W65" s="103">
        <f t="shared" si="322"/>
        <v>0</v>
      </c>
      <c r="X65" s="107">
        <v>0</v>
      </c>
      <c r="Y65" s="103">
        <f>'ИТОГ и проверка'!R65</f>
        <v>0</v>
      </c>
      <c r="Z65" s="103">
        <v>0</v>
      </c>
      <c r="AA65" s="101">
        <f t="shared" si="323"/>
        <v>0</v>
      </c>
      <c r="AB65" s="10">
        <f t="shared" si="317"/>
        <v>0</v>
      </c>
      <c r="AC65" s="107"/>
      <c r="AD65" s="103"/>
      <c r="AE65" s="107"/>
      <c r="AF65" s="107"/>
      <c r="AG65" s="103">
        <f t="shared" si="324"/>
        <v>0</v>
      </c>
      <c r="AH65" s="103"/>
      <c r="AI65" s="121"/>
      <c r="AJ65" s="121">
        <f t="shared" si="325"/>
        <v>0</v>
      </c>
      <c r="AK65" s="119">
        <f t="shared" si="318"/>
        <v>0</v>
      </c>
      <c r="AL65" s="101">
        <f t="shared" si="319"/>
        <v>0</v>
      </c>
    </row>
    <row r="66" ht="31.5">
      <c r="A66" s="96" t="s">
        <v>139</v>
      </c>
      <c r="B66" s="97" t="s">
        <v>140</v>
      </c>
      <c r="C66" s="214">
        <v>11.130000000000001</v>
      </c>
      <c r="D66" s="104">
        <v>0</v>
      </c>
      <c r="E66" s="182">
        <v>0</v>
      </c>
      <c r="F66" s="200">
        <f t="shared" si="320"/>
        <v>0</v>
      </c>
      <c r="G66" s="102">
        <v>0</v>
      </c>
      <c r="H66" s="105">
        <v>0</v>
      </c>
      <c r="I66" s="105"/>
      <c r="J66" s="105"/>
      <c r="K66" s="105"/>
      <c r="L66" s="105"/>
      <c r="M66" s="105">
        <v>0</v>
      </c>
      <c r="N66" s="105"/>
      <c r="O66" s="100">
        <v>0</v>
      </c>
      <c r="P66" s="107"/>
      <c r="Q66" s="107"/>
      <c r="R66" s="107"/>
      <c r="S66" s="107"/>
      <c r="T66" s="107"/>
      <c r="U66" s="101">
        <v>0</v>
      </c>
      <c r="V66" s="101">
        <f t="shared" si="321"/>
        <v>0</v>
      </c>
      <c r="W66" s="103">
        <f t="shared" si="322"/>
        <v>0</v>
      </c>
      <c r="X66" s="107">
        <v>0</v>
      </c>
      <c r="Y66" s="103">
        <f>'ИТОГ и проверка'!R66</f>
        <v>0</v>
      </c>
      <c r="Z66" s="103">
        <v>0</v>
      </c>
      <c r="AA66" s="101">
        <f t="shared" si="323"/>
        <v>0</v>
      </c>
      <c r="AB66" s="103">
        <f t="shared" si="317"/>
        <v>0</v>
      </c>
      <c r="AC66" s="107"/>
      <c r="AD66" s="103"/>
      <c r="AE66" s="107"/>
      <c r="AF66" s="107"/>
      <c r="AG66" s="103">
        <f t="shared" si="324"/>
        <v>0</v>
      </c>
      <c r="AH66" s="103"/>
      <c r="AI66" s="121"/>
      <c r="AJ66" s="121">
        <f t="shared" si="325"/>
        <v>0</v>
      </c>
      <c r="AK66" s="119">
        <f t="shared" si="318"/>
        <v>0</v>
      </c>
      <c r="AL66" s="101">
        <f t="shared" si="319"/>
        <v>0</v>
      </c>
    </row>
    <row r="67" ht="31.5">
      <c r="A67" s="96" t="s">
        <v>141</v>
      </c>
      <c r="B67" s="97" t="s">
        <v>142</v>
      </c>
      <c r="C67" s="232">
        <v>7.4029999999999996</v>
      </c>
      <c r="D67" s="104">
        <v>0</v>
      </c>
      <c r="E67" s="120">
        <v>0</v>
      </c>
      <c r="F67" s="200">
        <f t="shared" si="320"/>
        <v>0</v>
      </c>
      <c r="G67" s="102">
        <v>0</v>
      </c>
      <c r="H67" s="105">
        <v>0</v>
      </c>
      <c r="I67" s="105"/>
      <c r="J67" s="105"/>
      <c r="K67" s="105"/>
      <c r="L67" s="105"/>
      <c r="M67" s="105">
        <v>0</v>
      </c>
      <c r="N67" s="105"/>
      <c r="O67" s="100">
        <v>0</v>
      </c>
      <c r="P67" s="107"/>
      <c r="Q67" s="107"/>
      <c r="R67" s="107"/>
      <c r="S67" s="107"/>
      <c r="T67" s="107"/>
      <c r="U67" s="101">
        <v>0</v>
      </c>
      <c r="V67" s="101">
        <f t="shared" si="321"/>
        <v>0</v>
      </c>
      <c r="W67" s="103">
        <f t="shared" si="322"/>
        <v>0</v>
      </c>
      <c r="X67" s="107">
        <v>0</v>
      </c>
      <c r="Y67" s="103">
        <f>'ИТОГ и проверка'!R67</f>
        <v>0</v>
      </c>
      <c r="Z67" s="103">
        <v>0</v>
      </c>
      <c r="AA67" s="101">
        <f t="shared" si="323"/>
        <v>0</v>
      </c>
      <c r="AB67" s="10">
        <f t="shared" si="317"/>
        <v>0</v>
      </c>
      <c r="AC67" s="107"/>
      <c r="AD67" s="103"/>
      <c r="AE67" s="107"/>
      <c r="AF67" s="107"/>
      <c r="AG67" s="103">
        <f t="shared" si="324"/>
        <v>0</v>
      </c>
      <c r="AH67" s="103"/>
      <c r="AI67" s="121"/>
      <c r="AJ67" s="121">
        <f t="shared" si="325"/>
        <v>0</v>
      </c>
      <c r="AK67" s="119">
        <f t="shared" si="318"/>
        <v>0</v>
      </c>
      <c r="AL67" s="101">
        <f t="shared" si="319"/>
        <v>0</v>
      </c>
    </row>
    <row r="68" ht="31.5">
      <c r="A68" s="96" t="s">
        <v>143</v>
      </c>
      <c r="B68" s="97" t="s">
        <v>144</v>
      </c>
      <c r="C68" s="239">
        <v>8</v>
      </c>
      <c r="D68" s="104">
        <v>0</v>
      </c>
      <c r="E68" s="269">
        <v>0</v>
      </c>
      <c r="F68" s="200">
        <f t="shared" si="320"/>
        <v>0</v>
      </c>
      <c r="G68" s="102">
        <v>0</v>
      </c>
      <c r="H68" s="105">
        <v>0</v>
      </c>
      <c r="I68" s="105"/>
      <c r="J68" s="105"/>
      <c r="K68" s="105"/>
      <c r="L68" s="105"/>
      <c r="M68" s="105">
        <v>0</v>
      </c>
      <c r="N68" s="105"/>
      <c r="O68" s="100">
        <v>0</v>
      </c>
      <c r="P68" s="107"/>
      <c r="Q68" s="107"/>
      <c r="R68" s="107"/>
      <c r="S68" s="107"/>
      <c r="T68" s="107"/>
      <c r="U68" s="101">
        <v>0</v>
      </c>
      <c r="V68" s="101">
        <f t="shared" si="321"/>
        <v>0</v>
      </c>
      <c r="W68" s="103">
        <f t="shared" si="322"/>
        <v>0</v>
      </c>
      <c r="X68" s="107">
        <v>0</v>
      </c>
      <c r="Y68" s="103">
        <f>'ИТОГ и проверка'!R68</f>
        <v>0</v>
      </c>
      <c r="Z68" s="103">
        <v>0</v>
      </c>
      <c r="AA68" s="101">
        <f t="shared" si="323"/>
        <v>0</v>
      </c>
      <c r="AB68" s="103">
        <f t="shared" si="317"/>
        <v>0</v>
      </c>
      <c r="AC68" s="107"/>
      <c r="AD68" s="103"/>
      <c r="AE68" s="107"/>
      <c r="AF68" s="107"/>
      <c r="AG68" s="103">
        <f t="shared" si="324"/>
        <v>0</v>
      </c>
      <c r="AH68" s="103"/>
      <c r="AI68" s="121"/>
      <c r="AJ68" s="121">
        <f t="shared" si="325"/>
        <v>0</v>
      </c>
      <c r="AK68" s="119">
        <f t="shared" si="318"/>
        <v>0</v>
      </c>
      <c r="AL68" s="101">
        <f t="shared" si="319"/>
        <v>0</v>
      </c>
    </row>
    <row r="69" ht="31.5">
      <c r="A69" s="96" t="s">
        <v>145</v>
      </c>
      <c r="B69" s="97" t="s">
        <v>146</v>
      </c>
      <c r="C69" s="211">
        <v>28.376999999999999</v>
      </c>
      <c r="D69" s="104">
        <v>0</v>
      </c>
      <c r="E69" s="139">
        <v>1</v>
      </c>
      <c r="F69" s="200">
        <f t="shared" si="320"/>
        <v>0.035239806885858267</v>
      </c>
      <c r="G69" s="102">
        <v>0</v>
      </c>
      <c r="H69" s="105">
        <v>0</v>
      </c>
      <c r="I69" s="105"/>
      <c r="J69" s="105"/>
      <c r="K69" s="105"/>
      <c r="L69" s="105"/>
      <c r="M69" s="105">
        <v>0</v>
      </c>
      <c r="N69" s="105"/>
      <c r="O69" s="100">
        <v>0</v>
      </c>
      <c r="P69" s="107"/>
      <c r="Q69" s="107"/>
      <c r="R69" s="107"/>
      <c r="S69" s="107"/>
      <c r="T69" s="107"/>
      <c r="U69" s="101">
        <v>0</v>
      </c>
      <c r="V69" s="101">
        <f t="shared" si="321"/>
        <v>0</v>
      </c>
      <c r="W69" s="103">
        <f t="shared" si="322"/>
        <v>0</v>
      </c>
      <c r="X69" s="107">
        <v>0</v>
      </c>
      <c r="Y69" s="103">
        <f>'ИТОГ и проверка'!R69</f>
        <v>0</v>
      </c>
      <c r="Z69" s="103">
        <v>0</v>
      </c>
      <c r="AA69" s="101">
        <f t="shared" si="323"/>
        <v>0</v>
      </c>
      <c r="AB69" s="10">
        <f t="shared" si="317"/>
        <v>0</v>
      </c>
      <c r="AC69" s="107"/>
      <c r="AD69" s="103"/>
      <c r="AE69" s="107"/>
      <c r="AF69" s="107"/>
      <c r="AG69" s="103">
        <f t="shared" si="324"/>
        <v>0</v>
      </c>
      <c r="AH69" s="103"/>
      <c r="AI69" s="121"/>
      <c r="AJ69" s="121">
        <f t="shared" si="325"/>
        <v>0</v>
      </c>
      <c r="AK69" s="119">
        <f t="shared" si="318"/>
        <v>0</v>
      </c>
      <c r="AL69" s="101">
        <f t="shared" si="319"/>
        <v>0</v>
      </c>
    </row>
    <row r="70" ht="31.5">
      <c r="A70" s="96" t="s">
        <v>147</v>
      </c>
      <c r="B70" s="97" t="s">
        <v>148</v>
      </c>
      <c r="C70" s="214">
        <v>36.741999999999997</v>
      </c>
      <c r="D70" s="104">
        <v>0</v>
      </c>
      <c r="E70" s="376">
        <v>0</v>
      </c>
      <c r="F70" s="200">
        <f t="shared" si="320"/>
        <v>0</v>
      </c>
      <c r="G70" s="102">
        <v>0</v>
      </c>
      <c r="H70" s="105">
        <v>0</v>
      </c>
      <c r="I70" s="105"/>
      <c r="J70" s="105"/>
      <c r="K70" s="105"/>
      <c r="L70" s="105"/>
      <c r="M70" s="105">
        <v>0</v>
      </c>
      <c r="N70" s="105"/>
      <c r="O70" s="100">
        <v>0</v>
      </c>
      <c r="P70" s="107"/>
      <c r="Q70" s="107"/>
      <c r="R70" s="107"/>
      <c r="S70" s="107"/>
      <c r="T70" s="107"/>
      <c r="U70" s="101">
        <v>0</v>
      </c>
      <c r="V70" s="101">
        <f t="shared" si="321"/>
        <v>0</v>
      </c>
      <c r="W70" s="103">
        <f t="shared" si="322"/>
        <v>0</v>
      </c>
      <c r="X70" s="107">
        <v>0</v>
      </c>
      <c r="Y70" s="103">
        <f>'ИТОГ и проверка'!R70</f>
        <v>0</v>
      </c>
      <c r="Z70" s="103">
        <v>0</v>
      </c>
      <c r="AA70" s="101">
        <f t="shared" si="323"/>
        <v>0</v>
      </c>
      <c r="AB70" s="103">
        <f t="shared" si="317"/>
        <v>0</v>
      </c>
      <c r="AC70" s="107"/>
      <c r="AD70" s="103"/>
      <c r="AE70" s="107"/>
      <c r="AF70" s="107"/>
      <c r="AG70" s="103">
        <f t="shared" si="324"/>
        <v>0</v>
      </c>
      <c r="AH70" s="103"/>
      <c r="AI70" s="121"/>
      <c r="AJ70" s="121">
        <f t="shared" si="325"/>
        <v>0</v>
      </c>
      <c r="AK70" s="119">
        <f t="shared" si="318"/>
        <v>0</v>
      </c>
      <c r="AL70" s="101">
        <f t="shared" si="319"/>
        <v>0</v>
      </c>
    </row>
    <row r="71" ht="110.25">
      <c r="A71" s="96" t="s">
        <v>149</v>
      </c>
      <c r="B71" s="97" t="s">
        <v>150</v>
      </c>
      <c r="C71" s="238">
        <v>120.44</v>
      </c>
      <c r="D71" s="337">
        <v>31</v>
      </c>
      <c r="E71" s="261">
        <v>31</v>
      </c>
      <c r="F71" s="217">
        <f t="shared" si="320"/>
        <v>0.25738957157090669</v>
      </c>
      <c r="G71" s="102">
        <v>3</v>
      </c>
      <c r="H71" s="105">
        <v>10</v>
      </c>
      <c r="I71" s="105"/>
      <c r="J71" s="105"/>
      <c r="K71" s="105"/>
      <c r="L71" s="105"/>
      <c r="M71" s="105">
        <v>3</v>
      </c>
      <c r="N71" s="105"/>
      <c r="O71" s="100">
        <v>2</v>
      </c>
      <c r="P71" s="107"/>
      <c r="Q71" s="107"/>
      <c r="R71" s="107"/>
      <c r="S71" s="107"/>
      <c r="T71" s="107"/>
      <c r="U71" s="101">
        <f t="shared" si="327"/>
        <v>66.666666666666671</v>
      </c>
      <c r="V71" s="101">
        <f t="shared" si="321"/>
        <v>3.1000000000000001</v>
      </c>
      <c r="W71" s="103">
        <f t="shared" si="322"/>
        <v>3</v>
      </c>
      <c r="X71" s="107">
        <v>10</v>
      </c>
      <c r="Y71" s="103">
        <f>'ИТОГ и проверка'!R71</f>
        <v>3</v>
      </c>
      <c r="Z71" s="103">
        <f t="shared" si="326"/>
        <v>9.67741935483871</v>
      </c>
      <c r="AA71" s="101">
        <f t="shared" si="323"/>
        <v>-0.32258064516129004</v>
      </c>
      <c r="AB71" s="10">
        <f t="shared" si="317"/>
        <v>0</v>
      </c>
      <c r="AC71" s="107"/>
      <c r="AD71" s="103"/>
      <c r="AE71" s="107"/>
      <c r="AF71" s="107"/>
      <c r="AG71" s="103">
        <f t="shared" si="324"/>
        <v>3</v>
      </c>
      <c r="AH71" s="103"/>
      <c r="AI71" s="121"/>
      <c r="AJ71" s="121">
        <f t="shared" si="325"/>
        <v>3</v>
      </c>
      <c r="AK71" s="119">
        <f t="shared" si="318"/>
        <v>0</v>
      </c>
      <c r="AL71" s="101">
        <f t="shared" si="319"/>
        <v>0</v>
      </c>
    </row>
    <row r="72" ht="31.5">
      <c r="A72" s="96" t="s">
        <v>151</v>
      </c>
      <c r="B72" s="97" t="s">
        <v>152</v>
      </c>
      <c r="C72" s="214">
        <v>10.984999999999999</v>
      </c>
      <c r="D72" s="104">
        <v>0</v>
      </c>
      <c r="E72" s="269">
        <v>1</v>
      </c>
      <c r="F72" s="200">
        <f t="shared" si="320"/>
        <v>0.091033227127901684</v>
      </c>
      <c r="G72" s="102">
        <v>0</v>
      </c>
      <c r="H72" s="105">
        <v>0</v>
      </c>
      <c r="I72" s="105"/>
      <c r="J72" s="105"/>
      <c r="K72" s="105"/>
      <c r="L72" s="105"/>
      <c r="M72" s="105">
        <v>0</v>
      </c>
      <c r="N72" s="105"/>
      <c r="O72" s="100">
        <v>0</v>
      </c>
      <c r="P72" s="107"/>
      <c r="Q72" s="107"/>
      <c r="R72" s="107"/>
      <c r="S72" s="107"/>
      <c r="T72" s="107"/>
      <c r="U72" s="101">
        <v>0</v>
      </c>
      <c r="V72" s="101">
        <f t="shared" si="321"/>
        <v>0</v>
      </c>
      <c r="W72" s="103">
        <f t="shared" si="322"/>
        <v>0</v>
      </c>
      <c r="X72" s="107">
        <v>0</v>
      </c>
      <c r="Y72" s="103">
        <f>'ИТОГ и проверка'!R72</f>
        <v>0</v>
      </c>
      <c r="Z72" s="103">
        <v>0</v>
      </c>
      <c r="AA72" s="101">
        <f t="shared" si="323"/>
        <v>0</v>
      </c>
      <c r="AB72" s="103">
        <f t="shared" si="317"/>
        <v>0</v>
      </c>
      <c r="AC72" s="107"/>
      <c r="AD72" s="103"/>
      <c r="AE72" s="107"/>
      <c r="AF72" s="107"/>
      <c r="AG72" s="103">
        <f t="shared" si="324"/>
        <v>0</v>
      </c>
      <c r="AH72" s="103"/>
      <c r="AI72" s="121"/>
      <c r="AJ72" s="121">
        <f t="shared" si="325"/>
        <v>0</v>
      </c>
      <c r="AK72" s="119">
        <f t="shared" si="318"/>
        <v>0</v>
      </c>
      <c r="AL72" s="101">
        <f t="shared" si="319"/>
        <v>0</v>
      </c>
    </row>
    <row r="73">
      <c r="A73" s="123" t="s">
        <v>153</v>
      </c>
      <c r="B73" s="87" t="s">
        <v>154</v>
      </c>
      <c r="C73" s="218"/>
      <c r="D73" s="88"/>
      <c r="E73" s="237"/>
      <c r="F73" s="235"/>
      <c r="G73" s="149"/>
      <c r="H73" s="91"/>
      <c r="I73" s="91"/>
      <c r="J73" s="91"/>
      <c r="K73" s="91"/>
      <c r="L73" s="91"/>
      <c r="M73" s="91"/>
      <c r="N73" s="91"/>
      <c r="O73" s="10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150"/>
      <c r="AA73" s="90"/>
      <c r="AB73" s="10">
        <f t="shared" si="317"/>
        <v>0</v>
      </c>
      <c r="AC73" s="90"/>
      <c r="AD73" s="90"/>
      <c r="AE73" s="90"/>
      <c r="AF73" s="90"/>
      <c r="AG73" s="90"/>
      <c r="AH73" s="90"/>
      <c r="AI73" s="370"/>
      <c r="AJ73" s="121">
        <f t="shared" si="325"/>
        <v>0</v>
      </c>
      <c r="AK73" s="119">
        <f t="shared" si="318"/>
        <v>0</v>
      </c>
      <c r="AL73" s="101">
        <f t="shared" si="319"/>
        <v>0</v>
      </c>
    </row>
    <row r="74" ht="63">
      <c r="A74" s="96" t="s">
        <v>155</v>
      </c>
      <c r="B74" s="97" t="s">
        <v>156</v>
      </c>
      <c r="C74" s="214">
        <v>589.99000000000001</v>
      </c>
      <c r="D74" s="337">
        <v>40</v>
      </c>
      <c r="E74" s="213">
        <v>31</v>
      </c>
      <c r="F74" s="217">
        <f t="shared" si="320"/>
        <v>0.052543263445143137</v>
      </c>
      <c r="G74" s="102">
        <v>4</v>
      </c>
      <c r="H74" s="105">
        <v>10</v>
      </c>
      <c r="I74" s="278"/>
      <c r="J74" s="105"/>
      <c r="K74" s="105"/>
      <c r="L74" s="105"/>
      <c r="M74" s="105">
        <v>4</v>
      </c>
      <c r="N74" s="105"/>
      <c r="O74" s="100">
        <v>4</v>
      </c>
      <c r="P74" s="107"/>
      <c r="Q74" s="107"/>
      <c r="R74" s="107"/>
      <c r="S74" s="107"/>
      <c r="T74" s="107"/>
      <c r="U74" s="101">
        <f t="shared" si="327"/>
        <v>100</v>
      </c>
      <c r="V74" s="101">
        <f t="shared" si="321"/>
        <v>3.1000000000000001</v>
      </c>
      <c r="W74" s="103">
        <f t="shared" si="322"/>
        <v>3</v>
      </c>
      <c r="X74" s="107">
        <v>10</v>
      </c>
      <c r="Y74" s="103">
        <f>'ИТОГ и проверка'!R74</f>
        <v>3</v>
      </c>
      <c r="Z74" s="103">
        <f t="shared" si="326"/>
        <v>9.67741935483871</v>
      </c>
      <c r="AA74" s="101">
        <f t="shared" si="323"/>
        <v>-0.32258064516129004</v>
      </c>
      <c r="AB74" s="103">
        <f t="shared" si="317"/>
        <v>0</v>
      </c>
      <c r="AC74" s="279"/>
      <c r="AD74" s="103"/>
      <c r="AE74" s="107"/>
      <c r="AF74" s="107"/>
      <c r="AG74" s="103">
        <f t="shared" si="324"/>
        <v>3</v>
      </c>
      <c r="AH74" s="103"/>
      <c r="AI74" s="121"/>
      <c r="AJ74" s="121">
        <f t="shared" si="325"/>
        <v>3</v>
      </c>
      <c r="AK74" s="119">
        <f t="shared" si="318"/>
        <v>0</v>
      </c>
      <c r="AL74" s="101">
        <f t="shared" si="319"/>
        <v>0</v>
      </c>
    </row>
    <row r="75" ht="47.25" customHeight="1">
      <c r="A75" s="96" t="s">
        <v>157</v>
      </c>
      <c r="B75" s="97" t="s">
        <v>158</v>
      </c>
      <c r="C75" s="211">
        <v>299.06700000000001</v>
      </c>
      <c r="D75" s="337">
        <v>18</v>
      </c>
      <c r="E75" s="293">
        <v>11</v>
      </c>
      <c r="F75" s="217">
        <f t="shared" si="320"/>
        <v>0.036781055750049321</v>
      </c>
      <c r="G75" s="102">
        <v>1</v>
      </c>
      <c r="H75" s="105">
        <v>6</v>
      </c>
      <c r="I75" s="278"/>
      <c r="J75" s="105"/>
      <c r="K75" s="105"/>
      <c r="L75" s="105"/>
      <c r="M75" s="105">
        <v>1</v>
      </c>
      <c r="N75" s="105"/>
      <c r="O75" s="100">
        <v>0</v>
      </c>
      <c r="P75" s="107"/>
      <c r="Q75" s="107"/>
      <c r="R75" s="107"/>
      <c r="S75" s="107"/>
      <c r="T75" s="107"/>
      <c r="U75" s="101">
        <f t="shared" si="327"/>
        <v>0</v>
      </c>
      <c r="V75" s="101">
        <f t="shared" si="321"/>
        <v>1.1000000000000001</v>
      </c>
      <c r="W75" s="103">
        <f t="shared" si="322"/>
        <v>1</v>
      </c>
      <c r="X75" s="107">
        <v>10</v>
      </c>
      <c r="Y75" s="103">
        <f>'ИТОГ и проверка'!R75</f>
        <v>1</v>
      </c>
      <c r="Z75" s="103">
        <f t="shared" si="326"/>
        <v>9.0909090909090917</v>
      </c>
      <c r="AA75" s="101">
        <f t="shared" si="323"/>
        <v>-0.90909090909090828</v>
      </c>
      <c r="AB75" s="10">
        <f t="shared" si="317"/>
        <v>0</v>
      </c>
      <c r="AC75" s="279"/>
      <c r="AD75" s="103"/>
      <c r="AE75" s="107"/>
      <c r="AF75" s="107"/>
      <c r="AG75" s="103">
        <f t="shared" si="324"/>
        <v>1</v>
      </c>
      <c r="AH75" s="103"/>
      <c r="AI75" s="121"/>
      <c r="AJ75" s="121">
        <f t="shared" si="325"/>
        <v>1</v>
      </c>
      <c r="AK75" s="119">
        <f t="shared" si="318"/>
        <v>0</v>
      </c>
      <c r="AL75" s="101">
        <f t="shared" si="319"/>
        <v>0</v>
      </c>
    </row>
    <row r="76" ht="31.5">
      <c r="A76" s="96" t="s">
        <v>159</v>
      </c>
      <c r="B76" s="97" t="s">
        <v>160</v>
      </c>
      <c r="C76" s="214">
        <v>398.97000000000003</v>
      </c>
      <c r="D76" s="104">
        <v>11</v>
      </c>
      <c r="E76" s="182">
        <v>15</v>
      </c>
      <c r="F76" s="200">
        <f t="shared" si="320"/>
        <v>0.037596811790360174</v>
      </c>
      <c r="G76" s="102">
        <v>1</v>
      </c>
      <c r="H76" s="105">
        <v>9</v>
      </c>
      <c r="I76" s="278"/>
      <c r="J76" s="105"/>
      <c r="K76" s="105"/>
      <c r="L76" s="105"/>
      <c r="M76" s="105">
        <v>1</v>
      </c>
      <c r="N76" s="105"/>
      <c r="O76" s="100">
        <v>0</v>
      </c>
      <c r="P76" s="107"/>
      <c r="Q76" s="107"/>
      <c r="R76" s="107"/>
      <c r="S76" s="107"/>
      <c r="T76" s="107"/>
      <c r="U76" s="101">
        <f t="shared" si="327"/>
        <v>0</v>
      </c>
      <c r="V76" s="101">
        <f t="shared" si="321"/>
        <v>1.5</v>
      </c>
      <c r="W76" s="103">
        <f t="shared" si="322"/>
        <v>1</v>
      </c>
      <c r="X76" s="107">
        <v>10</v>
      </c>
      <c r="Y76" s="103">
        <f>'ИТОГ и проверка'!R76</f>
        <v>1</v>
      </c>
      <c r="Z76" s="103">
        <f t="shared" si="326"/>
        <v>6.666666666666667</v>
      </c>
      <c r="AA76" s="101">
        <f t="shared" si="323"/>
        <v>-3.333333333333333</v>
      </c>
      <c r="AB76" s="103">
        <f t="shared" si="317"/>
        <v>0</v>
      </c>
      <c r="AC76" s="279"/>
      <c r="AD76" s="103"/>
      <c r="AE76" s="107"/>
      <c r="AF76" s="107"/>
      <c r="AG76" s="103">
        <f t="shared" si="324"/>
        <v>1</v>
      </c>
      <c r="AH76" s="103"/>
      <c r="AI76" s="121"/>
      <c r="AJ76" s="121">
        <f t="shared" si="325"/>
        <v>1</v>
      </c>
      <c r="AK76" s="119">
        <f t="shared" si="318"/>
        <v>0</v>
      </c>
      <c r="AL76" s="101">
        <f t="shared" si="319"/>
        <v>0</v>
      </c>
    </row>
    <row r="77" ht="31.5">
      <c r="A77" s="96" t="s">
        <v>161</v>
      </c>
      <c r="B77" s="97" t="s">
        <v>162</v>
      </c>
      <c r="C77" s="232">
        <v>1577</v>
      </c>
      <c r="D77" s="104">
        <v>13</v>
      </c>
      <c r="E77" s="120">
        <v>24</v>
      </c>
      <c r="F77" s="200">
        <f t="shared" si="320"/>
        <v>0.015218769816106531</v>
      </c>
      <c r="G77" s="102">
        <v>1</v>
      </c>
      <c r="H77" s="105">
        <v>8</v>
      </c>
      <c r="I77" s="105">
        <v>0</v>
      </c>
      <c r="J77" s="105"/>
      <c r="K77" s="105"/>
      <c r="L77" s="105"/>
      <c r="M77" s="105">
        <v>1</v>
      </c>
      <c r="N77" s="105"/>
      <c r="O77" s="139">
        <v>0</v>
      </c>
      <c r="P77" s="107"/>
      <c r="Q77" s="107"/>
      <c r="R77" s="107"/>
      <c r="S77" s="107"/>
      <c r="T77" s="107"/>
      <c r="U77" s="101">
        <v>0</v>
      </c>
      <c r="V77" s="101">
        <f t="shared" si="321"/>
        <v>2.4000000000000004</v>
      </c>
      <c r="W77" s="103">
        <f t="shared" si="322"/>
        <v>2</v>
      </c>
      <c r="X77" s="107">
        <v>10</v>
      </c>
      <c r="Y77" s="103">
        <f>'ИТОГ и проверка'!R77</f>
        <v>2</v>
      </c>
      <c r="Z77" s="103">
        <f t="shared" si="326"/>
        <v>8.3333333333333339</v>
      </c>
      <c r="AA77" s="101">
        <f t="shared" si="323"/>
        <v>-1.6666666666666661</v>
      </c>
      <c r="AB77" s="10">
        <f t="shared" ref="AB77:AB99" si="328">IF(AA77&gt;0.01,AA77*1000000,0)</f>
        <v>0</v>
      </c>
      <c r="AC77" s="133">
        <v>0</v>
      </c>
      <c r="AD77" s="103"/>
      <c r="AE77" s="107"/>
      <c r="AF77" s="107"/>
      <c r="AG77" s="103">
        <f t="shared" si="324"/>
        <v>2</v>
      </c>
      <c r="AH77" s="103"/>
      <c r="AI77" s="121"/>
      <c r="AJ77" s="121">
        <f t="shared" si="325"/>
        <v>2</v>
      </c>
      <c r="AK77" s="119">
        <f t="shared" ref="AK77:AK99" si="329">AJ77-Y77</f>
        <v>0</v>
      </c>
      <c r="AL77" s="101">
        <f t="shared" ref="AL77:AL99" si="330">IF(AK77&gt;1,AK77*1000,0)</f>
        <v>0</v>
      </c>
    </row>
    <row r="78">
      <c r="A78" s="123" t="s">
        <v>163</v>
      </c>
      <c r="B78" s="87" t="s">
        <v>164</v>
      </c>
      <c r="C78" s="206"/>
      <c r="D78" s="208"/>
      <c r="E78" s="255"/>
      <c r="F78" s="256"/>
      <c r="G78" s="149"/>
      <c r="H78" s="91"/>
      <c r="I78" s="91"/>
      <c r="J78" s="91"/>
      <c r="K78" s="91"/>
      <c r="L78" s="91"/>
      <c r="M78" s="91"/>
      <c r="N78" s="91"/>
      <c r="O78" s="10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150"/>
      <c r="AA78" s="90"/>
      <c r="AB78" s="103">
        <f t="shared" si="328"/>
        <v>0</v>
      </c>
      <c r="AC78" s="90"/>
      <c r="AD78" s="90"/>
      <c r="AE78" s="90"/>
      <c r="AF78" s="90"/>
      <c r="AG78" s="90"/>
      <c r="AH78" s="90"/>
      <c r="AI78" s="370"/>
      <c r="AJ78" s="121">
        <f t="shared" si="325"/>
        <v>0</v>
      </c>
      <c r="AK78" s="119">
        <f t="shared" si="329"/>
        <v>0</v>
      </c>
      <c r="AL78" s="101">
        <f t="shared" si="330"/>
        <v>0</v>
      </c>
    </row>
    <row r="79" ht="47.25">
      <c r="A79" s="96" t="s">
        <v>165</v>
      </c>
      <c r="B79" s="97" t="s">
        <v>166</v>
      </c>
      <c r="C79" s="211">
        <v>644</v>
      </c>
      <c r="D79" s="337">
        <v>6</v>
      </c>
      <c r="E79" s="251">
        <v>6</v>
      </c>
      <c r="F79" s="217">
        <f t="shared" ref="F79:F99" si="331">E79/C79</f>
        <v>0.009316770186335404</v>
      </c>
      <c r="G79" s="102">
        <v>0</v>
      </c>
      <c r="H79" s="105">
        <v>0</v>
      </c>
      <c r="I79" s="278"/>
      <c r="J79" s="105"/>
      <c r="K79" s="105"/>
      <c r="L79" s="105"/>
      <c r="M79" s="105">
        <v>0</v>
      </c>
      <c r="N79" s="105"/>
      <c r="O79" s="100">
        <v>0</v>
      </c>
      <c r="P79" s="107"/>
      <c r="Q79" s="107"/>
      <c r="R79" s="107"/>
      <c r="S79" s="107"/>
      <c r="T79" s="107"/>
      <c r="U79" s="101">
        <v>0</v>
      </c>
      <c r="V79" s="101">
        <f t="shared" ref="V79:V99" si="332">E79*X79%</f>
        <v>0</v>
      </c>
      <c r="W79" s="103">
        <f t="shared" ref="W79:W99" si="333">ROUNDDOWN(V79,0)</f>
        <v>0</v>
      </c>
      <c r="X79" s="107">
        <v>0</v>
      </c>
      <c r="Y79" s="103">
        <f>'ИТОГ и проверка'!R79</f>
        <v>0</v>
      </c>
      <c r="Z79" s="103">
        <f t="shared" si="326"/>
        <v>0</v>
      </c>
      <c r="AA79" s="101">
        <f t="shared" ref="AA79:AA99" si="334">Z79-X79</f>
        <v>0</v>
      </c>
      <c r="AB79" s="10">
        <f t="shared" si="328"/>
        <v>0</v>
      </c>
      <c r="AC79" s="279"/>
      <c r="AD79" s="103"/>
      <c r="AE79" s="107"/>
      <c r="AF79" s="107"/>
      <c r="AG79" s="103">
        <f t="shared" ref="AG79:AG99" si="335">Y79</f>
        <v>0</v>
      </c>
      <c r="AH79" s="103"/>
      <c r="AI79" s="121"/>
      <c r="AJ79" s="121">
        <f t="shared" ref="AJ79:AJ99" si="336">SUM(AD79:AI79)</f>
        <v>0</v>
      </c>
      <c r="AK79" s="119">
        <f t="shared" si="329"/>
        <v>0</v>
      </c>
      <c r="AL79" s="101">
        <f t="shared" si="330"/>
        <v>0</v>
      </c>
    </row>
    <row r="80" ht="63">
      <c r="A80" s="96" t="s">
        <v>167</v>
      </c>
      <c r="B80" s="97" t="s">
        <v>168</v>
      </c>
      <c r="C80" s="239">
        <v>1406</v>
      </c>
      <c r="D80" s="337">
        <v>0</v>
      </c>
      <c r="E80" s="251">
        <v>0</v>
      </c>
      <c r="F80" s="217">
        <f t="shared" si="331"/>
        <v>0</v>
      </c>
      <c r="G80" s="102">
        <v>0</v>
      </c>
      <c r="H80" s="105">
        <v>0</v>
      </c>
      <c r="I80" s="278"/>
      <c r="J80" s="105"/>
      <c r="K80" s="105"/>
      <c r="L80" s="105"/>
      <c r="M80" s="105">
        <v>0</v>
      </c>
      <c r="N80" s="105"/>
      <c r="O80" s="100">
        <v>0</v>
      </c>
      <c r="P80" s="107"/>
      <c r="Q80" s="107"/>
      <c r="R80" s="107"/>
      <c r="S80" s="107"/>
      <c r="T80" s="107"/>
      <c r="U80" s="101">
        <v>0</v>
      </c>
      <c r="V80" s="101">
        <f t="shared" si="332"/>
        <v>0</v>
      </c>
      <c r="W80" s="103">
        <f t="shared" si="333"/>
        <v>0</v>
      </c>
      <c r="X80" s="107">
        <v>0</v>
      </c>
      <c r="Y80" s="103">
        <f>'ИТОГ и проверка'!R80</f>
        <v>0</v>
      </c>
      <c r="Z80" s="103">
        <v>0</v>
      </c>
      <c r="AA80" s="101">
        <f t="shared" si="334"/>
        <v>0</v>
      </c>
      <c r="AB80" s="103">
        <f t="shared" si="328"/>
        <v>0</v>
      </c>
      <c r="AC80" s="279"/>
      <c r="AD80" s="103"/>
      <c r="AE80" s="107"/>
      <c r="AF80" s="107"/>
      <c r="AG80" s="103">
        <f t="shared" si="335"/>
        <v>0</v>
      </c>
      <c r="AH80" s="103"/>
      <c r="AI80" s="121"/>
      <c r="AJ80" s="121">
        <f t="shared" si="336"/>
        <v>0</v>
      </c>
      <c r="AK80" s="119">
        <f t="shared" si="329"/>
        <v>0</v>
      </c>
      <c r="AL80" s="101">
        <f t="shared" si="330"/>
        <v>0</v>
      </c>
    </row>
    <row r="81" ht="47.25">
      <c r="A81" s="96" t="s">
        <v>169</v>
      </c>
      <c r="B81" s="97" t="s">
        <v>170</v>
      </c>
      <c r="C81" s="238">
        <v>31</v>
      </c>
      <c r="D81" s="337">
        <v>0</v>
      </c>
      <c r="E81" s="213">
        <v>0</v>
      </c>
      <c r="F81" s="217">
        <f t="shared" si="331"/>
        <v>0</v>
      </c>
      <c r="G81" s="102">
        <v>0</v>
      </c>
      <c r="H81" s="105">
        <v>0</v>
      </c>
      <c r="I81" s="278"/>
      <c r="J81" s="105"/>
      <c r="K81" s="105"/>
      <c r="L81" s="105"/>
      <c r="M81" s="105">
        <v>0</v>
      </c>
      <c r="N81" s="105"/>
      <c r="O81" s="100"/>
      <c r="P81" s="107"/>
      <c r="Q81" s="107"/>
      <c r="R81" s="107"/>
      <c r="S81" s="107"/>
      <c r="T81" s="107"/>
      <c r="U81" s="101">
        <v>0</v>
      </c>
      <c r="V81" s="101">
        <f t="shared" si="332"/>
        <v>0</v>
      </c>
      <c r="W81" s="103">
        <f t="shared" si="333"/>
        <v>0</v>
      </c>
      <c r="X81" s="107">
        <v>0</v>
      </c>
      <c r="Y81" s="103">
        <f>'ИТОГ и проверка'!R81</f>
        <v>0</v>
      </c>
      <c r="Z81" s="103">
        <v>0</v>
      </c>
      <c r="AA81" s="101">
        <f t="shared" si="334"/>
        <v>0</v>
      </c>
      <c r="AB81" s="10">
        <f t="shared" si="328"/>
        <v>0</v>
      </c>
      <c r="AC81" s="279"/>
      <c r="AD81" s="103"/>
      <c r="AE81" s="107"/>
      <c r="AF81" s="107"/>
      <c r="AG81" s="103">
        <f t="shared" si="335"/>
        <v>0</v>
      </c>
      <c r="AH81" s="103"/>
      <c r="AI81" s="121"/>
      <c r="AJ81" s="121">
        <f t="shared" si="336"/>
        <v>0</v>
      </c>
      <c r="AK81" s="119">
        <f t="shared" si="329"/>
        <v>0</v>
      </c>
      <c r="AL81" s="101">
        <f t="shared" si="330"/>
        <v>0</v>
      </c>
    </row>
    <row r="82" ht="47.25">
      <c r="A82" s="96" t="s">
        <v>171</v>
      </c>
      <c r="B82" s="97" t="s">
        <v>172</v>
      </c>
      <c r="C82" s="265">
        <v>58</v>
      </c>
      <c r="D82" s="104">
        <v>0</v>
      </c>
      <c r="E82" s="182">
        <v>0</v>
      </c>
      <c r="F82" s="200">
        <f t="shared" si="331"/>
        <v>0</v>
      </c>
      <c r="G82" s="102">
        <v>0</v>
      </c>
      <c r="H82" s="105">
        <v>0</v>
      </c>
      <c r="I82" s="278"/>
      <c r="J82" s="105"/>
      <c r="K82" s="105"/>
      <c r="L82" s="105"/>
      <c r="M82" s="105">
        <v>0</v>
      </c>
      <c r="N82" s="105"/>
      <c r="O82" s="100"/>
      <c r="P82" s="107"/>
      <c r="Q82" s="107"/>
      <c r="R82" s="107"/>
      <c r="S82" s="107"/>
      <c r="T82" s="107"/>
      <c r="U82" s="101">
        <v>0</v>
      </c>
      <c r="V82" s="101">
        <f t="shared" si="332"/>
        <v>0</v>
      </c>
      <c r="W82" s="103">
        <f t="shared" si="333"/>
        <v>0</v>
      </c>
      <c r="X82" s="107">
        <v>0</v>
      </c>
      <c r="Y82" s="103">
        <f>'ИТОГ и проверка'!R82</f>
        <v>0</v>
      </c>
      <c r="Z82" s="103">
        <v>0</v>
      </c>
      <c r="AA82" s="101">
        <f t="shared" si="334"/>
        <v>0</v>
      </c>
      <c r="AB82" s="103">
        <f t="shared" si="328"/>
        <v>0</v>
      </c>
      <c r="AC82" s="279"/>
      <c r="AD82" s="103"/>
      <c r="AE82" s="107"/>
      <c r="AF82" s="107"/>
      <c r="AG82" s="103">
        <f t="shared" si="335"/>
        <v>0</v>
      </c>
      <c r="AH82" s="103"/>
      <c r="AI82" s="121"/>
      <c r="AJ82" s="121">
        <f t="shared" si="336"/>
        <v>0</v>
      </c>
      <c r="AK82" s="119">
        <f t="shared" si="329"/>
        <v>0</v>
      </c>
      <c r="AL82" s="101">
        <f t="shared" si="330"/>
        <v>0</v>
      </c>
    </row>
    <row r="83" ht="47.25">
      <c r="A83" s="96" t="s">
        <v>173</v>
      </c>
      <c r="B83" s="97" t="s">
        <v>174</v>
      </c>
      <c r="C83" s="238">
        <v>166.59999999999999</v>
      </c>
      <c r="D83" s="104">
        <v>0</v>
      </c>
      <c r="E83" s="120">
        <v>0</v>
      </c>
      <c r="F83" s="200">
        <f t="shared" si="331"/>
        <v>0</v>
      </c>
      <c r="G83" s="102">
        <v>0</v>
      </c>
      <c r="H83" s="105">
        <v>0</v>
      </c>
      <c r="I83" s="278"/>
      <c r="J83" s="105"/>
      <c r="K83" s="105"/>
      <c r="L83" s="105"/>
      <c r="M83" s="105">
        <v>0</v>
      </c>
      <c r="N83" s="105"/>
      <c r="O83" s="100"/>
      <c r="P83" s="107"/>
      <c r="Q83" s="107"/>
      <c r="R83" s="107"/>
      <c r="S83" s="107"/>
      <c r="T83" s="107"/>
      <c r="U83" s="101">
        <v>0</v>
      </c>
      <c r="V83" s="101">
        <f t="shared" si="332"/>
        <v>0</v>
      </c>
      <c r="W83" s="103">
        <f t="shared" si="333"/>
        <v>0</v>
      </c>
      <c r="X83" s="107">
        <v>0</v>
      </c>
      <c r="Y83" s="103">
        <f>'ИТОГ и проверка'!R83</f>
        <v>0</v>
      </c>
      <c r="Z83" s="103">
        <v>0</v>
      </c>
      <c r="AA83" s="101">
        <f t="shared" si="334"/>
        <v>0</v>
      </c>
      <c r="AB83" s="10">
        <f t="shared" si="328"/>
        <v>0</v>
      </c>
      <c r="AC83" s="279"/>
      <c r="AD83" s="103"/>
      <c r="AE83" s="107"/>
      <c r="AF83" s="107"/>
      <c r="AG83" s="103">
        <f t="shared" si="335"/>
        <v>0</v>
      </c>
      <c r="AH83" s="103"/>
      <c r="AI83" s="121"/>
      <c r="AJ83" s="121">
        <f t="shared" si="336"/>
        <v>0</v>
      </c>
      <c r="AK83" s="119">
        <f t="shared" si="329"/>
        <v>0</v>
      </c>
      <c r="AL83" s="101">
        <f t="shared" si="330"/>
        <v>0</v>
      </c>
    </row>
    <row r="84" ht="47.25">
      <c r="A84" s="96" t="s">
        <v>175</v>
      </c>
      <c r="B84" s="97" t="s">
        <v>176</v>
      </c>
      <c r="C84" s="265">
        <v>21.199999999999999</v>
      </c>
      <c r="D84" s="104">
        <v>0</v>
      </c>
      <c r="E84" s="182">
        <v>0</v>
      </c>
      <c r="F84" s="200">
        <f t="shared" si="331"/>
        <v>0</v>
      </c>
      <c r="G84" s="102">
        <v>0</v>
      </c>
      <c r="H84" s="105">
        <v>0</v>
      </c>
      <c r="I84" s="278"/>
      <c r="J84" s="105"/>
      <c r="K84" s="105"/>
      <c r="L84" s="105"/>
      <c r="M84" s="105">
        <v>0</v>
      </c>
      <c r="N84" s="105"/>
      <c r="O84" s="100"/>
      <c r="P84" s="107"/>
      <c r="Q84" s="107"/>
      <c r="R84" s="107"/>
      <c r="S84" s="107"/>
      <c r="T84" s="107"/>
      <c r="U84" s="101">
        <v>0</v>
      </c>
      <c r="V84" s="101">
        <f t="shared" si="332"/>
        <v>0</v>
      </c>
      <c r="W84" s="103">
        <f t="shared" si="333"/>
        <v>0</v>
      </c>
      <c r="X84" s="107">
        <v>0</v>
      </c>
      <c r="Y84" s="103">
        <f>'ИТОГ и проверка'!R84</f>
        <v>0</v>
      </c>
      <c r="Z84" s="103">
        <v>0</v>
      </c>
      <c r="AA84" s="101">
        <f t="shared" si="334"/>
        <v>0</v>
      </c>
      <c r="AB84" s="103">
        <f t="shared" si="328"/>
        <v>0</v>
      </c>
      <c r="AC84" s="279"/>
      <c r="AD84" s="103"/>
      <c r="AE84" s="107"/>
      <c r="AF84" s="107"/>
      <c r="AG84" s="103">
        <f t="shared" si="335"/>
        <v>0</v>
      </c>
      <c r="AH84" s="103"/>
      <c r="AI84" s="121"/>
      <c r="AJ84" s="121">
        <f t="shared" si="336"/>
        <v>0</v>
      </c>
      <c r="AK84" s="119">
        <f t="shared" si="329"/>
        <v>0</v>
      </c>
      <c r="AL84" s="101">
        <f t="shared" si="330"/>
        <v>0</v>
      </c>
    </row>
    <row r="85" ht="47.25">
      <c r="A85" s="96" t="s">
        <v>177</v>
      </c>
      <c r="B85" s="97" t="s">
        <v>178</v>
      </c>
      <c r="C85" s="238">
        <v>70.200000000000003</v>
      </c>
      <c r="D85" s="104">
        <v>0</v>
      </c>
      <c r="E85" s="120">
        <v>0</v>
      </c>
      <c r="F85" s="200">
        <f t="shared" si="331"/>
        <v>0</v>
      </c>
      <c r="G85" s="102">
        <v>0</v>
      </c>
      <c r="H85" s="105">
        <v>0</v>
      </c>
      <c r="I85" s="278"/>
      <c r="J85" s="105"/>
      <c r="K85" s="105"/>
      <c r="L85" s="105"/>
      <c r="M85" s="105">
        <v>0</v>
      </c>
      <c r="N85" s="105"/>
      <c r="O85" s="100"/>
      <c r="P85" s="107"/>
      <c r="Q85" s="107"/>
      <c r="R85" s="107"/>
      <c r="S85" s="107"/>
      <c r="T85" s="107"/>
      <c r="U85" s="101">
        <v>0</v>
      </c>
      <c r="V85" s="101">
        <f t="shared" si="332"/>
        <v>0</v>
      </c>
      <c r="W85" s="103">
        <f t="shared" si="333"/>
        <v>0</v>
      </c>
      <c r="X85" s="107">
        <v>0</v>
      </c>
      <c r="Y85" s="103">
        <f>'ИТОГ и проверка'!R85</f>
        <v>0</v>
      </c>
      <c r="Z85" s="103">
        <v>0</v>
      </c>
      <c r="AA85" s="101">
        <f t="shared" si="334"/>
        <v>0</v>
      </c>
      <c r="AB85" s="10">
        <f t="shared" si="328"/>
        <v>0</v>
      </c>
      <c r="AC85" s="279"/>
      <c r="AD85" s="103"/>
      <c r="AE85" s="107"/>
      <c r="AF85" s="107"/>
      <c r="AG85" s="103">
        <f t="shared" si="335"/>
        <v>0</v>
      </c>
      <c r="AH85" s="103"/>
      <c r="AI85" s="121"/>
      <c r="AJ85" s="121">
        <f t="shared" si="336"/>
        <v>0</v>
      </c>
      <c r="AK85" s="119">
        <f t="shared" si="329"/>
        <v>0</v>
      </c>
      <c r="AL85" s="101">
        <f t="shared" si="330"/>
        <v>0</v>
      </c>
    </row>
    <row r="86" ht="47.25">
      <c r="A86" s="96" t="s">
        <v>179</v>
      </c>
      <c r="B86" s="97" t="s">
        <v>180</v>
      </c>
      <c r="C86" s="265">
        <v>31</v>
      </c>
      <c r="D86" s="104">
        <v>0</v>
      </c>
      <c r="E86" s="182">
        <v>0</v>
      </c>
      <c r="F86" s="200">
        <f t="shared" si="331"/>
        <v>0</v>
      </c>
      <c r="G86" s="102">
        <v>0</v>
      </c>
      <c r="H86" s="105">
        <v>0</v>
      </c>
      <c r="I86" s="278"/>
      <c r="J86" s="105"/>
      <c r="K86" s="105"/>
      <c r="L86" s="105"/>
      <c r="M86" s="105">
        <v>0</v>
      </c>
      <c r="N86" s="105"/>
      <c r="O86" s="100"/>
      <c r="P86" s="107"/>
      <c r="Q86" s="107"/>
      <c r="R86" s="107"/>
      <c r="S86" s="107"/>
      <c r="T86" s="107"/>
      <c r="U86" s="101">
        <v>0</v>
      </c>
      <c r="V86" s="101">
        <f t="shared" si="332"/>
        <v>0</v>
      </c>
      <c r="W86" s="103">
        <f t="shared" si="333"/>
        <v>0</v>
      </c>
      <c r="X86" s="107">
        <v>0</v>
      </c>
      <c r="Y86" s="103">
        <f>'ИТОГ и проверка'!R86</f>
        <v>0</v>
      </c>
      <c r="Z86" s="103">
        <v>0</v>
      </c>
      <c r="AA86" s="101">
        <f t="shared" si="334"/>
        <v>0</v>
      </c>
      <c r="AB86" s="103">
        <f t="shared" si="328"/>
        <v>0</v>
      </c>
      <c r="AC86" s="279"/>
      <c r="AD86" s="103"/>
      <c r="AE86" s="107"/>
      <c r="AF86" s="107"/>
      <c r="AG86" s="103">
        <f t="shared" si="335"/>
        <v>0</v>
      </c>
      <c r="AH86" s="103"/>
      <c r="AI86" s="121"/>
      <c r="AJ86" s="121">
        <f t="shared" si="336"/>
        <v>0</v>
      </c>
      <c r="AK86" s="119">
        <f t="shared" si="329"/>
        <v>0</v>
      </c>
      <c r="AL86" s="101">
        <f t="shared" si="330"/>
        <v>0</v>
      </c>
    </row>
    <row r="87" ht="47.25">
      <c r="A87" s="96" t="s">
        <v>181</v>
      </c>
      <c r="B87" s="97" t="s">
        <v>182</v>
      </c>
      <c r="C87" s="238">
        <v>72</v>
      </c>
      <c r="D87" s="104">
        <v>0</v>
      </c>
      <c r="E87" s="120">
        <v>0</v>
      </c>
      <c r="F87" s="200">
        <f t="shared" si="331"/>
        <v>0</v>
      </c>
      <c r="G87" s="102">
        <v>0</v>
      </c>
      <c r="H87" s="105">
        <v>0</v>
      </c>
      <c r="I87" s="278"/>
      <c r="J87" s="105"/>
      <c r="K87" s="105"/>
      <c r="L87" s="105"/>
      <c r="M87" s="105">
        <v>0</v>
      </c>
      <c r="N87" s="105"/>
      <c r="O87" s="100"/>
      <c r="P87" s="107"/>
      <c r="Q87" s="107"/>
      <c r="R87" s="107"/>
      <c r="S87" s="107"/>
      <c r="T87" s="107"/>
      <c r="U87" s="101">
        <v>0</v>
      </c>
      <c r="V87" s="101">
        <f t="shared" si="332"/>
        <v>0</v>
      </c>
      <c r="W87" s="103">
        <f t="shared" si="333"/>
        <v>0</v>
      </c>
      <c r="X87" s="107">
        <v>0</v>
      </c>
      <c r="Y87" s="103">
        <f>'ИТОГ и проверка'!R87</f>
        <v>0</v>
      </c>
      <c r="Z87" s="103">
        <v>0</v>
      </c>
      <c r="AA87" s="101">
        <f t="shared" si="334"/>
        <v>0</v>
      </c>
      <c r="AB87" s="10">
        <f t="shared" si="328"/>
        <v>0</v>
      </c>
      <c r="AC87" s="279"/>
      <c r="AD87" s="103"/>
      <c r="AE87" s="107"/>
      <c r="AF87" s="107"/>
      <c r="AG87" s="103">
        <f t="shared" si="335"/>
        <v>0</v>
      </c>
      <c r="AH87" s="103"/>
      <c r="AI87" s="121"/>
      <c r="AJ87" s="121">
        <f t="shared" si="336"/>
        <v>0</v>
      </c>
      <c r="AK87" s="119">
        <f t="shared" si="329"/>
        <v>0</v>
      </c>
      <c r="AL87" s="101">
        <f t="shared" si="330"/>
        <v>0</v>
      </c>
    </row>
    <row r="88" ht="47.25">
      <c r="A88" s="96" t="s">
        <v>183</v>
      </c>
      <c r="B88" s="97" t="s">
        <v>184</v>
      </c>
      <c r="C88" s="265">
        <v>117.59999999999999</v>
      </c>
      <c r="D88" s="104">
        <v>0</v>
      </c>
      <c r="E88" s="182">
        <v>0</v>
      </c>
      <c r="F88" s="200">
        <f t="shared" si="331"/>
        <v>0</v>
      </c>
      <c r="G88" s="102">
        <v>0</v>
      </c>
      <c r="H88" s="105">
        <v>0</v>
      </c>
      <c r="I88" s="278"/>
      <c r="J88" s="105"/>
      <c r="K88" s="105"/>
      <c r="L88" s="105"/>
      <c r="M88" s="105">
        <v>0</v>
      </c>
      <c r="N88" s="105"/>
      <c r="O88" s="100"/>
      <c r="P88" s="107"/>
      <c r="Q88" s="107"/>
      <c r="R88" s="107"/>
      <c r="S88" s="107"/>
      <c r="T88" s="107"/>
      <c r="U88" s="101">
        <v>0</v>
      </c>
      <c r="V88" s="101">
        <f t="shared" si="332"/>
        <v>0</v>
      </c>
      <c r="W88" s="103">
        <f t="shared" si="333"/>
        <v>0</v>
      </c>
      <c r="X88" s="107">
        <v>0</v>
      </c>
      <c r="Y88" s="103">
        <f>'ИТОГ и проверка'!R88</f>
        <v>0</v>
      </c>
      <c r="Z88" s="103">
        <v>0</v>
      </c>
      <c r="AA88" s="101">
        <f t="shared" si="334"/>
        <v>0</v>
      </c>
      <c r="AB88" s="103">
        <f t="shared" si="328"/>
        <v>0</v>
      </c>
      <c r="AC88" s="279"/>
      <c r="AD88" s="103"/>
      <c r="AE88" s="107"/>
      <c r="AF88" s="107"/>
      <c r="AG88" s="103">
        <f t="shared" si="335"/>
        <v>0</v>
      </c>
      <c r="AH88" s="103"/>
      <c r="AI88" s="121"/>
      <c r="AJ88" s="121">
        <f t="shared" si="336"/>
        <v>0</v>
      </c>
      <c r="AK88" s="119">
        <f t="shared" si="329"/>
        <v>0</v>
      </c>
      <c r="AL88" s="101">
        <f t="shared" si="330"/>
        <v>0</v>
      </c>
    </row>
    <row r="89" ht="47.25">
      <c r="A89" s="96" t="s">
        <v>185</v>
      </c>
      <c r="B89" s="97" t="s">
        <v>186</v>
      </c>
      <c r="C89" s="238">
        <v>161.69999999999999</v>
      </c>
      <c r="D89" s="104">
        <v>0</v>
      </c>
      <c r="E89" s="120">
        <v>0</v>
      </c>
      <c r="F89" s="200">
        <f t="shared" si="331"/>
        <v>0</v>
      </c>
      <c r="G89" s="102">
        <v>0</v>
      </c>
      <c r="H89" s="105">
        <v>0</v>
      </c>
      <c r="I89" s="278"/>
      <c r="J89" s="105"/>
      <c r="K89" s="105"/>
      <c r="L89" s="105"/>
      <c r="M89" s="105">
        <v>0</v>
      </c>
      <c r="N89" s="105"/>
      <c r="O89" s="100"/>
      <c r="P89" s="107"/>
      <c r="Q89" s="107"/>
      <c r="R89" s="107"/>
      <c r="S89" s="107"/>
      <c r="T89" s="107"/>
      <c r="U89" s="101">
        <v>0</v>
      </c>
      <c r="V89" s="101">
        <f t="shared" si="332"/>
        <v>0</v>
      </c>
      <c r="W89" s="103">
        <f t="shared" si="333"/>
        <v>0</v>
      </c>
      <c r="X89" s="107">
        <v>0</v>
      </c>
      <c r="Y89" s="103">
        <f>'ИТОГ и проверка'!R89</f>
        <v>0</v>
      </c>
      <c r="Z89" s="103">
        <v>0</v>
      </c>
      <c r="AA89" s="101">
        <f t="shared" si="334"/>
        <v>0</v>
      </c>
      <c r="AB89" s="10">
        <f t="shared" si="328"/>
        <v>0</v>
      </c>
      <c r="AC89" s="279"/>
      <c r="AD89" s="103"/>
      <c r="AE89" s="107"/>
      <c r="AF89" s="107"/>
      <c r="AG89" s="103">
        <f t="shared" si="335"/>
        <v>0</v>
      </c>
      <c r="AH89" s="103"/>
      <c r="AI89" s="121"/>
      <c r="AJ89" s="121">
        <f t="shared" si="336"/>
        <v>0</v>
      </c>
      <c r="AK89" s="119">
        <f t="shared" si="329"/>
        <v>0</v>
      </c>
      <c r="AL89" s="101">
        <f t="shared" si="330"/>
        <v>0</v>
      </c>
    </row>
    <row r="90" ht="47.25">
      <c r="A90" s="96" t="s">
        <v>187</v>
      </c>
      <c r="B90" s="97" t="s">
        <v>188</v>
      </c>
      <c r="C90" s="265">
        <v>155.09999999999999</v>
      </c>
      <c r="D90" s="104">
        <v>0</v>
      </c>
      <c r="E90" s="182">
        <v>0</v>
      </c>
      <c r="F90" s="200">
        <f t="shared" si="331"/>
        <v>0</v>
      </c>
      <c r="G90" s="102">
        <v>0</v>
      </c>
      <c r="H90" s="105">
        <v>0</v>
      </c>
      <c r="I90" s="278"/>
      <c r="J90" s="105"/>
      <c r="K90" s="105"/>
      <c r="L90" s="105"/>
      <c r="M90" s="105">
        <v>0</v>
      </c>
      <c r="N90" s="105"/>
      <c r="O90" s="100"/>
      <c r="P90" s="107"/>
      <c r="Q90" s="107"/>
      <c r="R90" s="107"/>
      <c r="S90" s="107"/>
      <c r="T90" s="107"/>
      <c r="U90" s="101">
        <v>0</v>
      </c>
      <c r="V90" s="101">
        <f t="shared" si="332"/>
        <v>0</v>
      </c>
      <c r="W90" s="103">
        <f t="shared" si="333"/>
        <v>0</v>
      </c>
      <c r="X90" s="107">
        <v>0</v>
      </c>
      <c r="Y90" s="103">
        <f>'ИТОГ и проверка'!R90</f>
        <v>0</v>
      </c>
      <c r="Z90" s="103">
        <v>0</v>
      </c>
      <c r="AA90" s="101">
        <f t="shared" si="334"/>
        <v>0</v>
      </c>
      <c r="AB90" s="103">
        <f t="shared" si="328"/>
        <v>0</v>
      </c>
      <c r="AC90" s="279"/>
      <c r="AD90" s="103"/>
      <c r="AE90" s="107"/>
      <c r="AF90" s="107"/>
      <c r="AG90" s="103">
        <f t="shared" si="335"/>
        <v>0</v>
      </c>
      <c r="AH90" s="103"/>
      <c r="AI90" s="121"/>
      <c r="AJ90" s="121">
        <f t="shared" si="336"/>
        <v>0</v>
      </c>
      <c r="AK90" s="119">
        <f t="shared" si="329"/>
        <v>0</v>
      </c>
      <c r="AL90" s="101">
        <f t="shared" si="330"/>
        <v>0</v>
      </c>
    </row>
    <row r="91" ht="47.25">
      <c r="A91" s="96" t="s">
        <v>189</v>
      </c>
      <c r="B91" s="97" t="s">
        <v>190</v>
      </c>
      <c r="C91" s="238">
        <v>57.299999999999997</v>
      </c>
      <c r="D91" s="104">
        <v>0</v>
      </c>
      <c r="E91" s="120">
        <v>0</v>
      </c>
      <c r="F91" s="200">
        <f t="shared" si="331"/>
        <v>0</v>
      </c>
      <c r="G91" s="102">
        <v>0</v>
      </c>
      <c r="H91" s="105">
        <v>0</v>
      </c>
      <c r="I91" s="278"/>
      <c r="J91" s="105"/>
      <c r="K91" s="105"/>
      <c r="L91" s="105"/>
      <c r="M91" s="105">
        <v>0</v>
      </c>
      <c r="N91" s="105"/>
      <c r="O91" s="100"/>
      <c r="P91" s="107"/>
      <c r="Q91" s="107"/>
      <c r="R91" s="107"/>
      <c r="S91" s="107"/>
      <c r="T91" s="107"/>
      <c r="U91" s="101">
        <v>0</v>
      </c>
      <c r="V91" s="101">
        <f t="shared" si="332"/>
        <v>0</v>
      </c>
      <c r="W91" s="103">
        <f t="shared" si="333"/>
        <v>0</v>
      </c>
      <c r="X91" s="107">
        <v>0</v>
      </c>
      <c r="Y91" s="103">
        <f>'ИТОГ и проверка'!R91</f>
        <v>0</v>
      </c>
      <c r="Z91" s="103">
        <v>0</v>
      </c>
      <c r="AA91" s="101">
        <f t="shared" si="334"/>
        <v>0</v>
      </c>
      <c r="AB91" s="10">
        <f t="shared" si="328"/>
        <v>0</v>
      </c>
      <c r="AC91" s="279"/>
      <c r="AD91" s="103"/>
      <c r="AE91" s="107"/>
      <c r="AF91" s="107"/>
      <c r="AG91" s="103">
        <f t="shared" si="335"/>
        <v>0</v>
      </c>
      <c r="AH91" s="103"/>
      <c r="AI91" s="121"/>
      <c r="AJ91" s="121">
        <f t="shared" si="336"/>
        <v>0</v>
      </c>
      <c r="AK91" s="119">
        <f t="shared" si="329"/>
        <v>0</v>
      </c>
      <c r="AL91" s="101">
        <f t="shared" si="330"/>
        <v>0</v>
      </c>
    </row>
    <row r="92" ht="47.25">
      <c r="A92" s="96" t="s">
        <v>191</v>
      </c>
      <c r="B92" s="97" t="s">
        <v>192</v>
      </c>
      <c r="C92" s="265">
        <v>31</v>
      </c>
      <c r="D92" s="104">
        <v>0</v>
      </c>
      <c r="E92" s="182">
        <v>0</v>
      </c>
      <c r="F92" s="200">
        <f t="shared" si="331"/>
        <v>0</v>
      </c>
      <c r="G92" s="102">
        <v>0</v>
      </c>
      <c r="H92" s="105">
        <v>0</v>
      </c>
      <c r="I92" s="278"/>
      <c r="J92" s="105"/>
      <c r="K92" s="105"/>
      <c r="L92" s="105"/>
      <c r="M92" s="105">
        <v>0</v>
      </c>
      <c r="N92" s="105"/>
      <c r="O92" s="100"/>
      <c r="P92" s="107"/>
      <c r="Q92" s="107"/>
      <c r="R92" s="107"/>
      <c r="S92" s="107"/>
      <c r="T92" s="107"/>
      <c r="U92" s="101">
        <v>0</v>
      </c>
      <c r="V92" s="101">
        <f t="shared" si="332"/>
        <v>0</v>
      </c>
      <c r="W92" s="103">
        <f t="shared" si="333"/>
        <v>0</v>
      </c>
      <c r="X92" s="107">
        <v>0</v>
      </c>
      <c r="Y92" s="103">
        <f>'ИТОГ и проверка'!R92</f>
        <v>0</v>
      </c>
      <c r="Z92" s="103">
        <v>0</v>
      </c>
      <c r="AA92" s="101">
        <f t="shared" si="334"/>
        <v>0</v>
      </c>
      <c r="AB92" s="103">
        <f t="shared" si="328"/>
        <v>0</v>
      </c>
      <c r="AC92" s="279"/>
      <c r="AD92" s="103"/>
      <c r="AE92" s="107"/>
      <c r="AF92" s="107"/>
      <c r="AG92" s="103">
        <f t="shared" si="335"/>
        <v>0</v>
      </c>
      <c r="AH92" s="103"/>
      <c r="AI92" s="121"/>
      <c r="AJ92" s="121">
        <f t="shared" si="336"/>
        <v>0</v>
      </c>
      <c r="AK92" s="119">
        <f t="shared" si="329"/>
        <v>0</v>
      </c>
      <c r="AL92" s="101">
        <f t="shared" si="330"/>
        <v>0</v>
      </c>
    </row>
    <row r="93" ht="47.25">
      <c r="A93" s="96" t="s">
        <v>193</v>
      </c>
      <c r="B93" s="97" t="s">
        <v>194</v>
      </c>
      <c r="C93" s="238">
        <v>55.5</v>
      </c>
      <c r="D93" s="104">
        <v>1</v>
      </c>
      <c r="E93" s="120">
        <v>1</v>
      </c>
      <c r="F93" s="200">
        <f t="shared" si="331"/>
        <v>0.018018018018018018</v>
      </c>
      <c r="G93" s="102">
        <v>0</v>
      </c>
      <c r="H93" s="105">
        <v>0</v>
      </c>
      <c r="I93" s="278"/>
      <c r="J93" s="105"/>
      <c r="K93" s="105"/>
      <c r="L93" s="105"/>
      <c r="M93" s="105">
        <v>0</v>
      </c>
      <c r="N93" s="105"/>
      <c r="O93" s="100"/>
      <c r="P93" s="107"/>
      <c r="Q93" s="107"/>
      <c r="R93" s="107"/>
      <c r="S93" s="107"/>
      <c r="T93" s="107"/>
      <c r="U93" s="101">
        <v>0</v>
      </c>
      <c r="V93" s="101">
        <f t="shared" si="332"/>
        <v>0</v>
      </c>
      <c r="W93" s="103">
        <f t="shared" si="333"/>
        <v>0</v>
      </c>
      <c r="X93" s="107">
        <v>0</v>
      </c>
      <c r="Y93" s="103">
        <f>'ИТОГ и проверка'!R93</f>
        <v>0</v>
      </c>
      <c r="Z93" s="103">
        <f t="shared" ref="Z82:Z99" si="337">Y93/E93%</f>
        <v>0</v>
      </c>
      <c r="AA93" s="101">
        <f t="shared" si="334"/>
        <v>0</v>
      </c>
      <c r="AB93" s="10">
        <f t="shared" si="328"/>
        <v>0</v>
      </c>
      <c r="AC93" s="279"/>
      <c r="AD93" s="103"/>
      <c r="AE93" s="107"/>
      <c r="AF93" s="107"/>
      <c r="AG93" s="103">
        <f t="shared" si="335"/>
        <v>0</v>
      </c>
      <c r="AH93" s="103"/>
      <c r="AI93" s="121"/>
      <c r="AJ93" s="121">
        <f t="shared" si="336"/>
        <v>0</v>
      </c>
      <c r="AK93" s="119">
        <f t="shared" si="329"/>
        <v>0</v>
      </c>
      <c r="AL93" s="101">
        <f t="shared" si="330"/>
        <v>0</v>
      </c>
    </row>
    <row r="94" ht="47.25">
      <c r="A94" s="96" t="s">
        <v>195</v>
      </c>
      <c r="B94" s="97" t="s">
        <v>196</v>
      </c>
      <c r="C94" s="265">
        <v>450.80000000000001</v>
      </c>
      <c r="D94" s="104">
        <v>0</v>
      </c>
      <c r="E94" s="182">
        <v>0</v>
      </c>
      <c r="F94" s="200">
        <f t="shared" si="331"/>
        <v>0</v>
      </c>
      <c r="G94" s="102">
        <v>0</v>
      </c>
      <c r="H94" s="105">
        <v>0</v>
      </c>
      <c r="I94" s="278"/>
      <c r="J94" s="105"/>
      <c r="K94" s="105"/>
      <c r="L94" s="105"/>
      <c r="M94" s="105">
        <v>0</v>
      </c>
      <c r="N94" s="105"/>
      <c r="O94" s="100"/>
      <c r="P94" s="107"/>
      <c r="Q94" s="107"/>
      <c r="R94" s="107"/>
      <c r="S94" s="107"/>
      <c r="T94" s="107"/>
      <c r="U94" s="101">
        <v>0</v>
      </c>
      <c r="V94" s="101">
        <f t="shared" si="332"/>
        <v>0</v>
      </c>
      <c r="W94" s="103">
        <f t="shared" si="333"/>
        <v>0</v>
      </c>
      <c r="X94" s="107">
        <v>0</v>
      </c>
      <c r="Y94" s="103">
        <f>'ИТОГ и проверка'!R94</f>
        <v>0</v>
      </c>
      <c r="Z94" s="103">
        <v>0</v>
      </c>
      <c r="AA94" s="101">
        <f t="shared" si="334"/>
        <v>0</v>
      </c>
      <c r="AB94" s="103">
        <f t="shared" si="328"/>
        <v>0</v>
      </c>
      <c r="AC94" s="279"/>
      <c r="AD94" s="103"/>
      <c r="AE94" s="107"/>
      <c r="AF94" s="107"/>
      <c r="AG94" s="103">
        <f t="shared" si="335"/>
        <v>0</v>
      </c>
      <c r="AH94" s="103"/>
      <c r="AI94" s="121"/>
      <c r="AJ94" s="121">
        <f t="shared" si="336"/>
        <v>0</v>
      </c>
      <c r="AK94" s="119">
        <f t="shared" si="329"/>
        <v>0</v>
      </c>
      <c r="AL94" s="101">
        <f t="shared" si="330"/>
        <v>0</v>
      </c>
    </row>
    <row r="95" ht="31.5">
      <c r="A95" s="96" t="s">
        <v>197</v>
      </c>
      <c r="B95" s="97" t="s">
        <v>198</v>
      </c>
      <c r="C95" s="232">
        <v>1064.22</v>
      </c>
      <c r="D95" s="337">
        <v>10</v>
      </c>
      <c r="E95" s="373">
        <v>10</v>
      </c>
      <c r="F95" s="217">
        <f t="shared" si="331"/>
        <v>0.0093965533442333347</v>
      </c>
      <c r="G95" s="102">
        <v>1</v>
      </c>
      <c r="H95" s="105">
        <v>10</v>
      </c>
      <c r="I95" s="105">
        <v>0</v>
      </c>
      <c r="J95" s="105"/>
      <c r="K95" s="105"/>
      <c r="L95" s="105"/>
      <c r="M95" s="105">
        <v>1</v>
      </c>
      <c r="N95" s="105"/>
      <c r="O95" s="145"/>
      <c r="P95" s="107"/>
      <c r="Q95" s="107"/>
      <c r="R95" s="107"/>
      <c r="S95" s="107"/>
      <c r="T95" s="107"/>
      <c r="U95" s="101">
        <v>0</v>
      </c>
      <c r="V95" s="101">
        <f t="shared" si="332"/>
        <v>1</v>
      </c>
      <c r="W95" s="103">
        <f t="shared" si="333"/>
        <v>1</v>
      </c>
      <c r="X95" s="107">
        <v>10</v>
      </c>
      <c r="Y95" s="103">
        <f>'ИТОГ и проверка'!R95</f>
        <v>1</v>
      </c>
      <c r="Z95" s="103">
        <f t="shared" si="337"/>
        <v>10</v>
      </c>
      <c r="AA95" s="101">
        <f t="shared" si="334"/>
        <v>0</v>
      </c>
      <c r="AB95" s="10">
        <f t="shared" si="328"/>
        <v>0</v>
      </c>
      <c r="AC95" s="133">
        <v>0</v>
      </c>
      <c r="AD95" s="103"/>
      <c r="AE95" s="107"/>
      <c r="AF95" s="107"/>
      <c r="AG95" s="103">
        <f t="shared" si="335"/>
        <v>1</v>
      </c>
      <c r="AH95" s="103"/>
      <c r="AI95" s="121"/>
      <c r="AJ95" s="121">
        <f t="shared" si="336"/>
        <v>1</v>
      </c>
      <c r="AK95" s="119">
        <f t="shared" si="329"/>
        <v>0</v>
      </c>
      <c r="AL95" s="101">
        <f t="shared" si="330"/>
        <v>0</v>
      </c>
    </row>
    <row r="96" ht="31.5">
      <c r="A96" s="96" t="s">
        <v>199</v>
      </c>
      <c r="B96" s="97" t="s">
        <v>200</v>
      </c>
      <c r="C96" s="214">
        <v>2277.5900000000001</v>
      </c>
      <c r="D96" s="337">
        <v>0</v>
      </c>
      <c r="E96" s="293">
        <v>0</v>
      </c>
      <c r="F96" s="217">
        <f t="shared" si="331"/>
        <v>0</v>
      </c>
      <c r="G96" s="102">
        <v>0</v>
      </c>
      <c r="H96" s="105">
        <v>0</v>
      </c>
      <c r="I96" s="105">
        <v>0</v>
      </c>
      <c r="J96" s="105"/>
      <c r="K96" s="105"/>
      <c r="L96" s="105"/>
      <c r="M96" s="105">
        <v>0</v>
      </c>
      <c r="N96" s="105"/>
      <c r="O96" s="139">
        <v>0</v>
      </c>
      <c r="P96" s="107"/>
      <c r="Q96" s="107"/>
      <c r="R96" s="107"/>
      <c r="S96" s="107"/>
      <c r="T96" s="107"/>
      <c r="U96" s="101">
        <v>0</v>
      </c>
      <c r="V96" s="101">
        <f t="shared" si="332"/>
        <v>0</v>
      </c>
      <c r="W96" s="103">
        <f t="shared" si="333"/>
        <v>0</v>
      </c>
      <c r="X96" s="107">
        <v>0</v>
      </c>
      <c r="Y96" s="103">
        <f>'ИТОГ и проверка'!R96</f>
        <v>0</v>
      </c>
      <c r="Z96" s="103">
        <v>0</v>
      </c>
      <c r="AA96" s="101">
        <f t="shared" si="334"/>
        <v>0</v>
      </c>
      <c r="AB96" s="103">
        <f t="shared" si="328"/>
        <v>0</v>
      </c>
      <c r="AC96" s="133">
        <v>0</v>
      </c>
      <c r="AD96" s="103"/>
      <c r="AE96" s="107"/>
      <c r="AF96" s="107"/>
      <c r="AG96" s="103">
        <f t="shared" si="335"/>
        <v>0</v>
      </c>
      <c r="AH96" s="103"/>
      <c r="AI96" s="121"/>
      <c r="AJ96" s="121">
        <f t="shared" si="336"/>
        <v>0</v>
      </c>
      <c r="AK96" s="119">
        <f t="shared" si="329"/>
        <v>0</v>
      </c>
      <c r="AL96" s="101">
        <f t="shared" si="330"/>
        <v>0</v>
      </c>
    </row>
    <row r="97" ht="31.5">
      <c r="A97" s="96" t="s">
        <v>201</v>
      </c>
      <c r="B97" s="97" t="s">
        <v>202</v>
      </c>
      <c r="C97" s="211">
        <v>6270.6800000000003</v>
      </c>
      <c r="D97" s="104">
        <v>59</v>
      </c>
      <c r="E97" s="182">
        <v>118</v>
      </c>
      <c r="F97" s="200">
        <f t="shared" si="331"/>
        <v>0.018817735875535029</v>
      </c>
      <c r="G97" s="102">
        <v>3</v>
      </c>
      <c r="H97" s="105">
        <v>8</v>
      </c>
      <c r="I97" s="105">
        <v>2</v>
      </c>
      <c r="J97" s="105"/>
      <c r="K97" s="105"/>
      <c r="L97" s="105"/>
      <c r="M97" s="105">
        <v>3</v>
      </c>
      <c r="N97" s="105"/>
      <c r="O97" s="145"/>
      <c r="P97" s="107"/>
      <c r="Q97" s="107"/>
      <c r="R97" s="107"/>
      <c r="S97" s="107"/>
      <c r="T97" s="107"/>
      <c r="U97" s="101">
        <f t="shared" si="327"/>
        <v>0</v>
      </c>
      <c r="V97" s="101">
        <f t="shared" si="332"/>
        <v>11.800000000000001</v>
      </c>
      <c r="W97" s="103">
        <f t="shared" si="333"/>
        <v>11</v>
      </c>
      <c r="X97" s="107">
        <v>10</v>
      </c>
      <c r="Y97" s="103">
        <f>'ИТОГ и проверка'!R97+AC97</f>
        <v>11</v>
      </c>
      <c r="Z97" s="103">
        <f t="shared" si="337"/>
        <v>9.3220338983050848</v>
      </c>
      <c r="AA97" s="101">
        <f t="shared" si="334"/>
        <v>-0.67796610169491522</v>
      </c>
      <c r="AB97" s="10">
        <f t="shared" si="328"/>
        <v>0</v>
      </c>
      <c r="AC97" s="133">
        <v>5</v>
      </c>
      <c r="AD97" s="103"/>
      <c r="AE97" s="107"/>
      <c r="AF97" s="107"/>
      <c r="AG97" s="103">
        <f>Y97-AC97</f>
        <v>6</v>
      </c>
      <c r="AH97" s="103"/>
      <c r="AI97" s="121"/>
      <c r="AJ97" s="121">
        <f t="shared" si="336"/>
        <v>6</v>
      </c>
      <c r="AK97" s="119">
        <f t="shared" si="329"/>
        <v>-5</v>
      </c>
      <c r="AL97" s="101">
        <f t="shared" si="330"/>
        <v>0</v>
      </c>
    </row>
    <row r="98">
      <c r="A98" s="123" t="s">
        <v>203</v>
      </c>
      <c r="B98" s="87" t="s">
        <v>204</v>
      </c>
      <c r="C98" s="206"/>
      <c r="D98" s="208"/>
      <c r="E98" s="255"/>
      <c r="F98" s="256"/>
      <c r="G98" s="149"/>
      <c r="H98" s="91"/>
      <c r="I98" s="91"/>
      <c r="J98" s="91"/>
      <c r="K98" s="91"/>
      <c r="L98" s="91"/>
      <c r="M98" s="91"/>
      <c r="N98" s="91"/>
      <c r="O98" s="10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150"/>
      <c r="AA98" s="90"/>
      <c r="AB98" s="103">
        <f t="shared" si="328"/>
        <v>0</v>
      </c>
      <c r="AC98" s="90"/>
      <c r="AD98" s="90"/>
      <c r="AE98" s="90"/>
      <c r="AF98" s="90"/>
      <c r="AG98" s="90"/>
      <c r="AH98" s="90"/>
      <c r="AI98" s="370"/>
      <c r="AJ98" s="121">
        <f t="shared" si="336"/>
        <v>0</v>
      </c>
      <c r="AK98" s="119">
        <f t="shared" si="329"/>
        <v>0</v>
      </c>
      <c r="AL98" s="101">
        <f t="shared" si="330"/>
        <v>0</v>
      </c>
    </row>
    <row r="99" ht="47.25">
      <c r="A99" s="96" t="s">
        <v>205</v>
      </c>
      <c r="B99" s="97" t="s">
        <v>206</v>
      </c>
      <c r="C99" s="232">
        <v>559.529</v>
      </c>
      <c r="D99" s="337">
        <v>43</v>
      </c>
      <c r="E99" s="293">
        <v>50</v>
      </c>
      <c r="F99" s="217">
        <f t="shared" si="331"/>
        <v>0.089360873162963844</v>
      </c>
      <c r="G99" s="102">
        <v>4</v>
      </c>
      <c r="H99" s="105">
        <v>9</v>
      </c>
      <c r="I99" s="278"/>
      <c r="J99" s="105"/>
      <c r="K99" s="105"/>
      <c r="L99" s="105"/>
      <c r="M99" s="105">
        <v>4</v>
      </c>
      <c r="N99" s="105"/>
      <c r="O99" s="100">
        <v>4</v>
      </c>
      <c r="P99" s="107"/>
      <c r="Q99" s="107"/>
      <c r="R99" s="107"/>
      <c r="S99" s="107"/>
      <c r="T99" s="107"/>
      <c r="U99" s="101">
        <f t="shared" si="327"/>
        <v>100</v>
      </c>
      <c r="V99" s="101">
        <f t="shared" si="332"/>
        <v>5</v>
      </c>
      <c r="W99" s="103">
        <f t="shared" si="333"/>
        <v>5</v>
      </c>
      <c r="X99" s="107">
        <v>10</v>
      </c>
      <c r="Y99" s="103">
        <f>'ИТОГ и проверка'!R99</f>
        <v>5</v>
      </c>
      <c r="Z99" s="103">
        <f t="shared" si="337"/>
        <v>10</v>
      </c>
      <c r="AA99" s="101">
        <f t="shared" si="334"/>
        <v>0</v>
      </c>
      <c r="AB99" s="10">
        <f t="shared" si="328"/>
        <v>0</v>
      </c>
      <c r="AC99" s="279"/>
      <c r="AD99" s="103"/>
      <c r="AE99" s="107"/>
      <c r="AF99" s="107"/>
      <c r="AG99" s="103">
        <f t="shared" si="335"/>
        <v>5</v>
      </c>
      <c r="AH99" s="103"/>
      <c r="AI99" s="121"/>
      <c r="AJ99" s="121">
        <f t="shared" si="336"/>
        <v>5</v>
      </c>
      <c r="AK99" s="119">
        <f t="shared" si="329"/>
        <v>0</v>
      </c>
      <c r="AL99" s="101">
        <f t="shared" si="330"/>
        <v>0</v>
      </c>
    </row>
    <row r="100" ht="31.5">
      <c r="A100" s="96" t="s">
        <v>207</v>
      </c>
      <c r="B100" s="97" t="s">
        <v>208</v>
      </c>
      <c r="C100" s="239">
        <v>84.480000000000004</v>
      </c>
      <c r="D100" s="104">
        <v>9</v>
      </c>
      <c r="E100" s="294">
        <v>9</v>
      </c>
      <c r="F100" s="200">
        <f t="shared" ref="F100:F163" si="338">E100/C100</f>
        <v>0.1065340909090909</v>
      </c>
      <c r="G100" s="102">
        <v>0</v>
      </c>
      <c r="H100" s="105">
        <v>0</v>
      </c>
      <c r="I100" s="278"/>
      <c r="J100" s="105"/>
      <c r="K100" s="105"/>
      <c r="L100" s="105"/>
      <c r="M100" s="105">
        <v>0</v>
      </c>
      <c r="N100" s="105"/>
      <c r="O100" s="100">
        <v>0</v>
      </c>
      <c r="P100" s="107"/>
      <c r="Q100" s="107"/>
      <c r="R100" s="107"/>
      <c r="S100" s="107"/>
      <c r="T100" s="107"/>
      <c r="U100" s="101">
        <v>0</v>
      </c>
      <c r="V100" s="101">
        <f t="shared" ref="V100:V163" si="339">E100*X100%</f>
        <v>0</v>
      </c>
      <c r="W100" s="103">
        <f t="shared" ref="W100:W163" si="340">ROUNDDOWN(V100,0)</f>
        <v>0</v>
      </c>
      <c r="X100" s="107">
        <v>0</v>
      </c>
      <c r="Y100" s="103">
        <f>'ИТОГ и проверка'!R100</f>
        <v>0</v>
      </c>
      <c r="Z100" s="103">
        <f t="shared" ref="Z100:Z163" si="341">Y100/E100%</f>
        <v>0</v>
      </c>
      <c r="AA100" s="101">
        <f t="shared" ref="AA100:AA163" si="342">Z100-X100</f>
        <v>0</v>
      </c>
      <c r="AB100" s="103">
        <f t="shared" ref="AB100:AB163" si="343">IF(AA100&gt;0.01,AA100*1000000,0)</f>
        <v>0</v>
      </c>
      <c r="AC100" s="279"/>
      <c r="AD100" s="103"/>
      <c r="AE100" s="107"/>
      <c r="AF100" s="107"/>
      <c r="AG100" s="103">
        <f t="shared" ref="AG100:AG163" si="344">Y100</f>
        <v>0</v>
      </c>
      <c r="AH100" s="103"/>
      <c r="AI100" s="121"/>
      <c r="AJ100" s="121">
        <f t="shared" ref="AJ100:AJ163" si="345">SUM(AD100:AI100)</f>
        <v>0</v>
      </c>
      <c r="AK100" s="119">
        <f t="shared" ref="AK100:AK163" si="346">AJ100-Y100</f>
        <v>0</v>
      </c>
      <c r="AL100" s="101">
        <f t="shared" ref="AL100:AL163" si="347">IF(AK100&gt;1,AK100*1000,0)</f>
        <v>0</v>
      </c>
    </row>
    <row r="101" ht="63">
      <c r="A101" s="96" t="s">
        <v>209</v>
      </c>
      <c r="B101" s="97" t="s">
        <v>210</v>
      </c>
      <c r="C101" s="232">
        <v>118.67100000000001</v>
      </c>
      <c r="D101" s="337">
        <v>22</v>
      </c>
      <c r="E101" s="213">
        <v>26</v>
      </c>
      <c r="F101" s="217">
        <f t="shared" si="338"/>
        <v>0.21909312300393524</v>
      </c>
      <c r="G101" s="102">
        <v>2</v>
      </c>
      <c r="H101" s="105">
        <v>9</v>
      </c>
      <c r="I101" s="278"/>
      <c r="J101" s="105"/>
      <c r="K101" s="105"/>
      <c r="L101" s="105"/>
      <c r="M101" s="105">
        <v>2</v>
      </c>
      <c r="N101" s="105"/>
      <c r="O101" s="139">
        <v>0</v>
      </c>
      <c r="P101" s="107"/>
      <c r="Q101" s="107"/>
      <c r="R101" s="107"/>
      <c r="S101" s="107"/>
      <c r="T101" s="107"/>
      <c r="U101" s="101">
        <f t="shared" ref="U101:U164" si="348">O101/G101%</f>
        <v>0</v>
      </c>
      <c r="V101" s="101">
        <f t="shared" si="339"/>
        <v>2.6000000000000001</v>
      </c>
      <c r="W101" s="103">
        <f t="shared" si="340"/>
        <v>2</v>
      </c>
      <c r="X101" s="107">
        <v>10</v>
      </c>
      <c r="Y101" s="103">
        <f>'ИТОГ и проверка'!R101</f>
        <v>0</v>
      </c>
      <c r="Z101" s="103">
        <f t="shared" si="341"/>
        <v>0</v>
      </c>
      <c r="AA101" s="101">
        <f t="shared" si="342"/>
        <v>-10</v>
      </c>
      <c r="AB101" s="10">
        <f t="shared" si="343"/>
        <v>0</v>
      </c>
      <c r="AC101" s="279"/>
      <c r="AD101" s="103"/>
      <c r="AE101" s="107"/>
      <c r="AF101" s="107"/>
      <c r="AG101" s="103">
        <f t="shared" si="344"/>
        <v>0</v>
      </c>
      <c r="AH101" s="103"/>
      <c r="AI101" s="121"/>
      <c r="AJ101" s="121">
        <f t="shared" si="345"/>
        <v>0</v>
      </c>
      <c r="AK101" s="119">
        <f t="shared" si="346"/>
        <v>0</v>
      </c>
      <c r="AL101" s="101">
        <f t="shared" si="347"/>
        <v>0</v>
      </c>
    </row>
    <row r="102" ht="63">
      <c r="A102" s="96" t="s">
        <v>211</v>
      </c>
      <c r="B102" s="97" t="s">
        <v>212</v>
      </c>
      <c r="C102" s="239">
        <v>84.194999999999993</v>
      </c>
      <c r="D102" s="337">
        <v>12</v>
      </c>
      <c r="E102" s="293">
        <v>11</v>
      </c>
      <c r="F102" s="217">
        <f t="shared" si="338"/>
        <v>0.13064908842567849</v>
      </c>
      <c r="G102" s="102">
        <v>1</v>
      </c>
      <c r="H102" s="105">
        <v>8</v>
      </c>
      <c r="I102" s="278"/>
      <c r="J102" s="105"/>
      <c r="K102" s="105"/>
      <c r="L102" s="105"/>
      <c r="M102" s="105">
        <v>1</v>
      </c>
      <c r="N102" s="105"/>
      <c r="O102" s="139">
        <v>0</v>
      </c>
      <c r="P102" s="107"/>
      <c r="Q102" s="107"/>
      <c r="R102" s="107"/>
      <c r="S102" s="107"/>
      <c r="T102" s="107"/>
      <c r="U102" s="101">
        <v>0</v>
      </c>
      <c r="V102" s="101">
        <f t="shared" si="339"/>
        <v>1.1000000000000001</v>
      </c>
      <c r="W102" s="103">
        <f t="shared" si="340"/>
        <v>1</v>
      </c>
      <c r="X102" s="107">
        <v>10</v>
      </c>
      <c r="Y102" s="103">
        <f>'ИТОГ и проверка'!R102</f>
        <v>0</v>
      </c>
      <c r="Z102" s="103">
        <f t="shared" si="341"/>
        <v>0</v>
      </c>
      <c r="AA102" s="101">
        <f t="shared" si="342"/>
        <v>-10</v>
      </c>
      <c r="AB102" s="103">
        <f t="shared" si="343"/>
        <v>0</v>
      </c>
      <c r="AC102" s="279"/>
      <c r="AD102" s="103"/>
      <c r="AE102" s="107"/>
      <c r="AF102" s="107"/>
      <c r="AG102" s="103">
        <f t="shared" si="344"/>
        <v>0</v>
      </c>
      <c r="AH102" s="103"/>
      <c r="AI102" s="121"/>
      <c r="AJ102" s="121">
        <f t="shared" si="345"/>
        <v>0</v>
      </c>
      <c r="AK102" s="119">
        <f t="shared" si="346"/>
        <v>0</v>
      </c>
      <c r="AL102" s="101">
        <f t="shared" si="347"/>
        <v>0</v>
      </c>
    </row>
    <row r="103" ht="63">
      <c r="A103" s="96" t="s">
        <v>213</v>
      </c>
      <c r="B103" s="97" t="s">
        <v>214</v>
      </c>
      <c r="C103" s="232">
        <v>184.93000000000001</v>
      </c>
      <c r="D103" s="104">
        <v>12</v>
      </c>
      <c r="E103" s="182">
        <v>16</v>
      </c>
      <c r="F103" s="200">
        <f t="shared" si="338"/>
        <v>0.086519223489969169</v>
      </c>
      <c r="G103" s="102">
        <v>1</v>
      </c>
      <c r="H103" s="105">
        <v>8</v>
      </c>
      <c r="I103" s="278"/>
      <c r="J103" s="105"/>
      <c r="K103" s="105"/>
      <c r="L103" s="105"/>
      <c r="M103" s="105">
        <v>1</v>
      </c>
      <c r="N103" s="105"/>
      <c r="O103" s="139">
        <v>0</v>
      </c>
      <c r="P103" s="107"/>
      <c r="Q103" s="107"/>
      <c r="R103" s="107"/>
      <c r="S103" s="107"/>
      <c r="T103" s="107"/>
      <c r="U103" s="101">
        <f t="shared" si="348"/>
        <v>0</v>
      </c>
      <c r="V103" s="101">
        <f t="shared" si="339"/>
        <v>1.6000000000000001</v>
      </c>
      <c r="W103" s="103">
        <f t="shared" si="340"/>
        <v>1</v>
      </c>
      <c r="X103" s="107">
        <v>10</v>
      </c>
      <c r="Y103" s="103">
        <f>'ИТОГ и проверка'!R103</f>
        <v>0</v>
      </c>
      <c r="Z103" s="103">
        <f t="shared" si="341"/>
        <v>0</v>
      </c>
      <c r="AA103" s="101">
        <f t="shared" si="342"/>
        <v>-10</v>
      </c>
      <c r="AB103" s="10">
        <f t="shared" si="343"/>
        <v>0</v>
      </c>
      <c r="AC103" s="279"/>
      <c r="AD103" s="103"/>
      <c r="AE103" s="107"/>
      <c r="AF103" s="107"/>
      <c r="AG103" s="103">
        <f t="shared" si="344"/>
        <v>0</v>
      </c>
      <c r="AH103" s="103"/>
      <c r="AI103" s="121"/>
      <c r="AJ103" s="121">
        <f t="shared" si="345"/>
        <v>0</v>
      </c>
      <c r="AK103" s="119">
        <f t="shared" si="346"/>
        <v>0</v>
      </c>
      <c r="AL103" s="101">
        <f t="shared" si="347"/>
        <v>0</v>
      </c>
    </row>
    <row r="104" ht="31.5">
      <c r="A104" s="96" t="s">
        <v>215</v>
      </c>
      <c r="B104" s="97" t="s">
        <v>216</v>
      </c>
      <c r="C104" s="214">
        <v>37.735999999999997</v>
      </c>
      <c r="D104" s="104">
        <v>2</v>
      </c>
      <c r="E104" s="376">
        <v>4</v>
      </c>
      <c r="F104" s="200">
        <f t="shared" si="338"/>
        <v>0.105999576001696</v>
      </c>
      <c r="G104" s="102">
        <v>0</v>
      </c>
      <c r="H104" s="105">
        <v>0</v>
      </c>
      <c r="I104" s="278"/>
      <c r="J104" s="105"/>
      <c r="K104" s="105"/>
      <c r="L104" s="105"/>
      <c r="M104" s="105">
        <v>0</v>
      </c>
      <c r="N104" s="105"/>
      <c r="O104" s="100">
        <v>0</v>
      </c>
      <c r="P104" s="107"/>
      <c r="Q104" s="107"/>
      <c r="R104" s="107"/>
      <c r="S104" s="107"/>
      <c r="T104" s="107"/>
      <c r="U104" s="101">
        <v>0</v>
      </c>
      <c r="V104" s="101">
        <f t="shared" si="339"/>
        <v>0</v>
      </c>
      <c r="W104" s="103">
        <f t="shared" si="340"/>
        <v>0</v>
      </c>
      <c r="X104" s="107">
        <v>0</v>
      </c>
      <c r="Y104" s="103">
        <f>'ИТОГ и проверка'!R104</f>
        <v>0</v>
      </c>
      <c r="Z104" s="103">
        <f t="shared" si="341"/>
        <v>0</v>
      </c>
      <c r="AA104" s="101">
        <f t="shared" si="342"/>
        <v>0</v>
      </c>
      <c r="AB104" s="103">
        <f t="shared" si="343"/>
        <v>0</v>
      </c>
      <c r="AC104" s="279"/>
      <c r="AD104" s="103"/>
      <c r="AE104" s="107"/>
      <c r="AF104" s="107"/>
      <c r="AG104" s="103">
        <f t="shared" si="344"/>
        <v>0</v>
      </c>
      <c r="AH104" s="103"/>
      <c r="AI104" s="121"/>
      <c r="AJ104" s="121">
        <f t="shared" si="345"/>
        <v>0</v>
      </c>
      <c r="AK104" s="119">
        <f t="shared" si="346"/>
        <v>0</v>
      </c>
      <c r="AL104" s="101">
        <f t="shared" si="347"/>
        <v>0</v>
      </c>
    </row>
    <row r="105" ht="31.5">
      <c r="A105" s="96" t="s">
        <v>217</v>
      </c>
      <c r="B105" s="97" t="s">
        <v>218</v>
      </c>
      <c r="C105" s="211">
        <v>40.045999999999999</v>
      </c>
      <c r="D105" s="337">
        <v>3</v>
      </c>
      <c r="E105" s="251">
        <v>6</v>
      </c>
      <c r="F105" s="217">
        <f t="shared" si="338"/>
        <v>0.14982769814713079</v>
      </c>
      <c r="G105" s="102">
        <v>0</v>
      </c>
      <c r="H105" s="105">
        <v>0</v>
      </c>
      <c r="I105" s="278"/>
      <c r="J105" s="105"/>
      <c r="K105" s="105"/>
      <c r="L105" s="105"/>
      <c r="M105" s="105">
        <v>0</v>
      </c>
      <c r="N105" s="105"/>
      <c r="O105" s="100">
        <v>0</v>
      </c>
      <c r="P105" s="107"/>
      <c r="Q105" s="107"/>
      <c r="R105" s="107"/>
      <c r="S105" s="107"/>
      <c r="T105" s="107"/>
      <c r="U105" s="101">
        <v>0</v>
      </c>
      <c r="V105" s="101">
        <f t="shared" si="339"/>
        <v>0</v>
      </c>
      <c r="W105" s="103">
        <f t="shared" si="340"/>
        <v>0</v>
      </c>
      <c r="X105" s="107">
        <v>0</v>
      </c>
      <c r="Y105" s="103">
        <f>'ИТОГ и проверка'!R105</f>
        <v>0</v>
      </c>
      <c r="Z105" s="103">
        <f t="shared" si="341"/>
        <v>0</v>
      </c>
      <c r="AA105" s="101">
        <f t="shared" si="342"/>
        <v>0</v>
      </c>
      <c r="AB105" s="10">
        <f t="shared" si="343"/>
        <v>0</v>
      </c>
      <c r="AC105" s="279"/>
      <c r="AD105" s="103"/>
      <c r="AE105" s="107"/>
      <c r="AF105" s="107"/>
      <c r="AG105" s="103">
        <f t="shared" si="344"/>
        <v>0</v>
      </c>
      <c r="AH105" s="103"/>
      <c r="AI105" s="121"/>
      <c r="AJ105" s="121">
        <f t="shared" si="345"/>
        <v>0</v>
      </c>
      <c r="AK105" s="119">
        <f t="shared" si="346"/>
        <v>0</v>
      </c>
      <c r="AL105" s="101">
        <f t="shared" si="347"/>
        <v>0</v>
      </c>
    </row>
    <row r="106" ht="31.5">
      <c r="A106" s="96" t="s">
        <v>219</v>
      </c>
      <c r="B106" s="97" t="s">
        <v>220</v>
      </c>
      <c r="C106" s="265">
        <v>41.890999999999998</v>
      </c>
      <c r="D106" s="337">
        <v>0</v>
      </c>
      <c r="E106" s="293">
        <v>4</v>
      </c>
      <c r="F106" s="217">
        <f t="shared" si="338"/>
        <v>0.095485903893437737</v>
      </c>
      <c r="G106" s="102">
        <v>0</v>
      </c>
      <c r="H106" s="105">
        <v>0</v>
      </c>
      <c r="I106" s="278"/>
      <c r="J106" s="105"/>
      <c r="K106" s="105"/>
      <c r="L106" s="105"/>
      <c r="M106" s="105">
        <v>0</v>
      </c>
      <c r="N106" s="105"/>
      <c r="O106" s="100">
        <v>0</v>
      </c>
      <c r="P106" s="107"/>
      <c r="Q106" s="107"/>
      <c r="R106" s="107"/>
      <c r="S106" s="107"/>
      <c r="T106" s="107"/>
      <c r="U106" s="101">
        <v>0</v>
      </c>
      <c r="V106" s="101">
        <f t="shared" si="339"/>
        <v>0</v>
      </c>
      <c r="W106" s="103">
        <f t="shared" si="340"/>
        <v>0</v>
      </c>
      <c r="X106" s="107">
        <v>0</v>
      </c>
      <c r="Y106" s="103">
        <f>'ИТОГ и проверка'!R106</f>
        <v>0</v>
      </c>
      <c r="Z106" s="103">
        <v>0</v>
      </c>
      <c r="AA106" s="101">
        <f t="shared" si="342"/>
        <v>0</v>
      </c>
      <c r="AB106" s="103">
        <f t="shared" si="343"/>
        <v>0</v>
      </c>
      <c r="AC106" s="279"/>
      <c r="AD106" s="103"/>
      <c r="AE106" s="107"/>
      <c r="AF106" s="107"/>
      <c r="AG106" s="103">
        <f t="shared" si="344"/>
        <v>0</v>
      </c>
      <c r="AH106" s="103"/>
      <c r="AI106" s="121"/>
      <c r="AJ106" s="121">
        <f t="shared" si="345"/>
        <v>0</v>
      </c>
      <c r="AK106" s="119">
        <f t="shared" si="346"/>
        <v>0</v>
      </c>
      <c r="AL106" s="101">
        <f t="shared" si="347"/>
        <v>0</v>
      </c>
    </row>
    <row r="107" ht="63">
      <c r="A107" s="96" t="s">
        <v>221</v>
      </c>
      <c r="B107" s="97" t="s">
        <v>222</v>
      </c>
      <c r="C107" s="211">
        <v>26.699999999999999</v>
      </c>
      <c r="D107" s="104">
        <v>4</v>
      </c>
      <c r="E107" s="182">
        <v>3</v>
      </c>
      <c r="F107" s="200">
        <f t="shared" si="338"/>
        <v>0.11235955056179775</v>
      </c>
      <c r="G107" s="102">
        <v>0</v>
      </c>
      <c r="H107" s="105">
        <v>0</v>
      </c>
      <c r="I107" s="278"/>
      <c r="J107" s="105"/>
      <c r="K107" s="105"/>
      <c r="L107" s="105"/>
      <c r="M107" s="105">
        <v>0</v>
      </c>
      <c r="N107" s="105"/>
      <c r="O107" s="100">
        <v>0</v>
      </c>
      <c r="P107" s="107"/>
      <c r="Q107" s="107"/>
      <c r="R107" s="107"/>
      <c r="S107" s="107"/>
      <c r="T107" s="107"/>
      <c r="U107" s="101">
        <v>0</v>
      </c>
      <c r="V107" s="101">
        <f t="shared" si="339"/>
        <v>0</v>
      </c>
      <c r="W107" s="103">
        <f t="shared" si="340"/>
        <v>0</v>
      </c>
      <c r="X107" s="107">
        <v>0</v>
      </c>
      <c r="Y107" s="103">
        <f>'ИТОГ и проверка'!R107</f>
        <v>0</v>
      </c>
      <c r="Z107" s="103">
        <f t="shared" si="341"/>
        <v>0</v>
      </c>
      <c r="AA107" s="101">
        <f t="shared" si="342"/>
        <v>0</v>
      </c>
      <c r="AB107" s="10">
        <f t="shared" si="343"/>
        <v>0</v>
      </c>
      <c r="AC107" s="279"/>
      <c r="AD107" s="103"/>
      <c r="AE107" s="107"/>
      <c r="AF107" s="107"/>
      <c r="AG107" s="103">
        <f t="shared" si="344"/>
        <v>0</v>
      </c>
      <c r="AH107" s="103"/>
      <c r="AI107" s="121"/>
      <c r="AJ107" s="121">
        <f t="shared" si="345"/>
        <v>0</v>
      </c>
      <c r="AK107" s="119">
        <f t="shared" si="346"/>
        <v>0</v>
      </c>
      <c r="AL107" s="101">
        <f t="shared" si="347"/>
        <v>0</v>
      </c>
    </row>
    <row r="108" ht="31.5">
      <c r="A108" s="96" t="s">
        <v>223</v>
      </c>
      <c r="B108" s="97" t="s">
        <v>224</v>
      </c>
      <c r="C108" s="214">
        <v>1113.73</v>
      </c>
      <c r="D108" s="104">
        <v>141</v>
      </c>
      <c r="E108" s="141">
        <v>163</v>
      </c>
      <c r="F108" s="200">
        <f t="shared" si="338"/>
        <v>0.1463550411679671</v>
      </c>
      <c r="G108" s="102">
        <v>11</v>
      </c>
      <c r="H108" s="105">
        <v>10</v>
      </c>
      <c r="I108" s="105">
        <v>3</v>
      </c>
      <c r="J108" s="105"/>
      <c r="K108" s="105"/>
      <c r="L108" s="105"/>
      <c r="M108" s="105">
        <v>11</v>
      </c>
      <c r="N108" s="105"/>
      <c r="O108" s="100"/>
      <c r="P108" s="107"/>
      <c r="Q108" s="107"/>
      <c r="R108" s="107"/>
      <c r="S108" s="107"/>
      <c r="T108" s="107"/>
      <c r="U108" s="101">
        <f t="shared" si="348"/>
        <v>0</v>
      </c>
      <c r="V108" s="101">
        <f t="shared" si="339"/>
        <v>16.300000000000001</v>
      </c>
      <c r="W108" s="103">
        <f t="shared" si="340"/>
        <v>16</v>
      </c>
      <c r="X108" s="107">
        <v>10</v>
      </c>
      <c r="Y108" s="103">
        <f>'ИТОГ и проверка'!R108+AC108</f>
        <v>16</v>
      </c>
      <c r="Z108" s="103">
        <f t="shared" si="341"/>
        <v>9.8159509202453989</v>
      </c>
      <c r="AA108" s="101">
        <f t="shared" si="342"/>
        <v>-0.18404907975460105</v>
      </c>
      <c r="AB108" s="103">
        <f t="shared" si="343"/>
        <v>0</v>
      </c>
      <c r="AC108" s="133">
        <v>4</v>
      </c>
      <c r="AD108" s="103"/>
      <c r="AE108" s="107"/>
      <c r="AF108" s="107"/>
      <c r="AG108" s="103">
        <f>Y108-AC108</f>
        <v>12</v>
      </c>
      <c r="AH108" s="103"/>
      <c r="AI108" s="121"/>
      <c r="AJ108" s="121">
        <f t="shared" si="345"/>
        <v>12</v>
      </c>
      <c r="AK108" s="119">
        <f t="shared" si="346"/>
        <v>-4</v>
      </c>
      <c r="AL108" s="101">
        <f t="shared" si="347"/>
        <v>0</v>
      </c>
    </row>
    <row r="109">
      <c r="A109" s="123" t="s">
        <v>225</v>
      </c>
      <c r="B109" s="87" t="s">
        <v>226</v>
      </c>
      <c r="C109" s="218"/>
      <c r="D109" s="88"/>
      <c r="E109" s="207"/>
      <c r="F109" s="235"/>
      <c r="G109" s="149"/>
      <c r="H109" s="91"/>
      <c r="I109" s="91"/>
      <c r="J109" s="91"/>
      <c r="K109" s="91"/>
      <c r="L109" s="91"/>
      <c r="M109" s="91"/>
      <c r="N109" s="91"/>
      <c r="O109" s="10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150"/>
      <c r="AA109" s="90"/>
      <c r="AB109" s="10">
        <f t="shared" si="343"/>
        <v>0</v>
      </c>
      <c r="AC109" s="90"/>
      <c r="AD109" s="90"/>
      <c r="AE109" s="90"/>
      <c r="AF109" s="90"/>
      <c r="AG109" s="90"/>
      <c r="AH109" s="90"/>
      <c r="AI109" s="370"/>
      <c r="AJ109" s="121">
        <f t="shared" si="345"/>
        <v>0</v>
      </c>
      <c r="AK109" s="119">
        <f t="shared" si="346"/>
        <v>0</v>
      </c>
      <c r="AL109" s="101">
        <f t="shared" si="347"/>
        <v>0</v>
      </c>
    </row>
    <row r="110" ht="31.5">
      <c r="A110" s="96" t="s">
        <v>227</v>
      </c>
      <c r="B110" s="97" t="s">
        <v>228</v>
      </c>
      <c r="C110" s="214">
        <v>438.69999999999999</v>
      </c>
      <c r="D110" s="104">
        <v>0</v>
      </c>
      <c r="E110" s="120">
        <v>0</v>
      </c>
      <c r="F110" s="200">
        <f t="shared" si="338"/>
        <v>0</v>
      </c>
      <c r="G110" s="102">
        <v>0</v>
      </c>
      <c r="H110" s="105">
        <v>0</v>
      </c>
      <c r="I110" s="105">
        <v>0</v>
      </c>
      <c r="J110" s="105"/>
      <c r="K110" s="105"/>
      <c r="L110" s="105"/>
      <c r="M110" s="105">
        <v>0</v>
      </c>
      <c r="N110" s="105"/>
      <c r="O110" s="100">
        <v>0</v>
      </c>
      <c r="P110" s="107"/>
      <c r="Q110" s="107"/>
      <c r="R110" s="107"/>
      <c r="S110" s="107"/>
      <c r="T110" s="107"/>
      <c r="U110" s="101">
        <v>0</v>
      </c>
      <c r="V110" s="101">
        <f t="shared" si="339"/>
        <v>0</v>
      </c>
      <c r="W110" s="103">
        <f t="shared" si="340"/>
        <v>0</v>
      </c>
      <c r="X110" s="107">
        <v>0</v>
      </c>
      <c r="Y110" s="103">
        <f>'ИТОГ и проверка'!R110</f>
        <v>0</v>
      </c>
      <c r="Z110" s="103">
        <v>0</v>
      </c>
      <c r="AA110" s="101">
        <f t="shared" si="342"/>
        <v>0</v>
      </c>
      <c r="AB110" s="103">
        <f t="shared" si="343"/>
        <v>0</v>
      </c>
      <c r="AC110" s="133">
        <v>0</v>
      </c>
      <c r="AD110" s="103"/>
      <c r="AE110" s="107"/>
      <c r="AF110" s="107"/>
      <c r="AG110" s="103">
        <f t="shared" si="344"/>
        <v>0</v>
      </c>
      <c r="AH110" s="103"/>
      <c r="AI110" s="121"/>
      <c r="AJ110" s="121">
        <f t="shared" si="345"/>
        <v>0</v>
      </c>
      <c r="AK110" s="119">
        <f t="shared" si="346"/>
        <v>0</v>
      </c>
      <c r="AL110" s="101">
        <f t="shared" si="347"/>
        <v>0</v>
      </c>
    </row>
    <row r="111" ht="31.5">
      <c r="A111" s="96" t="s">
        <v>229</v>
      </c>
      <c r="B111" s="97" t="s">
        <v>230</v>
      </c>
      <c r="C111" s="211">
        <v>537.20000000000005</v>
      </c>
      <c r="D111" s="104">
        <v>0</v>
      </c>
      <c r="E111" s="182">
        <v>0</v>
      </c>
      <c r="F111" s="200">
        <f t="shared" si="338"/>
        <v>0</v>
      </c>
      <c r="G111" s="102">
        <v>0</v>
      </c>
      <c r="H111" s="105">
        <v>0</v>
      </c>
      <c r="I111" s="105">
        <v>0</v>
      </c>
      <c r="J111" s="105"/>
      <c r="K111" s="105"/>
      <c r="L111" s="105"/>
      <c r="M111" s="105">
        <v>0</v>
      </c>
      <c r="N111" s="105"/>
      <c r="O111" s="100">
        <v>0</v>
      </c>
      <c r="P111" s="107"/>
      <c r="Q111" s="107"/>
      <c r="R111" s="107"/>
      <c r="S111" s="107"/>
      <c r="T111" s="107"/>
      <c r="U111" s="101">
        <v>0</v>
      </c>
      <c r="V111" s="101">
        <f t="shared" si="339"/>
        <v>0</v>
      </c>
      <c r="W111" s="103">
        <f t="shared" si="340"/>
        <v>0</v>
      </c>
      <c r="X111" s="107">
        <v>0</v>
      </c>
      <c r="Y111" s="103">
        <f>'ИТОГ и проверка'!R111</f>
        <v>0</v>
      </c>
      <c r="Z111" s="103">
        <v>0</v>
      </c>
      <c r="AA111" s="101">
        <f t="shared" si="342"/>
        <v>0</v>
      </c>
      <c r="AB111" s="10">
        <f t="shared" si="343"/>
        <v>0</v>
      </c>
      <c r="AC111" s="133">
        <v>0</v>
      </c>
      <c r="AD111" s="103"/>
      <c r="AE111" s="107"/>
      <c r="AF111" s="107"/>
      <c r="AG111" s="103">
        <f t="shared" si="344"/>
        <v>0</v>
      </c>
      <c r="AH111" s="103"/>
      <c r="AI111" s="121"/>
      <c r="AJ111" s="121">
        <f t="shared" si="345"/>
        <v>0</v>
      </c>
      <c r="AK111" s="119">
        <f t="shared" si="346"/>
        <v>0</v>
      </c>
      <c r="AL111" s="101">
        <f t="shared" si="347"/>
        <v>0</v>
      </c>
    </row>
    <row r="112" ht="31.5">
      <c r="A112" s="96" t="s">
        <v>231</v>
      </c>
      <c r="B112" s="97" t="s">
        <v>232</v>
      </c>
      <c r="C112" s="214">
        <v>140</v>
      </c>
      <c r="D112" s="104">
        <v>0</v>
      </c>
      <c r="E112" s="120">
        <v>0</v>
      </c>
      <c r="F112" s="200">
        <f t="shared" si="338"/>
        <v>0</v>
      </c>
      <c r="G112" s="102">
        <v>0</v>
      </c>
      <c r="H112" s="105">
        <v>0</v>
      </c>
      <c r="I112" s="105">
        <v>0</v>
      </c>
      <c r="J112" s="105"/>
      <c r="K112" s="105"/>
      <c r="L112" s="105"/>
      <c r="M112" s="105">
        <v>0</v>
      </c>
      <c r="N112" s="105"/>
      <c r="O112" s="100">
        <v>0</v>
      </c>
      <c r="P112" s="107"/>
      <c r="Q112" s="107"/>
      <c r="R112" s="107"/>
      <c r="S112" s="107"/>
      <c r="T112" s="107"/>
      <c r="U112" s="101">
        <v>0</v>
      </c>
      <c r="V112" s="101">
        <f t="shared" si="339"/>
        <v>0</v>
      </c>
      <c r="W112" s="103">
        <f t="shared" si="340"/>
        <v>0</v>
      </c>
      <c r="X112" s="107">
        <v>0</v>
      </c>
      <c r="Y112" s="103">
        <f>'ИТОГ и проверка'!R112</f>
        <v>0</v>
      </c>
      <c r="Z112" s="103">
        <v>0</v>
      </c>
      <c r="AA112" s="101">
        <f t="shared" si="342"/>
        <v>0</v>
      </c>
      <c r="AB112" s="103">
        <f t="shared" si="343"/>
        <v>0</v>
      </c>
      <c r="AC112" s="133">
        <v>0</v>
      </c>
      <c r="AD112" s="103"/>
      <c r="AE112" s="107"/>
      <c r="AF112" s="107"/>
      <c r="AG112" s="103">
        <f t="shared" si="344"/>
        <v>0</v>
      </c>
      <c r="AH112" s="103"/>
      <c r="AI112" s="121"/>
      <c r="AJ112" s="121">
        <f t="shared" si="345"/>
        <v>0</v>
      </c>
      <c r="AK112" s="119">
        <f t="shared" si="346"/>
        <v>0</v>
      </c>
      <c r="AL112" s="101">
        <f t="shared" si="347"/>
        <v>0</v>
      </c>
    </row>
    <row r="113" ht="31.5">
      <c r="A113" s="96" t="s">
        <v>233</v>
      </c>
      <c r="B113" s="97" t="s">
        <v>234</v>
      </c>
      <c r="C113" s="211">
        <v>1100</v>
      </c>
      <c r="D113" s="104">
        <v>0</v>
      </c>
      <c r="E113" s="182">
        <v>0</v>
      </c>
      <c r="F113" s="200">
        <f t="shared" si="338"/>
        <v>0</v>
      </c>
      <c r="G113" s="102">
        <v>0</v>
      </c>
      <c r="H113" s="105">
        <v>0</v>
      </c>
      <c r="I113" s="105">
        <v>0</v>
      </c>
      <c r="J113" s="105"/>
      <c r="K113" s="105"/>
      <c r="L113" s="105"/>
      <c r="M113" s="105">
        <v>0</v>
      </c>
      <c r="N113" s="105"/>
      <c r="O113" s="100">
        <v>0</v>
      </c>
      <c r="P113" s="107"/>
      <c r="Q113" s="107"/>
      <c r="R113" s="107"/>
      <c r="S113" s="107"/>
      <c r="T113" s="107"/>
      <c r="U113" s="101">
        <v>0</v>
      </c>
      <c r="V113" s="101">
        <f t="shared" si="339"/>
        <v>0</v>
      </c>
      <c r="W113" s="103">
        <f t="shared" si="340"/>
        <v>0</v>
      </c>
      <c r="X113" s="107">
        <v>0</v>
      </c>
      <c r="Y113" s="103">
        <f>'ИТОГ и проверка'!R113</f>
        <v>0</v>
      </c>
      <c r="Z113" s="103">
        <v>0</v>
      </c>
      <c r="AA113" s="101">
        <f t="shared" si="342"/>
        <v>0</v>
      </c>
      <c r="AB113" s="10">
        <f t="shared" si="343"/>
        <v>0</v>
      </c>
      <c r="AC113" s="133">
        <v>0</v>
      </c>
      <c r="AD113" s="103"/>
      <c r="AE113" s="107"/>
      <c r="AF113" s="107"/>
      <c r="AG113" s="103">
        <f t="shared" si="344"/>
        <v>0</v>
      </c>
      <c r="AH113" s="103"/>
      <c r="AI113" s="121"/>
      <c r="AJ113" s="121">
        <f t="shared" si="345"/>
        <v>0</v>
      </c>
      <c r="AK113" s="119">
        <f t="shared" si="346"/>
        <v>0</v>
      </c>
      <c r="AL113" s="101">
        <f t="shared" si="347"/>
        <v>0</v>
      </c>
    </row>
    <row r="114" ht="31.5">
      <c r="A114" s="96" t="s">
        <v>235</v>
      </c>
      <c r="B114" s="97" t="s">
        <v>236</v>
      </c>
      <c r="C114" s="214">
        <v>310.89999999999998</v>
      </c>
      <c r="D114" s="104">
        <v>0</v>
      </c>
      <c r="E114" s="120">
        <v>0</v>
      </c>
      <c r="F114" s="200">
        <f t="shared" si="338"/>
        <v>0</v>
      </c>
      <c r="G114" s="102">
        <v>0</v>
      </c>
      <c r="H114" s="105">
        <v>0</v>
      </c>
      <c r="I114" s="105">
        <v>0</v>
      </c>
      <c r="J114" s="105"/>
      <c r="K114" s="105"/>
      <c r="L114" s="105"/>
      <c r="M114" s="105">
        <v>0</v>
      </c>
      <c r="N114" s="105"/>
      <c r="O114" s="100">
        <v>0</v>
      </c>
      <c r="P114" s="107"/>
      <c r="Q114" s="107"/>
      <c r="R114" s="107"/>
      <c r="S114" s="107"/>
      <c r="T114" s="107"/>
      <c r="U114" s="101">
        <v>0</v>
      </c>
      <c r="V114" s="101">
        <f t="shared" si="339"/>
        <v>0</v>
      </c>
      <c r="W114" s="103">
        <f t="shared" si="340"/>
        <v>0</v>
      </c>
      <c r="X114" s="107">
        <v>0</v>
      </c>
      <c r="Y114" s="103">
        <f>'ИТОГ и проверка'!R114</f>
        <v>0</v>
      </c>
      <c r="Z114" s="103">
        <v>0</v>
      </c>
      <c r="AA114" s="101">
        <f t="shared" si="342"/>
        <v>0</v>
      </c>
      <c r="AB114" s="103">
        <f t="shared" si="343"/>
        <v>0</v>
      </c>
      <c r="AC114" s="133">
        <v>0</v>
      </c>
      <c r="AD114" s="103"/>
      <c r="AE114" s="107"/>
      <c r="AF114" s="107"/>
      <c r="AG114" s="103">
        <f t="shared" si="344"/>
        <v>0</v>
      </c>
      <c r="AH114" s="103"/>
      <c r="AI114" s="121"/>
      <c r="AJ114" s="121">
        <f t="shared" si="345"/>
        <v>0</v>
      </c>
      <c r="AK114" s="119">
        <f t="shared" si="346"/>
        <v>0</v>
      </c>
      <c r="AL114" s="101">
        <f t="shared" si="347"/>
        <v>0</v>
      </c>
    </row>
    <row r="115" ht="31.5">
      <c r="A115" s="96" t="s">
        <v>237</v>
      </c>
      <c r="B115" s="97" t="s">
        <v>238</v>
      </c>
      <c r="C115" s="211">
        <v>75.200000000000003</v>
      </c>
      <c r="D115" s="104">
        <v>0</v>
      </c>
      <c r="E115" s="7">
        <v>0</v>
      </c>
      <c r="F115" s="200">
        <f t="shared" si="338"/>
        <v>0</v>
      </c>
      <c r="G115" s="102">
        <v>0</v>
      </c>
      <c r="H115" s="105">
        <v>0</v>
      </c>
      <c r="I115" s="105">
        <v>0</v>
      </c>
      <c r="J115" s="105"/>
      <c r="K115" s="105"/>
      <c r="L115" s="105"/>
      <c r="M115" s="105">
        <v>0</v>
      </c>
      <c r="N115" s="105"/>
      <c r="O115" s="100">
        <v>0</v>
      </c>
      <c r="P115" s="107"/>
      <c r="Q115" s="107"/>
      <c r="R115" s="107"/>
      <c r="S115" s="107"/>
      <c r="T115" s="107"/>
      <c r="U115" s="101">
        <v>0</v>
      </c>
      <c r="V115" s="101">
        <f t="shared" si="339"/>
        <v>0</v>
      </c>
      <c r="W115" s="103">
        <f t="shared" si="340"/>
        <v>0</v>
      </c>
      <c r="X115" s="107">
        <v>0</v>
      </c>
      <c r="Y115" s="103">
        <f>'ИТОГ и проверка'!R115</f>
        <v>0</v>
      </c>
      <c r="Z115" s="103">
        <v>0</v>
      </c>
      <c r="AA115" s="101">
        <f t="shared" si="342"/>
        <v>0</v>
      </c>
      <c r="AB115" s="10">
        <f t="shared" si="343"/>
        <v>0</v>
      </c>
      <c r="AC115" s="133">
        <v>0</v>
      </c>
      <c r="AD115" s="103"/>
      <c r="AE115" s="107"/>
      <c r="AF115" s="107"/>
      <c r="AG115" s="103">
        <f t="shared" si="344"/>
        <v>0</v>
      </c>
      <c r="AH115" s="103"/>
      <c r="AI115" s="121"/>
      <c r="AJ115" s="121">
        <f t="shared" si="345"/>
        <v>0</v>
      </c>
      <c r="AK115" s="119">
        <f t="shared" si="346"/>
        <v>0</v>
      </c>
      <c r="AL115" s="101">
        <f t="shared" si="347"/>
        <v>0</v>
      </c>
    </row>
    <row r="116" ht="31.5">
      <c r="A116" s="96" t="s">
        <v>239</v>
      </c>
      <c r="B116" s="97" t="s">
        <v>240</v>
      </c>
      <c r="C116" s="265">
        <v>1489.6130000000001</v>
      </c>
      <c r="D116" s="337">
        <v>5</v>
      </c>
      <c r="E116" s="373">
        <v>0</v>
      </c>
      <c r="F116" s="217">
        <f t="shared" si="338"/>
        <v>0</v>
      </c>
      <c r="G116" s="102">
        <v>0</v>
      </c>
      <c r="H116" s="105">
        <v>0</v>
      </c>
      <c r="I116" s="105"/>
      <c r="J116" s="105"/>
      <c r="K116" s="105"/>
      <c r="L116" s="105"/>
      <c r="M116" s="105">
        <v>0</v>
      </c>
      <c r="N116" s="105"/>
      <c r="O116" s="100">
        <v>0</v>
      </c>
      <c r="P116" s="107"/>
      <c r="Q116" s="107"/>
      <c r="R116" s="107"/>
      <c r="S116" s="107"/>
      <c r="T116" s="107"/>
      <c r="U116" s="101">
        <v>0</v>
      </c>
      <c r="V116" s="101">
        <f t="shared" si="339"/>
        <v>0</v>
      </c>
      <c r="W116" s="103">
        <f t="shared" si="340"/>
        <v>0</v>
      </c>
      <c r="X116" s="107">
        <v>0</v>
      </c>
      <c r="Y116" s="103">
        <f>'ИТОГ и проверка'!R116</f>
        <v>0</v>
      </c>
      <c r="Z116" s="103">
        <v>0</v>
      </c>
      <c r="AA116" s="101">
        <f t="shared" si="342"/>
        <v>0</v>
      </c>
      <c r="AB116" s="103">
        <f t="shared" si="343"/>
        <v>0</v>
      </c>
      <c r="AC116" s="107"/>
      <c r="AD116" s="103"/>
      <c r="AE116" s="107"/>
      <c r="AF116" s="107"/>
      <c r="AG116" s="103">
        <f t="shared" si="344"/>
        <v>0</v>
      </c>
      <c r="AH116" s="103"/>
      <c r="AI116" s="121"/>
      <c r="AJ116" s="121">
        <f t="shared" si="345"/>
        <v>0</v>
      </c>
      <c r="AK116" s="119">
        <f t="shared" si="346"/>
        <v>0</v>
      </c>
      <c r="AL116" s="101">
        <f t="shared" si="347"/>
        <v>0</v>
      </c>
    </row>
    <row r="117">
      <c r="A117" s="123" t="s">
        <v>241</v>
      </c>
      <c r="B117" s="87" t="s">
        <v>242</v>
      </c>
      <c r="C117" s="218"/>
      <c r="D117" s="88"/>
      <c r="E117" s="210"/>
      <c r="F117" s="235"/>
      <c r="G117" s="149"/>
      <c r="H117" s="91"/>
      <c r="I117" s="91"/>
      <c r="J117" s="91"/>
      <c r="K117" s="91"/>
      <c r="L117" s="91"/>
      <c r="M117" s="91"/>
      <c r="N117" s="91"/>
      <c r="O117" s="10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150"/>
      <c r="AA117" s="90"/>
      <c r="AB117" s="10">
        <f t="shared" si="343"/>
        <v>0</v>
      </c>
      <c r="AC117" s="90"/>
      <c r="AD117" s="90"/>
      <c r="AE117" s="90"/>
      <c r="AF117" s="90"/>
      <c r="AG117" s="90"/>
      <c r="AH117" s="90"/>
      <c r="AI117" s="370"/>
      <c r="AJ117" s="121">
        <f t="shared" si="345"/>
        <v>0</v>
      </c>
      <c r="AK117" s="119">
        <f t="shared" si="346"/>
        <v>0</v>
      </c>
      <c r="AL117" s="101">
        <f t="shared" si="347"/>
        <v>0</v>
      </c>
    </row>
    <row r="118" ht="47.25">
      <c r="A118" s="96" t="s">
        <v>243</v>
      </c>
      <c r="B118" s="97" t="s">
        <v>244</v>
      </c>
      <c r="C118" s="265">
        <v>399.39999999999998</v>
      </c>
      <c r="D118" s="337">
        <v>47</v>
      </c>
      <c r="E118" s="213">
        <v>24</v>
      </c>
      <c r="F118" s="217">
        <f t="shared" si="338"/>
        <v>0.060090135202804207</v>
      </c>
      <c r="G118" s="102">
        <v>4</v>
      </c>
      <c r="H118" s="105">
        <v>9</v>
      </c>
      <c r="I118" s="105"/>
      <c r="J118" s="105"/>
      <c r="K118" s="105"/>
      <c r="L118" s="105"/>
      <c r="M118" s="105">
        <v>4</v>
      </c>
      <c r="N118" s="105"/>
      <c r="O118" s="100">
        <v>1</v>
      </c>
      <c r="P118" s="107"/>
      <c r="Q118" s="107"/>
      <c r="R118" s="107"/>
      <c r="S118" s="107"/>
      <c r="T118" s="107"/>
      <c r="U118" s="101">
        <f t="shared" si="348"/>
        <v>25</v>
      </c>
      <c r="V118" s="101">
        <f t="shared" si="339"/>
        <v>2.4000000000000004</v>
      </c>
      <c r="W118" s="103">
        <f t="shared" si="340"/>
        <v>2</v>
      </c>
      <c r="X118" s="107">
        <v>10</v>
      </c>
      <c r="Y118" s="103">
        <f>'ИТОГ и проверка'!R118</f>
        <v>2</v>
      </c>
      <c r="Z118" s="103">
        <f t="shared" si="341"/>
        <v>8.3333333333333339</v>
      </c>
      <c r="AA118" s="101">
        <f t="shared" si="342"/>
        <v>-1.6666666666666661</v>
      </c>
      <c r="AB118" s="103">
        <f t="shared" si="343"/>
        <v>0</v>
      </c>
      <c r="AC118" s="107"/>
      <c r="AD118" s="103"/>
      <c r="AE118" s="107"/>
      <c r="AF118" s="107"/>
      <c r="AG118" s="103">
        <f t="shared" si="344"/>
        <v>2</v>
      </c>
      <c r="AH118" s="103"/>
      <c r="AI118" s="121"/>
      <c r="AJ118" s="121">
        <f t="shared" si="345"/>
        <v>2</v>
      </c>
      <c r="AK118" s="119">
        <f t="shared" si="346"/>
        <v>0</v>
      </c>
      <c r="AL118" s="101">
        <f t="shared" si="347"/>
        <v>0</v>
      </c>
    </row>
    <row r="119" ht="31.5">
      <c r="A119" s="96" t="s">
        <v>245</v>
      </c>
      <c r="B119" s="97" t="s">
        <v>246</v>
      </c>
      <c r="C119" s="211">
        <v>384.80000000000001</v>
      </c>
      <c r="D119" s="337">
        <v>3</v>
      </c>
      <c r="E119" s="213">
        <v>14</v>
      </c>
      <c r="F119" s="217">
        <f t="shared" si="338"/>
        <v>0.036382536382536385</v>
      </c>
      <c r="G119" s="102">
        <v>0</v>
      </c>
      <c r="H119" s="105">
        <v>0</v>
      </c>
      <c r="I119" s="105"/>
      <c r="J119" s="105"/>
      <c r="K119" s="105"/>
      <c r="L119" s="105"/>
      <c r="M119" s="105">
        <v>0</v>
      </c>
      <c r="N119" s="105"/>
      <c r="O119" s="100"/>
      <c r="P119" s="107"/>
      <c r="Q119" s="107"/>
      <c r="R119" s="107"/>
      <c r="S119" s="107"/>
      <c r="T119" s="107"/>
      <c r="U119" s="101">
        <v>0</v>
      </c>
      <c r="V119" s="101">
        <f t="shared" si="339"/>
        <v>1.4000000000000001</v>
      </c>
      <c r="W119" s="103">
        <f t="shared" si="340"/>
        <v>1</v>
      </c>
      <c r="X119" s="181">
        <v>10</v>
      </c>
      <c r="Y119" s="103">
        <f>'ИТОГ и проверка'!R119</f>
        <v>1</v>
      </c>
      <c r="Z119" s="103">
        <f t="shared" si="341"/>
        <v>7.1428571428571423</v>
      </c>
      <c r="AA119" s="101">
        <f t="shared" si="342"/>
        <v>-2.8571428571428577</v>
      </c>
      <c r="AB119" s="10">
        <f t="shared" si="343"/>
        <v>0</v>
      </c>
      <c r="AC119" s="107"/>
      <c r="AD119" s="103"/>
      <c r="AE119" s="107"/>
      <c r="AF119" s="107"/>
      <c r="AG119" s="103">
        <f t="shared" si="344"/>
        <v>1</v>
      </c>
      <c r="AH119" s="103"/>
      <c r="AI119" s="121"/>
      <c r="AJ119" s="121">
        <f t="shared" si="345"/>
        <v>1</v>
      </c>
      <c r="AK119" s="119">
        <f t="shared" si="346"/>
        <v>0</v>
      </c>
      <c r="AL119" s="101">
        <f t="shared" si="347"/>
        <v>0</v>
      </c>
    </row>
    <row r="120">
      <c r="A120" s="123" t="s">
        <v>247</v>
      </c>
      <c r="B120" s="87" t="s">
        <v>248</v>
      </c>
      <c r="C120" s="206"/>
      <c r="D120" s="208"/>
      <c r="E120" s="301"/>
      <c r="F120" s="256"/>
      <c r="G120" s="149"/>
      <c r="H120" s="91"/>
      <c r="I120" s="91"/>
      <c r="J120" s="91"/>
      <c r="K120" s="91"/>
      <c r="L120" s="91"/>
      <c r="M120" s="91"/>
      <c r="N120" s="91"/>
      <c r="O120" s="10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150"/>
      <c r="AA120" s="90"/>
      <c r="AB120" s="103">
        <f t="shared" si="343"/>
        <v>0</v>
      </c>
      <c r="AC120" s="90"/>
      <c r="AD120" s="90"/>
      <c r="AE120" s="90"/>
      <c r="AF120" s="90"/>
      <c r="AG120" s="90"/>
      <c r="AH120" s="90"/>
      <c r="AI120" s="370"/>
      <c r="AJ120" s="121">
        <f t="shared" si="345"/>
        <v>0</v>
      </c>
      <c r="AK120" s="119">
        <f t="shared" si="346"/>
        <v>0</v>
      </c>
      <c r="AL120" s="101">
        <f t="shared" si="347"/>
        <v>0</v>
      </c>
    </row>
    <row r="121" ht="63">
      <c r="A121" s="96" t="s">
        <v>249</v>
      </c>
      <c r="B121" s="97" t="s">
        <v>250</v>
      </c>
      <c r="C121" s="211">
        <v>84.5</v>
      </c>
      <c r="D121" s="337">
        <v>0</v>
      </c>
      <c r="E121" s="421">
        <v>0</v>
      </c>
      <c r="F121" s="217">
        <f t="shared" si="338"/>
        <v>0</v>
      </c>
      <c r="G121" s="102">
        <v>0</v>
      </c>
      <c r="H121" s="105">
        <v>0</v>
      </c>
      <c r="I121" s="105"/>
      <c r="J121" s="105"/>
      <c r="K121" s="105"/>
      <c r="L121" s="105"/>
      <c r="M121" s="105">
        <v>0</v>
      </c>
      <c r="N121" s="105"/>
      <c r="O121" s="100">
        <v>0</v>
      </c>
      <c r="P121" s="107"/>
      <c r="Q121" s="107"/>
      <c r="R121" s="107"/>
      <c r="S121" s="107"/>
      <c r="T121" s="107"/>
      <c r="U121" s="101">
        <v>0</v>
      </c>
      <c r="V121" s="101">
        <f t="shared" si="339"/>
        <v>0</v>
      </c>
      <c r="W121" s="103">
        <f t="shared" si="340"/>
        <v>0</v>
      </c>
      <c r="X121" s="107">
        <v>0</v>
      </c>
      <c r="Y121" s="103">
        <f>'ИТОГ и проверка'!R121</f>
        <v>0</v>
      </c>
      <c r="Z121" s="103">
        <v>0</v>
      </c>
      <c r="AA121" s="101">
        <f t="shared" si="342"/>
        <v>0</v>
      </c>
      <c r="AB121" s="10">
        <f t="shared" si="343"/>
        <v>0</v>
      </c>
      <c r="AC121" s="107"/>
      <c r="AD121" s="103"/>
      <c r="AE121" s="107"/>
      <c r="AF121" s="107"/>
      <c r="AG121" s="103">
        <f t="shared" si="344"/>
        <v>0</v>
      </c>
      <c r="AH121" s="103"/>
      <c r="AI121" s="121"/>
      <c r="AJ121" s="121">
        <f t="shared" si="345"/>
        <v>0</v>
      </c>
      <c r="AK121" s="119">
        <f t="shared" si="346"/>
        <v>0</v>
      </c>
      <c r="AL121" s="101">
        <f t="shared" si="347"/>
        <v>0</v>
      </c>
    </row>
    <row r="122" ht="63">
      <c r="A122" s="96" t="s">
        <v>251</v>
      </c>
      <c r="B122" s="97" t="s">
        <v>252</v>
      </c>
      <c r="C122" s="214">
        <v>70</v>
      </c>
      <c r="D122" s="104">
        <v>0</v>
      </c>
      <c r="E122" s="309">
        <v>0</v>
      </c>
      <c r="F122" s="200">
        <f t="shared" si="338"/>
        <v>0</v>
      </c>
      <c r="G122" s="102">
        <v>0</v>
      </c>
      <c r="H122" s="105">
        <v>0</v>
      </c>
      <c r="I122" s="105"/>
      <c r="J122" s="105"/>
      <c r="K122" s="105"/>
      <c r="L122" s="105"/>
      <c r="M122" s="105">
        <v>0</v>
      </c>
      <c r="N122" s="105"/>
      <c r="O122" s="100">
        <v>0</v>
      </c>
      <c r="P122" s="107"/>
      <c r="Q122" s="107"/>
      <c r="R122" s="107"/>
      <c r="S122" s="107"/>
      <c r="T122" s="107"/>
      <c r="U122" s="101">
        <v>0</v>
      </c>
      <c r="V122" s="101">
        <f t="shared" si="339"/>
        <v>0</v>
      </c>
      <c r="W122" s="103">
        <f t="shared" si="340"/>
        <v>0</v>
      </c>
      <c r="X122" s="107">
        <v>0</v>
      </c>
      <c r="Y122" s="103">
        <f>'ИТОГ и проверка'!R122</f>
        <v>0</v>
      </c>
      <c r="Z122" s="103">
        <v>0</v>
      </c>
      <c r="AA122" s="101">
        <f t="shared" si="342"/>
        <v>0</v>
      </c>
      <c r="AB122" s="103">
        <f t="shared" si="343"/>
        <v>0</v>
      </c>
      <c r="AC122" s="107"/>
      <c r="AD122" s="103"/>
      <c r="AE122" s="107"/>
      <c r="AF122" s="107"/>
      <c r="AG122" s="103">
        <f t="shared" si="344"/>
        <v>0</v>
      </c>
      <c r="AH122" s="103"/>
      <c r="AI122" s="121"/>
      <c r="AJ122" s="121">
        <f t="shared" si="345"/>
        <v>0</v>
      </c>
      <c r="AK122" s="119">
        <f t="shared" si="346"/>
        <v>0</v>
      </c>
      <c r="AL122" s="101">
        <f t="shared" si="347"/>
        <v>0</v>
      </c>
    </row>
    <row r="123" ht="63">
      <c r="A123" s="96" t="s">
        <v>253</v>
      </c>
      <c r="B123" s="97" t="s">
        <v>254</v>
      </c>
      <c r="C123" s="211">
        <v>247.5</v>
      </c>
      <c r="D123" s="337">
        <v>0</v>
      </c>
      <c r="E123" s="421">
        <v>0</v>
      </c>
      <c r="F123" s="217">
        <f t="shared" si="338"/>
        <v>0</v>
      </c>
      <c r="G123" s="102">
        <v>0</v>
      </c>
      <c r="H123" s="105">
        <v>0</v>
      </c>
      <c r="I123" s="105"/>
      <c r="J123" s="105"/>
      <c r="K123" s="105"/>
      <c r="L123" s="105"/>
      <c r="M123" s="105">
        <v>0</v>
      </c>
      <c r="N123" s="105"/>
      <c r="O123" s="100">
        <v>0</v>
      </c>
      <c r="P123" s="107"/>
      <c r="Q123" s="107"/>
      <c r="R123" s="107"/>
      <c r="S123" s="107"/>
      <c r="T123" s="107"/>
      <c r="U123" s="101">
        <v>0</v>
      </c>
      <c r="V123" s="101">
        <f t="shared" si="339"/>
        <v>0</v>
      </c>
      <c r="W123" s="103">
        <f t="shared" si="340"/>
        <v>0</v>
      </c>
      <c r="X123" s="107">
        <v>0</v>
      </c>
      <c r="Y123" s="103">
        <f>'ИТОГ и проверка'!R123</f>
        <v>0</v>
      </c>
      <c r="Z123" s="103">
        <v>0</v>
      </c>
      <c r="AA123" s="101">
        <f t="shared" si="342"/>
        <v>0</v>
      </c>
      <c r="AB123" s="10">
        <f t="shared" si="343"/>
        <v>0</v>
      </c>
      <c r="AC123" s="107"/>
      <c r="AD123" s="103"/>
      <c r="AE123" s="107"/>
      <c r="AF123" s="107"/>
      <c r="AG123" s="103">
        <f t="shared" si="344"/>
        <v>0</v>
      </c>
      <c r="AH123" s="103"/>
      <c r="AI123" s="121"/>
      <c r="AJ123" s="121">
        <f t="shared" si="345"/>
        <v>0</v>
      </c>
      <c r="AK123" s="119">
        <f t="shared" si="346"/>
        <v>0</v>
      </c>
      <c r="AL123" s="101">
        <f t="shared" si="347"/>
        <v>0</v>
      </c>
    </row>
    <row r="124" ht="47.25">
      <c r="A124" s="96" t="s">
        <v>255</v>
      </c>
      <c r="B124" s="97" t="s">
        <v>256</v>
      </c>
      <c r="C124" s="265">
        <v>600.66700000000003</v>
      </c>
      <c r="D124" s="104">
        <v>0</v>
      </c>
      <c r="E124" s="182">
        <v>0</v>
      </c>
      <c r="F124" s="200">
        <f t="shared" si="338"/>
        <v>0</v>
      </c>
      <c r="G124" s="102">
        <v>0</v>
      </c>
      <c r="H124" s="105">
        <v>0</v>
      </c>
      <c r="I124" s="105"/>
      <c r="J124" s="105"/>
      <c r="K124" s="105"/>
      <c r="L124" s="105"/>
      <c r="M124" s="105">
        <v>0</v>
      </c>
      <c r="N124" s="105"/>
      <c r="O124" s="100">
        <v>0</v>
      </c>
      <c r="P124" s="107"/>
      <c r="Q124" s="107"/>
      <c r="R124" s="107"/>
      <c r="S124" s="107"/>
      <c r="T124" s="107"/>
      <c r="U124" s="101">
        <v>0</v>
      </c>
      <c r="V124" s="101">
        <f t="shared" si="339"/>
        <v>0</v>
      </c>
      <c r="W124" s="103">
        <f t="shared" si="340"/>
        <v>0</v>
      </c>
      <c r="X124" s="107">
        <v>0</v>
      </c>
      <c r="Y124" s="103">
        <f>'ИТОГ и проверка'!R124</f>
        <v>0</v>
      </c>
      <c r="Z124" s="103">
        <v>0</v>
      </c>
      <c r="AA124" s="101">
        <f t="shared" si="342"/>
        <v>0</v>
      </c>
      <c r="AB124" s="103">
        <f t="shared" si="343"/>
        <v>0</v>
      </c>
      <c r="AC124" s="107"/>
      <c r="AD124" s="103"/>
      <c r="AE124" s="107"/>
      <c r="AF124" s="107"/>
      <c r="AG124" s="103">
        <f t="shared" si="344"/>
        <v>0</v>
      </c>
      <c r="AH124" s="103"/>
      <c r="AI124" s="121"/>
      <c r="AJ124" s="121">
        <f t="shared" si="345"/>
        <v>0</v>
      </c>
      <c r="AK124" s="119">
        <f t="shared" si="346"/>
        <v>0</v>
      </c>
      <c r="AL124" s="101">
        <f t="shared" si="347"/>
        <v>0</v>
      </c>
    </row>
    <row r="125" ht="31.5">
      <c r="A125" s="96" t="s">
        <v>257</v>
      </c>
      <c r="B125" s="97" t="s">
        <v>258</v>
      </c>
      <c r="C125" s="211">
        <v>1010.05</v>
      </c>
      <c r="D125" s="337">
        <v>0</v>
      </c>
      <c r="E125" s="428">
        <v>0</v>
      </c>
      <c r="F125" s="217">
        <f t="shared" si="338"/>
        <v>0</v>
      </c>
      <c r="G125" s="102">
        <v>0</v>
      </c>
      <c r="H125" s="105">
        <v>0</v>
      </c>
      <c r="I125" s="105"/>
      <c r="J125" s="105"/>
      <c r="K125" s="105"/>
      <c r="L125" s="105"/>
      <c r="M125" s="105">
        <v>0</v>
      </c>
      <c r="N125" s="105"/>
      <c r="O125" s="100">
        <v>0</v>
      </c>
      <c r="P125" s="107"/>
      <c r="Q125" s="107"/>
      <c r="R125" s="107"/>
      <c r="S125" s="107"/>
      <c r="T125" s="107"/>
      <c r="U125" s="101">
        <v>0</v>
      </c>
      <c r="V125" s="101">
        <f t="shared" si="339"/>
        <v>0</v>
      </c>
      <c r="W125" s="103">
        <f t="shared" si="340"/>
        <v>0</v>
      </c>
      <c r="X125" s="107">
        <v>0</v>
      </c>
      <c r="Y125" s="103">
        <f>'ИТОГ и проверка'!R125</f>
        <v>0</v>
      </c>
      <c r="Z125" s="103">
        <v>0</v>
      </c>
      <c r="AA125" s="101">
        <f t="shared" si="342"/>
        <v>0</v>
      </c>
      <c r="AB125" s="10">
        <f t="shared" si="343"/>
        <v>0</v>
      </c>
      <c r="AC125" s="107"/>
      <c r="AD125" s="103"/>
      <c r="AE125" s="107"/>
      <c r="AF125" s="107"/>
      <c r="AG125" s="103">
        <f t="shared" si="344"/>
        <v>0</v>
      </c>
      <c r="AH125" s="103"/>
      <c r="AI125" s="121"/>
      <c r="AJ125" s="121">
        <f t="shared" si="345"/>
        <v>0</v>
      </c>
      <c r="AK125" s="119">
        <f t="shared" si="346"/>
        <v>0</v>
      </c>
      <c r="AL125" s="101">
        <f t="shared" si="347"/>
        <v>0</v>
      </c>
    </row>
    <row r="126" ht="31.5">
      <c r="A126" s="96" t="s">
        <v>259</v>
      </c>
      <c r="B126" s="97" t="s">
        <v>260</v>
      </c>
      <c r="C126" s="214">
        <v>2437.1999999999998</v>
      </c>
      <c r="D126" s="337">
        <v>0</v>
      </c>
      <c r="E126" s="429">
        <v>0</v>
      </c>
      <c r="F126" s="217">
        <f t="shared" si="338"/>
        <v>0</v>
      </c>
      <c r="G126" s="102">
        <v>0</v>
      </c>
      <c r="H126" s="105">
        <v>0</v>
      </c>
      <c r="I126" s="105"/>
      <c r="J126" s="105"/>
      <c r="K126" s="105"/>
      <c r="L126" s="105"/>
      <c r="M126" s="105">
        <v>0</v>
      </c>
      <c r="N126" s="105"/>
      <c r="O126" s="100">
        <v>0</v>
      </c>
      <c r="P126" s="107"/>
      <c r="Q126" s="107"/>
      <c r="R126" s="107"/>
      <c r="S126" s="107"/>
      <c r="T126" s="107"/>
      <c r="U126" s="101">
        <v>0</v>
      </c>
      <c r="V126" s="101">
        <f t="shared" si="339"/>
        <v>0</v>
      </c>
      <c r="W126" s="103">
        <f t="shared" si="340"/>
        <v>0</v>
      </c>
      <c r="X126" s="107">
        <v>0</v>
      </c>
      <c r="Y126" s="103">
        <f>'ИТОГ и проверка'!R126</f>
        <v>0</v>
      </c>
      <c r="Z126" s="103">
        <v>0</v>
      </c>
      <c r="AA126" s="101">
        <f t="shared" si="342"/>
        <v>0</v>
      </c>
      <c r="AB126" s="103">
        <f t="shared" si="343"/>
        <v>0</v>
      </c>
      <c r="AC126" s="107"/>
      <c r="AD126" s="103"/>
      <c r="AE126" s="107"/>
      <c r="AF126" s="107"/>
      <c r="AG126" s="103">
        <f t="shared" si="344"/>
        <v>0</v>
      </c>
      <c r="AH126" s="103"/>
      <c r="AI126" s="121"/>
      <c r="AJ126" s="121">
        <f t="shared" si="345"/>
        <v>0</v>
      </c>
      <c r="AK126" s="119">
        <f t="shared" si="346"/>
        <v>0</v>
      </c>
      <c r="AL126" s="101">
        <f t="shared" si="347"/>
        <v>0</v>
      </c>
    </row>
    <row r="127">
      <c r="A127" s="123" t="s">
        <v>261</v>
      </c>
      <c r="B127" s="87" t="s">
        <v>262</v>
      </c>
      <c r="C127" s="218"/>
      <c r="D127" s="88"/>
      <c r="E127" s="207"/>
      <c r="F127" s="235"/>
      <c r="G127" s="149"/>
      <c r="H127" s="91"/>
      <c r="I127" s="91"/>
      <c r="J127" s="91"/>
      <c r="K127" s="91"/>
      <c r="L127" s="91"/>
      <c r="M127" s="91"/>
      <c r="N127" s="91"/>
      <c r="O127" s="10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150"/>
      <c r="AA127" s="90"/>
      <c r="AB127" s="10">
        <f t="shared" si="343"/>
        <v>0</v>
      </c>
      <c r="AC127" s="90"/>
      <c r="AD127" s="90"/>
      <c r="AE127" s="90"/>
      <c r="AF127" s="90"/>
      <c r="AG127" s="90"/>
      <c r="AH127" s="90"/>
      <c r="AI127" s="370"/>
      <c r="AJ127" s="121">
        <f t="shared" si="345"/>
        <v>0</v>
      </c>
      <c r="AK127" s="119">
        <f t="shared" si="346"/>
        <v>0</v>
      </c>
      <c r="AL127" s="101">
        <f t="shared" si="347"/>
        <v>0</v>
      </c>
    </row>
    <row r="128" ht="47.25">
      <c r="A128" s="96" t="s">
        <v>263</v>
      </c>
      <c r="B128" s="97" t="s">
        <v>264</v>
      </c>
      <c r="C128" s="214">
        <v>1562.3679999999999</v>
      </c>
      <c r="D128" s="104">
        <v>33</v>
      </c>
      <c r="E128" s="120">
        <v>39</v>
      </c>
      <c r="F128" s="200">
        <f t="shared" si="338"/>
        <v>0.024962108798951336</v>
      </c>
      <c r="G128" s="102">
        <v>3</v>
      </c>
      <c r="H128" s="105">
        <v>9</v>
      </c>
      <c r="I128" s="105"/>
      <c r="J128" s="105"/>
      <c r="K128" s="105"/>
      <c r="L128" s="105"/>
      <c r="M128" s="105">
        <v>3</v>
      </c>
      <c r="N128" s="105"/>
      <c r="O128" s="100">
        <v>1</v>
      </c>
      <c r="P128" s="107"/>
      <c r="Q128" s="107"/>
      <c r="R128" s="107"/>
      <c r="S128" s="107"/>
      <c r="T128" s="107"/>
      <c r="U128" s="101">
        <f t="shared" si="348"/>
        <v>33.333333333333336</v>
      </c>
      <c r="V128" s="101">
        <f t="shared" si="339"/>
        <v>3.9000000000000004</v>
      </c>
      <c r="W128" s="103">
        <f t="shared" si="340"/>
        <v>3</v>
      </c>
      <c r="X128" s="107">
        <v>10</v>
      </c>
      <c r="Y128" s="103">
        <f>'ИТОГ и проверка'!R128</f>
        <v>3</v>
      </c>
      <c r="Z128" s="103">
        <f t="shared" si="341"/>
        <v>7.6923076923076916</v>
      </c>
      <c r="AA128" s="101">
        <f t="shared" si="342"/>
        <v>-2.3076923076923084</v>
      </c>
      <c r="AB128" s="103">
        <f t="shared" si="343"/>
        <v>0</v>
      </c>
      <c r="AC128" s="107"/>
      <c r="AD128" s="103"/>
      <c r="AE128" s="107"/>
      <c r="AF128" s="107"/>
      <c r="AG128" s="103">
        <f t="shared" si="344"/>
        <v>3</v>
      </c>
      <c r="AH128" s="103"/>
      <c r="AI128" s="121"/>
      <c r="AJ128" s="121">
        <f t="shared" si="345"/>
        <v>3</v>
      </c>
      <c r="AK128" s="119">
        <f t="shared" si="346"/>
        <v>0</v>
      </c>
      <c r="AL128" s="101">
        <f t="shared" si="347"/>
        <v>0</v>
      </c>
    </row>
    <row r="129" ht="47.25">
      <c r="A129" s="96" t="s">
        <v>265</v>
      </c>
      <c r="B129" s="97" t="s">
        <v>266</v>
      </c>
      <c r="C129" s="211">
        <v>166.57499999999999</v>
      </c>
      <c r="D129" s="104">
        <v>0</v>
      </c>
      <c r="E129" s="289">
        <v>0</v>
      </c>
      <c r="F129" s="200">
        <f t="shared" si="338"/>
        <v>0</v>
      </c>
      <c r="G129" s="102">
        <v>0</v>
      </c>
      <c r="H129" s="105">
        <v>0</v>
      </c>
      <c r="I129" s="105"/>
      <c r="J129" s="105"/>
      <c r="K129" s="105"/>
      <c r="L129" s="105"/>
      <c r="M129" s="105">
        <v>0</v>
      </c>
      <c r="N129" s="105"/>
      <c r="O129" s="100">
        <v>0</v>
      </c>
      <c r="P129" s="107"/>
      <c r="Q129" s="107"/>
      <c r="R129" s="107"/>
      <c r="S129" s="107"/>
      <c r="T129" s="107"/>
      <c r="U129" s="101">
        <v>0</v>
      </c>
      <c r="V129" s="101">
        <f t="shared" si="339"/>
        <v>0</v>
      </c>
      <c r="W129" s="103">
        <f t="shared" si="340"/>
        <v>0</v>
      </c>
      <c r="X129" s="107">
        <v>0</v>
      </c>
      <c r="Y129" s="103">
        <f>'ИТОГ и проверка'!R129</f>
        <v>0</v>
      </c>
      <c r="Z129" s="103">
        <v>0</v>
      </c>
      <c r="AA129" s="101">
        <f t="shared" si="342"/>
        <v>0</v>
      </c>
      <c r="AB129" s="10">
        <f t="shared" si="343"/>
        <v>0</v>
      </c>
      <c r="AC129" s="107"/>
      <c r="AD129" s="103"/>
      <c r="AE129" s="107"/>
      <c r="AF129" s="107"/>
      <c r="AG129" s="103">
        <f t="shared" si="344"/>
        <v>0</v>
      </c>
      <c r="AH129" s="103"/>
      <c r="AI129" s="121"/>
      <c r="AJ129" s="121">
        <f t="shared" si="345"/>
        <v>0</v>
      </c>
      <c r="AK129" s="119">
        <f t="shared" si="346"/>
        <v>0</v>
      </c>
      <c r="AL129" s="101">
        <f t="shared" si="347"/>
        <v>0</v>
      </c>
    </row>
    <row r="130" ht="47.25">
      <c r="A130" s="96" t="s">
        <v>267</v>
      </c>
      <c r="B130" s="97" t="s">
        <v>268</v>
      </c>
      <c r="C130" s="214">
        <v>6.7999999999999998</v>
      </c>
      <c r="D130" s="104">
        <v>0</v>
      </c>
      <c r="E130" s="100">
        <v>0</v>
      </c>
      <c r="F130" s="200">
        <f t="shared" si="338"/>
        <v>0</v>
      </c>
      <c r="G130" s="102">
        <v>0</v>
      </c>
      <c r="H130" s="105">
        <v>0</v>
      </c>
      <c r="I130" s="105"/>
      <c r="J130" s="105"/>
      <c r="K130" s="105"/>
      <c r="L130" s="105"/>
      <c r="M130" s="105">
        <v>0</v>
      </c>
      <c r="N130" s="105"/>
      <c r="O130" s="100">
        <v>0</v>
      </c>
      <c r="P130" s="107"/>
      <c r="Q130" s="107"/>
      <c r="R130" s="107"/>
      <c r="S130" s="107"/>
      <c r="T130" s="107"/>
      <c r="U130" s="101">
        <v>0</v>
      </c>
      <c r="V130" s="101">
        <f t="shared" si="339"/>
        <v>0</v>
      </c>
      <c r="W130" s="103">
        <f t="shared" si="340"/>
        <v>0</v>
      </c>
      <c r="X130" s="107">
        <v>0</v>
      </c>
      <c r="Y130" s="103">
        <f>'ИТОГ и проверка'!R130</f>
        <v>0</v>
      </c>
      <c r="Z130" s="103">
        <v>0</v>
      </c>
      <c r="AA130" s="101">
        <f t="shared" si="342"/>
        <v>0</v>
      </c>
      <c r="AB130" s="103">
        <f t="shared" si="343"/>
        <v>0</v>
      </c>
      <c r="AC130" s="107"/>
      <c r="AD130" s="103"/>
      <c r="AE130" s="107"/>
      <c r="AF130" s="107"/>
      <c r="AG130" s="103">
        <f t="shared" si="344"/>
        <v>0</v>
      </c>
      <c r="AH130" s="103"/>
      <c r="AI130" s="121"/>
      <c r="AJ130" s="121">
        <f t="shared" si="345"/>
        <v>0</v>
      </c>
      <c r="AK130" s="119">
        <f t="shared" si="346"/>
        <v>0</v>
      </c>
      <c r="AL130" s="101">
        <f t="shared" si="347"/>
        <v>0</v>
      </c>
    </row>
    <row r="131">
      <c r="A131" s="123" t="s">
        <v>269</v>
      </c>
      <c r="B131" s="87" t="s">
        <v>270</v>
      </c>
      <c r="C131" s="218"/>
      <c r="D131" s="88"/>
      <c r="E131" s="207"/>
      <c r="F131" s="235"/>
      <c r="G131" s="149"/>
      <c r="H131" s="91"/>
      <c r="I131" s="91"/>
      <c r="J131" s="91"/>
      <c r="K131" s="91"/>
      <c r="L131" s="91"/>
      <c r="M131" s="91"/>
      <c r="N131" s="91"/>
      <c r="O131" s="10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150"/>
      <c r="AA131" s="90"/>
      <c r="AB131" s="10">
        <f t="shared" si="343"/>
        <v>0</v>
      </c>
      <c r="AC131" s="90"/>
      <c r="AD131" s="90"/>
      <c r="AE131" s="90"/>
      <c r="AF131" s="90"/>
      <c r="AG131" s="90"/>
      <c r="AH131" s="90"/>
      <c r="AI131" s="370"/>
      <c r="AJ131" s="121">
        <f t="shared" si="345"/>
        <v>0</v>
      </c>
      <c r="AK131" s="119">
        <f t="shared" si="346"/>
        <v>0</v>
      </c>
      <c r="AL131" s="101">
        <f t="shared" si="347"/>
        <v>0</v>
      </c>
    </row>
    <row r="132" ht="47.25">
      <c r="A132" s="96" t="s">
        <v>271</v>
      </c>
      <c r="B132" s="97" t="s">
        <v>272</v>
      </c>
      <c r="C132" s="265">
        <v>1015</v>
      </c>
      <c r="D132" s="104">
        <v>138</v>
      </c>
      <c r="E132" s="294">
        <v>59</v>
      </c>
      <c r="F132" s="200">
        <f t="shared" si="338"/>
        <v>0.058128078817733991</v>
      </c>
      <c r="G132" s="102">
        <v>13</v>
      </c>
      <c r="H132" s="105">
        <v>9</v>
      </c>
      <c r="I132" s="278"/>
      <c r="J132" s="105"/>
      <c r="K132" s="105"/>
      <c r="L132" s="105"/>
      <c r="M132" s="105">
        <v>13</v>
      </c>
      <c r="N132" s="105"/>
      <c r="O132" s="100">
        <v>5</v>
      </c>
      <c r="P132" s="107"/>
      <c r="Q132" s="107"/>
      <c r="R132" s="107"/>
      <c r="S132" s="107"/>
      <c r="T132" s="107"/>
      <c r="U132" s="101">
        <f t="shared" si="348"/>
        <v>38.46153846153846</v>
      </c>
      <c r="V132" s="101">
        <f t="shared" si="339"/>
        <v>5.9000000000000004</v>
      </c>
      <c r="W132" s="103">
        <f t="shared" si="340"/>
        <v>5</v>
      </c>
      <c r="X132" s="107">
        <v>10</v>
      </c>
      <c r="Y132" s="103">
        <f>'ИТОГ и проверка'!R132</f>
        <v>5</v>
      </c>
      <c r="Z132" s="103">
        <f t="shared" si="341"/>
        <v>8.4745762711864412</v>
      </c>
      <c r="AA132" s="101">
        <f t="shared" si="342"/>
        <v>-1.5254237288135588</v>
      </c>
      <c r="AB132" s="103">
        <f t="shared" si="343"/>
        <v>0</v>
      </c>
      <c r="AC132" s="279"/>
      <c r="AD132" s="103"/>
      <c r="AE132" s="107"/>
      <c r="AF132" s="107"/>
      <c r="AG132" s="103">
        <f t="shared" si="344"/>
        <v>5</v>
      </c>
      <c r="AH132" s="103"/>
      <c r="AI132" s="121"/>
      <c r="AJ132" s="121">
        <f t="shared" si="345"/>
        <v>5</v>
      </c>
      <c r="AK132" s="119">
        <f t="shared" si="346"/>
        <v>0</v>
      </c>
      <c r="AL132" s="101">
        <f t="shared" si="347"/>
        <v>0</v>
      </c>
    </row>
    <row r="133" ht="31.5">
      <c r="A133" s="96" t="s">
        <v>273</v>
      </c>
      <c r="B133" s="97" t="s">
        <v>274</v>
      </c>
      <c r="C133" s="211">
        <v>163.09700000000001</v>
      </c>
      <c r="D133" s="337">
        <v>24</v>
      </c>
      <c r="E133" s="213">
        <v>14</v>
      </c>
      <c r="F133" s="217">
        <f t="shared" si="338"/>
        <v>0.08583848875209231</v>
      </c>
      <c r="G133" s="102">
        <v>2</v>
      </c>
      <c r="H133" s="105">
        <v>8</v>
      </c>
      <c r="I133" s="278"/>
      <c r="J133" s="105"/>
      <c r="K133" s="105"/>
      <c r="L133" s="105"/>
      <c r="M133" s="105">
        <v>2</v>
      </c>
      <c r="N133" s="105"/>
      <c r="O133" s="100">
        <v>1</v>
      </c>
      <c r="P133" s="107"/>
      <c r="Q133" s="107"/>
      <c r="R133" s="107"/>
      <c r="S133" s="107"/>
      <c r="T133" s="107"/>
      <c r="U133" s="101">
        <f t="shared" si="348"/>
        <v>50</v>
      </c>
      <c r="V133" s="101">
        <f t="shared" si="339"/>
        <v>1.4000000000000001</v>
      </c>
      <c r="W133" s="103">
        <f t="shared" si="340"/>
        <v>1</v>
      </c>
      <c r="X133" s="107">
        <v>10</v>
      </c>
      <c r="Y133" s="103">
        <f>'ИТОГ и проверка'!R133</f>
        <v>1</v>
      </c>
      <c r="Z133" s="103">
        <f t="shared" si="341"/>
        <v>7.1428571428571423</v>
      </c>
      <c r="AA133" s="101">
        <f t="shared" si="342"/>
        <v>-2.8571428571428577</v>
      </c>
      <c r="AB133" s="10">
        <f t="shared" si="343"/>
        <v>0</v>
      </c>
      <c r="AC133" s="279"/>
      <c r="AD133" s="103"/>
      <c r="AE133" s="107"/>
      <c r="AF133" s="107"/>
      <c r="AG133" s="103">
        <f t="shared" si="344"/>
        <v>1</v>
      </c>
      <c r="AH133" s="103"/>
      <c r="AI133" s="121"/>
      <c r="AJ133" s="121">
        <f t="shared" si="345"/>
        <v>1</v>
      </c>
      <c r="AK133" s="119">
        <f t="shared" si="346"/>
        <v>0</v>
      </c>
      <c r="AL133" s="101">
        <f t="shared" si="347"/>
        <v>0</v>
      </c>
    </row>
    <row r="134" ht="31.5">
      <c r="A134" s="96" t="s">
        <v>275</v>
      </c>
      <c r="B134" s="97" t="s">
        <v>276</v>
      </c>
      <c r="C134" s="214">
        <v>385.19600000000003</v>
      </c>
      <c r="D134" s="337">
        <v>14</v>
      </c>
      <c r="E134" s="213">
        <v>22</v>
      </c>
      <c r="F134" s="217">
        <f t="shared" si="338"/>
        <v>0.05711378103614783</v>
      </c>
      <c r="G134" s="102">
        <v>1</v>
      </c>
      <c r="H134" s="105">
        <v>7</v>
      </c>
      <c r="I134" s="278"/>
      <c r="J134" s="105"/>
      <c r="K134" s="105"/>
      <c r="L134" s="105"/>
      <c r="M134" s="105">
        <v>1</v>
      </c>
      <c r="N134" s="105"/>
      <c r="O134" s="100">
        <v>0</v>
      </c>
      <c r="P134" s="107"/>
      <c r="Q134" s="107"/>
      <c r="R134" s="107"/>
      <c r="S134" s="107"/>
      <c r="T134" s="107"/>
      <c r="U134" s="101">
        <f t="shared" si="348"/>
        <v>0</v>
      </c>
      <c r="V134" s="101">
        <f t="shared" si="339"/>
        <v>2.2000000000000002</v>
      </c>
      <c r="W134" s="103">
        <f t="shared" si="340"/>
        <v>2</v>
      </c>
      <c r="X134" s="107">
        <v>10</v>
      </c>
      <c r="Y134" s="103">
        <f>'ИТОГ и проверка'!R134</f>
        <v>2</v>
      </c>
      <c r="Z134" s="103">
        <f t="shared" si="341"/>
        <v>9.0909090909090917</v>
      </c>
      <c r="AA134" s="101">
        <f t="shared" si="342"/>
        <v>-0.90909090909090828</v>
      </c>
      <c r="AB134" s="103">
        <f t="shared" si="343"/>
        <v>0</v>
      </c>
      <c r="AC134" s="279"/>
      <c r="AD134" s="103"/>
      <c r="AE134" s="107"/>
      <c r="AF134" s="107"/>
      <c r="AG134" s="103">
        <f t="shared" si="344"/>
        <v>2</v>
      </c>
      <c r="AH134" s="103"/>
      <c r="AI134" s="121"/>
      <c r="AJ134" s="121">
        <f t="shared" si="345"/>
        <v>2</v>
      </c>
      <c r="AK134" s="119">
        <f t="shared" si="346"/>
        <v>0</v>
      </c>
      <c r="AL134" s="101">
        <f t="shared" si="347"/>
        <v>0</v>
      </c>
    </row>
    <row r="135" ht="31.5">
      <c r="A135" s="96" t="s">
        <v>277</v>
      </c>
      <c r="B135" s="97" t="s">
        <v>278</v>
      </c>
      <c r="C135" s="211">
        <v>42.954999999999998</v>
      </c>
      <c r="D135" s="104">
        <v>3</v>
      </c>
      <c r="E135" s="230">
        <v>2</v>
      </c>
      <c r="F135" s="200">
        <f t="shared" si="338"/>
        <v>0.046560353858689327</v>
      </c>
      <c r="G135" s="102">
        <v>0</v>
      </c>
      <c r="H135" s="105">
        <v>0</v>
      </c>
      <c r="I135" s="278"/>
      <c r="J135" s="105"/>
      <c r="K135" s="105"/>
      <c r="L135" s="105"/>
      <c r="M135" s="105">
        <v>0</v>
      </c>
      <c r="N135" s="105"/>
      <c r="O135" s="100">
        <v>0</v>
      </c>
      <c r="P135" s="107"/>
      <c r="Q135" s="107"/>
      <c r="R135" s="107"/>
      <c r="S135" s="107"/>
      <c r="T135" s="107"/>
      <c r="U135" s="101">
        <v>0</v>
      </c>
      <c r="V135" s="101">
        <f t="shared" si="339"/>
        <v>0</v>
      </c>
      <c r="W135" s="103">
        <f t="shared" si="340"/>
        <v>0</v>
      </c>
      <c r="X135" s="107">
        <v>0</v>
      </c>
      <c r="Y135" s="103">
        <f>'ИТОГ и проверка'!R135</f>
        <v>0</v>
      </c>
      <c r="Z135" s="103">
        <f t="shared" si="341"/>
        <v>0</v>
      </c>
      <c r="AA135" s="101">
        <f t="shared" si="342"/>
        <v>0</v>
      </c>
      <c r="AB135" s="10">
        <f t="shared" si="343"/>
        <v>0</v>
      </c>
      <c r="AC135" s="279"/>
      <c r="AD135" s="103"/>
      <c r="AE135" s="107"/>
      <c r="AF135" s="107"/>
      <c r="AG135" s="103">
        <f t="shared" si="344"/>
        <v>0</v>
      </c>
      <c r="AH135" s="103"/>
      <c r="AI135" s="121"/>
      <c r="AJ135" s="121">
        <f t="shared" si="345"/>
        <v>0</v>
      </c>
      <c r="AK135" s="119">
        <f t="shared" si="346"/>
        <v>0</v>
      </c>
      <c r="AL135" s="101">
        <f t="shared" si="347"/>
        <v>0</v>
      </c>
    </row>
    <row r="136" ht="47.25">
      <c r="A136" s="96" t="s">
        <v>279</v>
      </c>
      <c r="B136" s="97" t="s">
        <v>280</v>
      </c>
      <c r="C136" s="214">
        <v>31.655000000000001</v>
      </c>
      <c r="D136" s="104">
        <v>0</v>
      </c>
      <c r="E136" s="120">
        <v>0</v>
      </c>
      <c r="F136" s="200">
        <f t="shared" si="338"/>
        <v>0</v>
      </c>
      <c r="G136" s="102">
        <v>0</v>
      </c>
      <c r="H136" s="105">
        <v>0</v>
      </c>
      <c r="I136" s="278"/>
      <c r="J136" s="105"/>
      <c r="K136" s="105"/>
      <c r="L136" s="105"/>
      <c r="M136" s="105">
        <v>0</v>
      </c>
      <c r="N136" s="105"/>
      <c r="O136" s="100">
        <v>0</v>
      </c>
      <c r="P136" s="107"/>
      <c r="Q136" s="107"/>
      <c r="R136" s="107"/>
      <c r="S136" s="107"/>
      <c r="T136" s="107"/>
      <c r="U136" s="101">
        <v>0</v>
      </c>
      <c r="V136" s="101">
        <f t="shared" si="339"/>
        <v>0</v>
      </c>
      <c r="W136" s="103">
        <f t="shared" si="340"/>
        <v>0</v>
      </c>
      <c r="X136" s="107">
        <v>0</v>
      </c>
      <c r="Y136" s="103">
        <f>'ИТОГ и проверка'!R136</f>
        <v>0</v>
      </c>
      <c r="Z136" s="103">
        <v>0</v>
      </c>
      <c r="AA136" s="101">
        <f t="shared" si="342"/>
        <v>0</v>
      </c>
      <c r="AB136" s="103">
        <f t="shared" si="343"/>
        <v>0</v>
      </c>
      <c r="AC136" s="395">
        <v>0</v>
      </c>
      <c r="AD136" s="103"/>
      <c r="AE136" s="107"/>
      <c r="AF136" s="107"/>
      <c r="AG136" s="103">
        <f t="shared" si="344"/>
        <v>0</v>
      </c>
      <c r="AH136" s="103"/>
      <c r="AI136" s="121"/>
      <c r="AJ136" s="121">
        <f t="shared" si="345"/>
        <v>0</v>
      </c>
      <c r="AK136" s="119">
        <f t="shared" si="346"/>
        <v>0</v>
      </c>
      <c r="AL136" s="101">
        <f t="shared" si="347"/>
        <v>0</v>
      </c>
    </row>
    <row r="137" ht="47.25">
      <c r="A137" s="96" t="s">
        <v>281</v>
      </c>
      <c r="B137" s="97" t="s">
        <v>282</v>
      </c>
      <c r="C137" s="211">
        <v>49.079999999999998</v>
      </c>
      <c r="D137" s="104">
        <v>0</v>
      </c>
      <c r="E137" s="182">
        <v>0</v>
      </c>
      <c r="F137" s="200">
        <f t="shared" si="338"/>
        <v>0</v>
      </c>
      <c r="G137" s="102">
        <v>0</v>
      </c>
      <c r="H137" s="105">
        <v>0</v>
      </c>
      <c r="I137" s="278"/>
      <c r="J137" s="105"/>
      <c r="K137" s="105"/>
      <c r="L137" s="105"/>
      <c r="M137" s="105">
        <v>0</v>
      </c>
      <c r="N137" s="105"/>
      <c r="O137" s="100">
        <v>0</v>
      </c>
      <c r="P137" s="107"/>
      <c r="Q137" s="107"/>
      <c r="R137" s="107"/>
      <c r="S137" s="107"/>
      <c r="T137" s="107"/>
      <c r="U137" s="101">
        <v>0</v>
      </c>
      <c r="V137" s="101">
        <f t="shared" si="339"/>
        <v>0</v>
      </c>
      <c r="W137" s="103">
        <f t="shared" si="340"/>
        <v>0</v>
      </c>
      <c r="X137" s="107">
        <v>0</v>
      </c>
      <c r="Y137" s="103">
        <f>'ИТОГ и проверка'!R137</f>
        <v>0</v>
      </c>
      <c r="Z137" s="103">
        <v>0</v>
      </c>
      <c r="AA137" s="101">
        <f t="shared" si="342"/>
        <v>0</v>
      </c>
      <c r="AB137" s="10">
        <f t="shared" si="343"/>
        <v>0</v>
      </c>
      <c r="AC137" s="133">
        <v>0</v>
      </c>
      <c r="AD137" s="103"/>
      <c r="AE137" s="107"/>
      <c r="AF137" s="107"/>
      <c r="AG137" s="103">
        <f t="shared" si="344"/>
        <v>0</v>
      </c>
      <c r="AH137" s="103"/>
      <c r="AI137" s="121"/>
      <c r="AJ137" s="121">
        <f t="shared" si="345"/>
        <v>0</v>
      </c>
      <c r="AK137" s="119">
        <f t="shared" si="346"/>
        <v>0</v>
      </c>
      <c r="AL137" s="101">
        <f t="shared" si="347"/>
        <v>0</v>
      </c>
    </row>
    <row r="138" ht="47.25">
      <c r="A138" s="96" t="s">
        <v>283</v>
      </c>
      <c r="B138" s="97" t="s">
        <v>284</v>
      </c>
      <c r="C138" s="214">
        <v>151.08000000000001</v>
      </c>
      <c r="D138" s="104">
        <v>3</v>
      </c>
      <c r="E138" s="120">
        <v>1</v>
      </c>
      <c r="F138" s="200">
        <f t="shared" si="338"/>
        <v>0.0066190097961344981</v>
      </c>
      <c r="G138" s="102">
        <v>0</v>
      </c>
      <c r="H138" s="105">
        <v>0</v>
      </c>
      <c r="I138" s="105">
        <v>0</v>
      </c>
      <c r="J138" s="105"/>
      <c r="K138" s="105"/>
      <c r="L138" s="105"/>
      <c r="M138" s="105">
        <v>0</v>
      </c>
      <c r="N138" s="105"/>
      <c r="O138" s="100">
        <v>0</v>
      </c>
      <c r="P138" s="107"/>
      <c r="Q138" s="107"/>
      <c r="R138" s="107"/>
      <c r="S138" s="107"/>
      <c r="T138" s="107"/>
      <c r="U138" s="101">
        <v>0</v>
      </c>
      <c r="V138" s="101">
        <f t="shared" si="339"/>
        <v>0</v>
      </c>
      <c r="W138" s="103">
        <f t="shared" si="340"/>
        <v>0</v>
      </c>
      <c r="X138" s="107">
        <v>0</v>
      </c>
      <c r="Y138" s="103">
        <f>'ИТОГ и проверка'!R138</f>
        <v>0</v>
      </c>
      <c r="Z138" s="103">
        <f t="shared" si="341"/>
        <v>0</v>
      </c>
      <c r="AA138" s="101">
        <f t="shared" si="342"/>
        <v>0</v>
      </c>
      <c r="AB138" s="103">
        <f t="shared" si="343"/>
        <v>0</v>
      </c>
      <c r="AC138" s="133">
        <v>0</v>
      </c>
      <c r="AD138" s="103"/>
      <c r="AE138" s="107"/>
      <c r="AF138" s="107"/>
      <c r="AG138" s="103">
        <f t="shared" si="344"/>
        <v>0</v>
      </c>
      <c r="AH138" s="103"/>
      <c r="AI138" s="121"/>
      <c r="AJ138" s="121">
        <f t="shared" si="345"/>
        <v>0</v>
      </c>
      <c r="AK138" s="119">
        <f t="shared" si="346"/>
        <v>0</v>
      </c>
      <c r="AL138" s="101">
        <f t="shared" si="347"/>
        <v>0</v>
      </c>
    </row>
    <row r="139" ht="47.25">
      <c r="A139" s="96" t="s">
        <v>285</v>
      </c>
      <c r="B139" s="97" t="s">
        <v>286</v>
      </c>
      <c r="C139" s="211">
        <v>46.079999999999998</v>
      </c>
      <c r="D139" s="104">
        <v>0</v>
      </c>
      <c r="E139" s="182">
        <v>0</v>
      </c>
      <c r="F139" s="200">
        <f t="shared" si="338"/>
        <v>0</v>
      </c>
      <c r="G139" s="102">
        <v>0</v>
      </c>
      <c r="H139" s="105">
        <v>0</v>
      </c>
      <c r="I139" s="105">
        <v>0</v>
      </c>
      <c r="J139" s="105"/>
      <c r="K139" s="105"/>
      <c r="L139" s="105"/>
      <c r="M139" s="105">
        <v>0</v>
      </c>
      <c r="N139" s="105"/>
      <c r="O139" s="100">
        <v>0</v>
      </c>
      <c r="P139" s="107"/>
      <c r="Q139" s="107"/>
      <c r="R139" s="107"/>
      <c r="S139" s="107"/>
      <c r="T139" s="107"/>
      <c r="U139" s="101">
        <v>0</v>
      </c>
      <c r="V139" s="101">
        <f t="shared" si="339"/>
        <v>0</v>
      </c>
      <c r="W139" s="103">
        <f t="shared" si="340"/>
        <v>0</v>
      </c>
      <c r="X139" s="107">
        <v>0</v>
      </c>
      <c r="Y139" s="103">
        <f>'ИТОГ и проверка'!R139</f>
        <v>0</v>
      </c>
      <c r="Z139" s="103">
        <v>0</v>
      </c>
      <c r="AA139" s="101">
        <f t="shared" si="342"/>
        <v>0</v>
      </c>
      <c r="AB139" s="10">
        <f t="shared" si="343"/>
        <v>0</v>
      </c>
      <c r="AC139" s="133">
        <v>0</v>
      </c>
      <c r="AD139" s="103"/>
      <c r="AE139" s="107"/>
      <c r="AF139" s="107"/>
      <c r="AG139" s="103">
        <f t="shared" si="344"/>
        <v>0</v>
      </c>
      <c r="AH139" s="103"/>
      <c r="AI139" s="121"/>
      <c r="AJ139" s="121">
        <f t="shared" si="345"/>
        <v>0</v>
      </c>
      <c r="AK139" s="119">
        <f t="shared" si="346"/>
        <v>0</v>
      </c>
      <c r="AL139" s="101">
        <f t="shared" si="347"/>
        <v>0</v>
      </c>
    </row>
    <row r="140" ht="47.25">
      <c r="A140" s="96" t="s">
        <v>287</v>
      </c>
      <c r="B140" s="97" t="s">
        <v>288</v>
      </c>
      <c r="C140" s="214">
        <v>2622.1399999999999</v>
      </c>
      <c r="D140" s="104">
        <v>184</v>
      </c>
      <c r="E140" s="120">
        <v>168</v>
      </c>
      <c r="F140" s="200">
        <f t="shared" si="338"/>
        <v>0.064069805578649497</v>
      </c>
      <c r="G140" s="102">
        <v>10</v>
      </c>
      <c r="H140" s="105">
        <v>10</v>
      </c>
      <c r="I140" s="105">
        <v>8</v>
      </c>
      <c r="J140" s="105"/>
      <c r="K140" s="105"/>
      <c r="L140" s="105"/>
      <c r="M140" s="105">
        <v>10</v>
      </c>
      <c r="N140" s="105"/>
      <c r="O140" s="145"/>
      <c r="P140" s="107"/>
      <c r="Q140" s="107"/>
      <c r="R140" s="107"/>
      <c r="S140" s="107"/>
      <c r="T140" s="107"/>
      <c r="U140" s="101">
        <v>0</v>
      </c>
      <c r="V140" s="101">
        <f t="shared" si="339"/>
        <v>16.800000000000001</v>
      </c>
      <c r="W140" s="103">
        <f t="shared" si="340"/>
        <v>16</v>
      </c>
      <c r="X140" s="107">
        <v>10</v>
      </c>
      <c r="Y140" s="103">
        <f>'ИТОГ и проверка'!R140+AC140</f>
        <v>11</v>
      </c>
      <c r="Z140" s="103">
        <f t="shared" si="341"/>
        <v>6.5476190476190474</v>
      </c>
      <c r="AA140" s="101">
        <f t="shared" si="342"/>
        <v>-3.4523809523809526</v>
      </c>
      <c r="AB140" s="103">
        <f t="shared" si="343"/>
        <v>0</v>
      </c>
      <c r="AC140" s="133">
        <v>11</v>
      </c>
      <c r="AD140" s="103"/>
      <c r="AE140" s="107"/>
      <c r="AF140" s="107"/>
      <c r="AG140" s="103">
        <f>Y140-AC140</f>
        <v>0</v>
      </c>
      <c r="AH140" s="103"/>
      <c r="AI140" s="121"/>
      <c r="AJ140" s="121">
        <f t="shared" si="345"/>
        <v>0</v>
      </c>
      <c r="AK140" s="119">
        <f t="shared" si="346"/>
        <v>-11</v>
      </c>
      <c r="AL140" s="101">
        <f t="shared" si="347"/>
        <v>0</v>
      </c>
    </row>
    <row r="141">
      <c r="A141" s="123" t="s">
        <v>289</v>
      </c>
      <c r="B141" s="87" t="s">
        <v>290</v>
      </c>
      <c r="C141" s="218"/>
      <c r="D141" s="88"/>
      <c r="E141" s="207"/>
      <c r="F141" s="235"/>
      <c r="G141" s="149"/>
      <c r="H141" s="91"/>
      <c r="I141" s="91"/>
      <c r="J141" s="91"/>
      <c r="K141" s="91"/>
      <c r="L141" s="91"/>
      <c r="M141" s="91"/>
      <c r="N141" s="91"/>
      <c r="O141" s="10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150"/>
      <c r="AA141" s="90"/>
      <c r="AB141" s="10">
        <f t="shared" si="343"/>
        <v>0</v>
      </c>
      <c r="AC141" s="90"/>
      <c r="AD141" s="90"/>
      <c r="AE141" s="90"/>
      <c r="AF141" s="90"/>
      <c r="AG141" s="90"/>
      <c r="AH141" s="90"/>
      <c r="AI141" s="370"/>
      <c r="AJ141" s="121">
        <f t="shared" si="345"/>
        <v>0</v>
      </c>
      <c r="AK141" s="119">
        <f t="shared" si="346"/>
        <v>0</v>
      </c>
      <c r="AL141" s="101">
        <f t="shared" si="347"/>
        <v>0</v>
      </c>
    </row>
    <row r="142" ht="31.5">
      <c r="A142" s="96" t="s">
        <v>291</v>
      </c>
      <c r="B142" s="97" t="s">
        <v>292</v>
      </c>
      <c r="C142" s="214">
        <v>240</v>
      </c>
      <c r="D142" s="99">
        <v>0</v>
      </c>
      <c r="E142" s="120">
        <v>0</v>
      </c>
      <c r="F142" s="200">
        <f t="shared" si="338"/>
        <v>0</v>
      </c>
      <c r="G142" s="102">
        <v>0</v>
      </c>
      <c r="H142" s="105">
        <v>0</v>
      </c>
      <c r="I142" s="105"/>
      <c r="J142" s="105"/>
      <c r="K142" s="105"/>
      <c r="L142" s="105"/>
      <c r="M142" s="105">
        <v>0</v>
      </c>
      <c r="N142" s="105"/>
      <c r="O142" s="100">
        <v>0</v>
      </c>
      <c r="P142" s="107"/>
      <c r="Q142" s="107"/>
      <c r="R142" s="107"/>
      <c r="S142" s="107"/>
      <c r="T142" s="107"/>
      <c r="U142" s="101">
        <v>0</v>
      </c>
      <c r="V142" s="101">
        <f t="shared" si="339"/>
        <v>0</v>
      </c>
      <c r="W142" s="103">
        <f t="shared" si="340"/>
        <v>0</v>
      </c>
      <c r="X142" s="107">
        <v>0</v>
      </c>
      <c r="Y142" s="103">
        <f>'ИТОГ и проверка'!R142</f>
        <v>0</v>
      </c>
      <c r="Z142" s="103">
        <v>0</v>
      </c>
      <c r="AA142" s="101">
        <f t="shared" si="342"/>
        <v>0</v>
      </c>
      <c r="AB142" s="103">
        <f t="shared" si="343"/>
        <v>0</v>
      </c>
      <c r="AC142" s="107"/>
      <c r="AD142" s="103"/>
      <c r="AE142" s="107"/>
      <c r="AF142" s="107"/>
      <c r="AG142" s="103">
        <f t="shared" si="344"/>
        <v>0</v>
      </c>
      <c r="AH142" s="103"/>
      <c r="AI142" s="121"/>
      <c r="AJ142" s="121">
        <f t="shared" si="345"/>
        <v>0</v>
      </c>
      <c r="AK142" s="119">
        <f t="shared" si="346"/>
        <v>0</v>
      </c>
      <c r="AL142" s="101">
        <f t="shared" si="347"/>
        <v>0</v>
      </c>
    </row>
    <row r="143">
      <c r="A143" s="123" t="s">
        <v>293</v>
      </c>
      <c r="B143" s="87" t="s">
        <v>294</v>
      </c>
      <c r="C143" s="218"/>
      <c r="D143" s="88"/>
      <c r="E143" s="207"/>
      <c r="F143" s="235"/>
      <c r="G143" s="149"/>
      <c r="H143" s="91"/>
      <c r="I143" s="91"/>
      <c r="J143" s="91"/>
      <c r="K143" s="91"/>
      <c r="L143" s="91"/>
      <c r="M143" s="91"/>
      <c r="N143" s="91"/>
      <c r="O143" s="10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150"/>
      <c r="AA143" s="90"/>
      <c r="AB143" s="10">
        <f t="shared" si="343"/>
        <v>0</v>
      </c>
      <c r="AC143" s="90"/>
      <c r="AD143" s="90"/>
      <c r="AE143" s="90"/>
      <c r="AF143" s="90"/>
      <c r="AG143" s="90"/>
      <c r="AH143" s="90"/>
      <c r="AI143" s="370"/>
      <c r="AJ143" s="121">
        <f t="shared" si="345"/>
        <v>0</v>
      </c>
      <c r="AK143" s="119">
        <f t="shared" si="346"/>
        <v>0</v>
      </c>
      <c r="AL143" s="101">
        <f t="shared" si="347"/>
        <v>0</v>
      </c>
    </row>
    <row r="144" ht="31.5">
      <c r="A144" s="96" t="s">
        <v>295</v>
      </c>
      <c r="B144" s="97" t="s">
        <v>296</v>
      </c>
      <c r="C144" s="214">
        <v>8.4109999999999996</v>
      </c>
      <c r="D144" s="104">
        <v>0</v>
      </c>
      <c r="E144" s="100">
        <v>0</v>
      </c>
      <c r="F144" s="200">
        <f t="shared" si="338"/>
        <v>0</v>
      </c>
      <c r="G144" s="102">
        <v>0</v>
      </c>
      <c r="H144" s="105">
        <v>0</v>
      </c>
      <c r="I144" s="105"/>
      <c r="J144" s="105"/>
      <c r="K144" s="105"/>
      <c r="L144" s="105"/>
      <c r="M144" s="105">
        <v>0</v>
      </c>
      <c r="N144" s="105"/>
      <c r="O144" s="100"/>
      <c r="P144" s="107"/>
      <c r="Q144" s="107"/>
      <c r="R144" s="107"/>
      <c r="S144" s="107"/>
      <c r="T144" s="107"/>
      <c r="U144" s="101">
        <v>0</v>
      </c>
      <c r="V144" s="101">
        <f t="shared" si="339"/>
        <v>0</v>
      </c>
      <c r="W144" s="103">
        <f t="shared" si="340"/>
        <v>0</v>
      </c>
      <c r="X144" s="107">
        <v>0</v>
      </c>
      <c r="Y144" s="103">
        <f>'ИТОГ и проверка'!R144</f>
        <v>0</v>
      </c>
      <c r="Z144" s="103">
        <v>0</v>
      </c>
      <c r="AA144" s="101">
        <f t="shared" si="342"/>
        <v>0</v>
      </c>
      <c r="AB144" s="103">
        <f t="shared" si="343"/>
        <v>0</v>
      </c>
      <c r="AC144" s="107"/>
      <c r="AD144" s="103"/>
      <c r="AE144" s="107"/>
      <c r="AF144" s="107"/>
      <c r="AG144" s="103">
        <f t="shared" si="344"/>
        <v>0</v>
      </c>
      <c r="AH144" s="103"/>
      <c r="AI144" s="121"/>
      <c r="AJ144" s="121">
        <f t="shared" si="345"/>
        <v>0</v>
      </c>
      <c r="AK144" s="119">
        <f t="shared" si="346"/>
        <v>0</v>
      </c>
      <c r="AL144" s="101">
        <f t="shared" si="347"/>
        <v>0</v>
      </c>
    </row>
    <row r="145">
      <c r="A145" s="96" t="s">
        <v>297</v>
      </c>
      <c r="B145" s="97" t="s">
        <v>298</v>
      </c>
      <c r="C145" s="211">
        <v>62.664999999999999</v>
      </c>
      <c r="D145" s="104">
        <v>0</v>
      </c>
      <c r="E145" s="230">
        <v>15</v>
      </c>
      <c r="F145" s="200">
        <f t="shared" si="338"/>
        <v>0.23936806829968882</v>
      </c>
      <c r="G145" s="102">
        <v>0</v>
      </c>
      <c r="H145" s="105">
        <v>0</v>
      </c>
      <c r="I145" s="105"/>
      <c r="J145" s="105"/>
      <c r="K145" s="105"/>
      <c r="L145" s="105"/>
      <c r="M145" s="105">
        <v>0</v>
      </c>
      <c r="N145" s="105"/>
      <c r="O145" s="100">
        <v>0</v>
      </c>
      <c r="P145" s="107"/>
      <c r="Q145" s="107"/>
      <c r="R145" s="107"/>
      <c r="S145" s="107"/>
      <c r="T145" s="107"/>
      <c r="U145" s="101">
        <v>0</v>
      </c>
      <c r="V145" s="101">
        <f t="shared" si="339"/>
        <v>1.5</v>
      </c>
      <c r="W145" s="103">
        <f t="shared" si="340"/>
        <v>1</v>
      </c>
      <c r="X145" s="107">
        <v>10</v>
      </c>
      <c r="Y145" s="103">
        <f>'ИТОГ и проверка'!R145</f>
        <v>1</v>
      </c>
      <c r="Z145" s="103">
        <v>0</v>
      </c>
      <c r="AA145" s="101">
        <f t="shared" si="342"/>
        <v>-10</v>
      </c>
      <c r="AB145" s="10">
        <f t="shared" si="343"/>
        <v>0</v>
      </c>
      <c r="AC145" s="107"/>
      <c r="AD145" s="103"/>
      <c r="AE145" s="107"/>
      <c r="AF145" s="107"/>
      <c r="AG145" s="103">
        <f t="shared" si="344"/>
        <v>1</v>
      </c>
      <c r="AH145" s="103"/>
      <c r="AI145" s="121"/>
      <c r="AJ145" s="121">
        <f t="shared" si="345"/>
        <v>1</v>
      </c>
      <c r="AK145" s="119">
        <f t="shared" si="346"/>
        <v>0</v>
      </c>
      <c r="AL145" s="101">
        <f t="shared" si="347"/>
        <v>0</v>
      </c>
    </row>
    <row r="146" ht="78.75">
      <c r="A146" s="96" t="s">
        <v>299</v>
      </c>
      <c r="B146" s="97" t="s">
        <v>300</v>
      </c>
      <c r="C146" s="265">
        <v>46.898000000000003</v>
      </c>
      <c r="D146" s="104">
        <v>23</v>
      </c>
      <c r="E146" s="100">
        <v>21</v>
      </c>
      <c r="F146" s="200">
        <f t="shared" si="338"/>
        <v>0.44778028913812951</v>
      </c>
      <c r="G146" s="102">
        <v>2</v>
      </c>
      <c r="H146" s="105">
        <v>9</v>
      </c>
      <c r="I146" s="105"/>
      <c r="J146" s="105"/>
      <c r="K146" s="105"/>
      <c r="L146" s="105"/>
      <c r="M146" s="105">
        <v>2</v>
      </c>
      <c r="N146" s="105"/>
      <c r="O146" s="100">
        <v>1</v>
      </c>
      <c r="P146" s="107"/>
      <c r="Q146" s="107"/>
      <c r="R146" s="107"/>
      <c r="S146" s="107"/>
      <c r="T146" s="107"/>
      <c r="U146" s="101">
        <f t="shared" si="348"/>
        <v>50</v>
      </c>
      <c r="V146" s="101">
        <f t="shared" si="339"/>
        <v>2.1000000000000001</v>
      </c>
      <c r="W146" s="103">
        <f t="shared" si="340"/>
        <v>2</v>
      </c>
      <c r="X146" s="107">
        <v>10</v>
      </c>
      <c r="Y146" s="103">
        <f>'ИТОГ и проверка'!R146</f>
        <v>2</v>
      </c>
      <c r="Z146" s="103">
        <f t="shared" si="341"/>
        <v>9.5238095238095237</v>
      </c>
      <c r="AA146" s="101">
        <f t="shared" si="342"/>
        <v>-0.47619047619047628</v>
      </c>
      <c r="AB146" s="103">
        <f t="shared" si="343"/>
        <v>0</v>
      </c>
      <c r="AC146" s="107"/>
      <c r="AD146" s="103"/>
      <c r="AE146" s="107"/>
      <c r="AF146" s="107"/>
      <c r="AG146" s="103">
        <f t="shared" si="344"/>
        <v>2</v>
      </c>
      <c r="AH146" s="103"/>
      <c r="AI146" s="121"/>
      <c r="AJ146" s="121">
        <f t="shared" si="345"/>
        <v>2</v>
      </c>
      <c r="AK146" s="119">
        <f t="shared" si="346"/>
        <v>0</v>
      </c>
      <c r="AL146" s="101">
        <f t="shared" si="347"/>
        <v>0</v>
      </c>
    </row>
    <row r="147" ht="47.25">
      <c r="A147" s="96" t="s">
        <v>301</v>
      </c>
      <c r="B147" s="97" t="s">
        <v>302</v>
      </c>
      <c r="C147" s="232">
        <v>41.238999999999997</v>
      </c>
      <c r="D147" s="104">
        <v>3</v>
      </c>
      <c r="E147" s="230">
        <v>2</v>
      </c>
      <c r="F147" s="200">
        <f t="shared" si="338"/>
        <v>0.048497781226508892</v>
      </c>
      <c r="G147" s="102">
        <v>0</v>
      </c>
      <c r="H147" s="105">
        <v>0</v>
      </c>
      <c r="I147" s="105"/>
      <c r="J147" s="105"/>
      <c r="K147" s="105"/>
      <c r="L147" s="105"/>
      <c r="M147" s="105">
        <v>0</v>
      </c>
      <c r="N147" s="105"/>
      <c r="O147" s="100">
        <v>0</v>
      </c>
      <c r="P147" s="107"/>
      <c r="Q147" s="107"/>
      <c r="R147" s="107"/>
      <c r="S147" s="107"/>
      <c r="T147" s="107"/>
      <c r="U147" s="101">
        <v>0</v>
      </c>
      <c r="V147" s="101">
        <f t="shared" si="339"/>
        <v>0</v>
      </c>
      <c r="W147" s="103">
        <f t="shared" si="340"/>
        <v>0</v>
      </c>
      <c r="X147" s="107">
        <v>0</v>
      </c>
      <c r="Y147" s="103">
        <f>'ИТОГ и проверка'!R147</f>
        <v>0</v>
      </c>
      <c r="Z147" s="103">
        <f t="shared" si="341"/>
        <v>0</v>
      </c>
      <c r="AA147" s="101">
        <f t="shared" si="342"/>
        <v>0</v>
      </c>
      <c r="AB147" s="10">
        <f t="shared" si="343"/>
        <v>0</v>
      </c>
      <c r="AC147" s="107"/>
      <c r="AD147" s="103"/>
      <c r="AE147" s="107"/>
      <c r="AF147" s="107"/>
      <c r="AG147" s="103">
        <f t="shared" si="344"/>
        <v>0</v>
      </c>
      <c r="AH147" s="103"/>
      <c r="AI147" s="121"/>
      <c r="AJ147" s="121">
        <f t="shared" si="345"/>
        <v>0</v>
      </c>
      <c r="AK147" s="119">
        <f t="shared" si="346"/>
        <v>0</v>
      </c>
      <c r="AL147" s="101">
        <f t="shared" si="347"/>
        <v>0</v>
      </c>
    </row>
    <row r="148" ht="31.5">
      <c r="A148" s="96" t="s">
        <v>303</v>
      </c>
      <c r="B148" s="97" t="s">
        <v>304</v>
      </c>
      <c r="C148" s="265">
        <v>49.590000000000003</v>
      </c>
      <c r="D148" s="104">
        <v>0</v>
      </c>
      <c r="E148" s="120">
        <v>0</v>
      </c>
      <c r="F148" s="200">
        <f t="shared" si="338"/>
        <v>0</v>
      </c>
      <c r="G148" s="102">
        <v>0</v>
      </c>
      <c r="H148" s="105">
        <v>0</v>
      </c>
      <c r="I148" s="105"/>
      <c r="J148" s="105"/>
      <c r="K148" s="105"/>
      <c r="L148" s="105"/>
      <c r="M148" s="105">
        <v>0</v>
      </c>
      <c r="N148" s="105"/>
      <c r="O148" s="100">
        <v>0</v>
      </c>
      <c r="P148" s="107"/>
      <c r="Q148" s="107"/>
      <c r="R148" s="107"/>
      <c r="S148" s="107"/>
      <c r="T148" s="107"/>
      <c r="U148" s="101">
        <v>0</v>
      </c>
      <c r="V148" s="101">
        <f t="shared" si="339"/>
        <v>0</v>
      </c>
      <c r="W148" s="103">
        <f t="shared" si="340"/>
        <v>0</v>
      </c>
      <c r="X148" s="107">
        <v>0</v>
      </c>
      <c r="Y148" s="103">
        <f>'ИТОГ и проверка'!R148</f>
        <v>0</v>
      </c>
      <c r="Z148" s="103">
        <v>0</v>
      </c>
      <c r="AA148" s="101">
        <f t="shared" si="342"/>
        <v>0</v>
      </c>
      <c r="AB148" s="103">
        <f t="shared" si="343"/>
        <v>0</v>
      </c>
      <c r="AC148" s="107"/>
      <c r="AD148" s="103"/>
      <c r="AE148" s="107"/>
      <c r="AF148" s="107"/>
      <c r="AG148" s="103">
        <f t="shared" si="344"/>
        <v>0</v>
      </c>
      <c r="AH148" s="103"/>
      <c r="AI148" s="121"/>
      <c r="AJ148" s="121">
        <f t="shared" si="345"/>
        <v>0</v>
      </c>
      <c r="AK148" s="119">
        <f t="shared" si="346"/>
        <v>0</v>
      </c>
      <c r="AL148" s="101">
        <f t="shared" si="347"/>
        <v>0</v>
      </c>
    </row>
    <row r="149" ht="31.5">
      <c r="A149" s="96" t="s">
        <v>305</v>
      </c>
      <c r="B149" s="97" t="s">
        <v>306</v>
      </c>
      <c r="C149" s="211">
        <v>16.614000000000001</v>
      </c>
      <c r="D149" s="104">
        <v>3</v>
      </c>
      <c r="E149" s="269">
        <v>0</v>
      </c>
      <c r="F149" s="200">
        <f t="shared" si="338"/>
        <v>0</v>
      </c>
      <c r="G149" s="102">
        <v>0</v>
      </c>
      <c r="H149" s="105">
        <v>0</v>
      </c>
      <c r="I149" s="105"/>
      <c r="J149" s="105"/>
      <c r="K149" s="105"/>
      <c r="L149" s="105"/>
      <c r="M149" s="105">
        <v>0</v>
      </c>
      <c r="N149" s="105"/>
      <c r="O149" s="100">
        <v>0</v>
      </c>
      <c r="P149" s="107"/>
      <c r="Q149" s="107"/>
      <c r="R149" s="107"/>
      <c r="S149" s="107"/>
      <c r="T149" s="107"/>
      <c r="U149" s="101">
        <v>0</v>
      </c>
      <c r="V149" s="101">
        <f t="shared" si="339"/>
        <v>0</v>
      </c>
      <c r="W149" s="103">
        <f t="shared" si="340"/>
        <v>0</v>
      </c>
      <c r="X149" s="107">
        <v>0</v>
      </c>
      <c r="Y149" s="103">
        <f>'ИТОГ и проверка'!R149</f>
        <v>0</v>
      </c>
      <c r="Z149" s="103">
        <v>0</v>
      </c>
      <c r="AA149" s="101">
        <f t="shared" si="342"/>
        <v>0</v>
      </c>
      <c r="AB149" s="10">
        <f t="shared" si="343"/>
        <v>0</v>
      </c>
      <c r="AC149" s="107"/>
      <c r="AD149" s="103"/>
      <c r="AE149" s="107"/>
      <c r="AF149" s="107"/>
      <c r="AG149" s="103">
        <f t="shared" si="344"/>
        <v>0</v>
      </c>
      <c r="AH149" s="103"/>
      <c r="AI149" s="121"/>
      <c r="AJ149" s="121">
        <f t="shared" si="345"/>
        <v>0</v>
      </c>
      <c r="AK149" s="119">
        <f t="shared" si="346"/>
        <v>0</v>
      </c>
      <c r="AL149" s="101">
        <f t="shared" si="347"/>
        <v>0</v>
      </c>
    </row>
    <row r="150" ht="47.25">
      <c r="A150" s="96" t="s">
        <v>307</v>
      </c>
      <c r="B150" s="97" t="s">
        <v>308</v>
      </c>
      <c r="C150" s="214">
        <v>25.611000000000001</v>
      </c>
      <c r="D150" s="104">
        <v>2</v>
      </c>
      <c r="E150" s="249">
        <v>4</v>
      </c>
      <c r="F150" s="200">
        <f t="shared" si="338"/>
        <v>0.1561828901643825</v>
      </c>
      <c r="G150" s="102">
        <v>0</v>
      </c>
      <c r="H150" s="105">
        <v>0</v>
      </c>
      <c r="I150" s="105"/>
      <c r="J150" s="105"/>
      <c r="K150" s="105"/>
      <c r="L150" s="105"/>
      <c r="M150" s="105">
        <v>0</v>
      </c>
      <c r="N150" s="105"/>
      <c r="O150" s="100">
        <v>0</v>
      </c>
      <c r="P150" s="107"/>
      <c r="Q150" s="107"/>
      <c r="R150" s="107"/>
      <c r="S150" s="107"/>
      <c r="T150" s="107"/>
      <c r="U150" s="101">
        <v>0</v>
      </c>
      <c r="V150" s="101">
        <f t="shared" si="339"/>
        <v>0</v>
      </c>
      <c r="W150" s="103">
        <f t="shared" si="340"/>
        <v>0</v>
      </c>
      <c r="X150" s="107">
        <v>0</v>
      </c>
      <c r="Y150" s="103">
        <f>'ИТОГ и проверка'!R150</f>
        <v>0</v>
      </c>
      <c r="Z150" s="103">
        <f t="shared" si="341"/>
        <v>0</v>
      </c>
      <c r="AA150" s="101">
        <f t="shared" si="342"/>
        <v>0</v>
      </c>
      <c r="AB150" s="103">
        <f t="shared" si="343"/>
        <v>0</v>
      </c>
      <c r="AC150" s="107"/>
      <c r="AD150" s="103"/>
      <c r="AE150" s="107"/>
      <c r="AF150" s="107"/>
      <c r="AG150" s="103">
        <f t="shared" si="344"/>
        <v>0</v>
      </c>
      <c r="AH150" s="103"/>
      <c r="AI150" s="121"/>
      <c r="AJ150" s="121">
        <f t="shared" si="345"/>
        <v>0</v>
      </c>
      <c r="AK150" s="119">
        <f t="shared" si="346"/>
        <v>0</v>
      </c>
      <c r="AL150" s="101">
        <f t="shared" si="347"/>
        <v>0</v>
      </c>
    </row>
    <row r="151" ht="31.5">
      <c r="A151" s="96" t="s">
        <v>309</v>
      </c>
      <c r="B151" s="97" t="s">
        <v>310</v>
      </c>
      <c r="C151" s="238">
        <v>9.4640000000000004</v>
      </c>
      <c r="D151" s="337">
        <v>0</v>
      </c>
      <c r="E151" s="293">
        <v>0</v>
      </c>
      <c r="F151" s="217">
        <f t="shared" si="338"/>
        <v>0</v>
      </c>
      <c r="G151" s="102">
        <v>0</v>
      </c>
      <c r="H151" s="105">
        <v>0</v>
      </c>
      <c r="I151" s="105"/>
      <c r="J151" s="105"/>
      <c r="K151" s="105"/>
      <c r="L151" s="105"/>
      <c r="M151" s="105">
        <v>0</v>
      </c>
      <c r="N151" s="105"/>
      <c r="O151" s="100">
        <v>0</v>
      </c>
      <c r="P151" s="107"/>
      <c r="Q151" s="107"/>
      <c r="R151" s="107"/>
      <c r="S151" s="107"/>
      <c r="T151" s="107"/>
      <c r="U151" s="101">
        <v>0</v>
      </c>
      <c r="V151" s="101">
        <f t="shared" si="339"/>
        <v>0</v>
      </c>
      <c r="W151" s="103">
        <f t="shared" si="340"/>
        <v>0</v>
      </c>
      <c r="X151" s="107">
        <v>0</v>
      </c>
      <c r="Y151" s="103">
        <f>'ИТОГ и проверка'!R151</f>
        <v>0</v>
      </c>
      <c r="Z151" s="103">
        <v>0</v>
      </c>
      <c r="AA151" s="101">
        <f t="shared" si="342"/>
        <v>0</v>
      </c>
      <c r="AB151" s="10">
        <f t="shared" si="343"/>
        <v>0</v>
      </c>
      <c r="AC151" s="107"/>
      <c r="AD151" s="103"/>
      <c r="AE151" s="107"/>
      <c r="AF151" s="107"/>
      <c r="AG151" s="103">
        <f t="shared" si="344"/>
        <v>0</v>
      </c>
      <c r="AH151" s="103"/>
      <c r="AI151" s="121"/>
      <c r="AJ151" s="121">
        <f t="shared" si="345"/>
        <v>0</v>
      </c>
      <c r="AK151" s="119">
        <f t="shared" si="346"/>
        <v>0</v>
      </c>
      <c r="AL151" s="101">
        <f t="shared" si="347"/>
        <v>0</v>
      </c>
    </row>
    <row r="152" ht="31.5">
      <c r="A152" s="96" t="s">
        <v>311</v>
      </c>
      <c r="B152" s="97" t="s">
        <v>312</v>
      </c>
      <c r="C152" s="214">
        <v>76.146000000000001</v>
      </c>
      <c r="D152" s="104">
        <v>7</v>
      </c>
      <c r="E152" s="294">
        <v>10</v>
      </c>
      <c r="F152" s="200">
        <f t="shared" si="338"/>
        <v>0.13132666193890682</v>
      </c>
      <c r="G152" s="102">
        <v>0</v>
      </c>
      <c r="H152" s="105">
        <v>0</v>
      </c>
      <c r="I152" s="105"/>
      <c r="J152" s="105"/>
      <c r="K152" s="105"/>
      <c r="L152" s="105"/>
      <c r="M152" s="105">
        <v>0</v>
      </c>
      <c r="N152" s="105"/>
      <c r="O152" s="100"/>
      <c r="P152" s="107"/>
      <c r="Q152" s="107"/>
      <c r="R152" s="107"/>
      <c r="S152" s="107"/>
      <c r="T152" s="107"/>
      <c r="U152" s="101">
        <v>0</v>
      </c>
      <c r="V152" s="101">
        <f t="shared" si="339"/>
        <v>1</v>
      </c>
      <c r="W152" s="103">
        <f t="shared" si="340"/>
        <v>1</v>
      </c>
      <c r="X152" s="107">
        <v>10</v>
      </c>
      <c r="Y152" s="103">
        <f>'ИТОГ и проверка'!R152</f>
        <v>1</v>
      </c>
      <c r="Z152" s="103">
        <f t="shared" si="341"/>
        <v>10</v>
      </c>
      <c r="AA152" s="101">
        <f t="shared" si="342"/>
        <v>0</v>
      </c>
      <c r="AB152" s="103">
        <f t="shared" si="343"/>
        <v>0</v>
      </c>
      <c r="AC152" s="107"/>
      <c r="AD152" s="103"/>
      <c r="AE152" s="107"/>
      <c r="AF152" s="107"/>
      <c r="AG152" s="103">
        <f t="shared" si="344"/>
        <v>1</v>
      </c>
      <c r="AH152" s="103"/>
      <c r="AI152" s="121"/>
      <c r="AJ152" s="121">
        <f t="shared" si="345"/>
        <v>1</v>
      </c>
      <c r="AK152" s="119">
        <f t="shared" si="346"/>
        <v>0</v>
      </c>
      <c r="AL152" s="101">
        <f t="shared" si="347"/>
        <v>0</v>
      </c>
    </row>
    <row r="153" ht="47.25">
      <c r="A153" s="96" t="s">
        <v>313</v>
      </c>
      <c r="B153" s="97" t="s">
        <v>314</v>
      </c>
      <c r="C153" s="211">
        <v>40.438000000000002</v>
      </c>
      <c r="D153" s="337">
        <v>12</v>
      </c>
      <c r="E153" s="213">
        <v>6</v>
      </c>
      <c r="F153" s="217">
        <f t="shared" si="338"/>
        <v>0.14837529056827736</v>
      </c>
      <c r="G153" s="102">
        <v>1</v>
      </c>
      <c r="H153" s="105">
        <v>8</v>
      </c>
      <c r="I153" s="105"/>
      <c r="J153" s="105"/>
      <c r="K153" s="105"/>
      <c r="L153" s="105"/>
      <c r="M153" s="105">
        <v>1</v>
      </c>
      <c r="N153" s="105"/>
      <c r="O153" s="100">
        <v>0</v>
      </c>
      <c r="P153" s="107"/>
      <c r="Q153" s="107"/>
      <c r="R153" s="107"/>
      <c r="S153" s="107"/>
      <c r="T153" s="107"/>
      <c r="U153" s="101">
        <f t="shared" si="348"/>
        <v>0</v>
      </c>
      <c r="V153" s="101">
        <f t="shared" si="339"/>
        <v>0</v>
      </c>
      <c r="W153" s="103">
        <f t="shared" si="340"/>
        <v>0</v>
      </c>
      <c r="X153" s="107">
        <v>0</v>
      </c>
      <c r="Y153" s="103">
        <f>'ИТОГ и проверка'!R153</f>
        <v>0</v>
      </c>
      <c r="Z153" s="103">
        <f t="shared" si="341"/>
        <v>0</v>
      </c>
      <c r="AA153" s="101">
        <f t="shared" si="342"/>
        <v>0</v>
      </c>
      <c r="AB153" s="10">
        <f t="shared" si="343"/>
        <v>0</v>
      </c>
      <c r="AC153" s="107"/>
      <c r="AD153" s="103"/>
      <c r="AE153" s="107"/>
      <c r="AF153" s="107"/>
      <c r="AG153" s="103">
        <f t="shared" si="344"/>
        <v>0</v>
      </c>
      <c r="AH153" s="103"/>
      <c r="AI153" s="121"/>
      <c r="AJ153" s="121">
        <f t="shared" si="345"/>
        <v>0</v>
      </c>
      <c r="AK153" s="119">
        <f t="shared" si="346"/>
        <v>0</v>
      </c>
      <c r="AL153" s="101">
        <f t="shared" si="347"/>
        <v>0</v>
      </c>
    </row>
    <row r="154" ht="31.5">
      <c r="A154" s="96" t="s">
        <v>315</v>
      </c>
      <c r="B154" s="97" t="s">
        <v>316</v>
      </c>
      <c r="C154" s="214">
        <v>16.07</v>
      </c>
      <c r="D154" s="337">
        <v>3</v>
      </c>
      <c r="E154" s="417">
        <v>0</v>
      </c>
      <c r="F154" s="217">
        <f t="shared" si="338"/>
        <v>0</v>
      </c>
      <c r="G154" s="102">
        <v>0</v>
      </c>
      <c r="H154" s="105">
        <v>0</v>
      </c>
      <c r="I154" s="105"/>
      <c r="J154" s="105"/>
      <c r="K154" s="105"/>
      <c r="L154" s="105"/>
      <c r="M154" s="105">
        <v>0</v>
      </c>
      <c r="N154" s="105"/>
      <c r="O154" s="100">
        <v>0</v>
      </c>
      <c r="P154" s="107"/>
      <c r="Q154" s="107"/>
      <c r="R154" s="107"/>
      <c r="S154" s="107"/>
      <c r="T154" s="107"/>
      <c r="U154" s="101">
        <v>0</v>
      </c>
      <c r="V154" s="101">
        <f t="shared" si="339"/>
        <v>0</v>
      </c>
      <c r="W154" s="103">
        <f t="shared" si="340"/>
        <v>0</v>
      </c>
      <c r="X154" s="107">
        <v>0</v>
      </c>
      <c r="Y154" s="103">
        <f>'ИТОГ и проверка'!R154</f>
        <v>0</v>
      </c>
      <c r="Z154" s="103">
        <v>0</v>
      </c>
      <c r="AA154" s="101">
        <f t="shared" si="342"/>
        <v>0</v>
      </c>
      <c r="AB154" s="103">
        <f t="shared" si="343"/>
        <v>0</v>
      </c>
      <c r="AC154" s="107"/>
      <c r="AD154" s="103"/>
      <c r="AE154" s="107"/>
      <c r="AF154" s="107"/>
      <c r="AG154" s="103">
        <f t="shared" si="344"/>
        <v>0</v>
      </c>
      <c r="AH154" s="103"/>
      <c r="AI154" s="121"/>
      <c r="AJ154" s="121">
        <f t="shared" si="345"/>
        <v>0</v>
      </c>
      <c r="AK154" s="119">
        <f t="shared" si="346"/>
        <v>0</v>
      </c>
      <c r="AL154" s="101">
        <f t="shared" si="347"/>
        <v>0</v>
      </c>
    </row>
    <row r="155" ht="47.25">
      <c r="A155" s="96" t="s">
        <v>317</v>
      </c>
      <c r="B155" s="97" t="s">
        <v>318</v>
      </c>
      <c r="C155" s="211">
        <v>3.52</v>
      </c>
      <c r="D155" s="337">
        <v>0</v>
      </c>
      <c r="E155" s="417">
        <v>6</v>
      </c>
      <c r="F155" s="217">
        <f t="shared" si="338"/>
        <v>1.7045454545454546</v>
      </c>
      <c r="G155" s="102">
        <v>0</v>
      </c>
      <c r="H155" s="105">
        <v>0</v>
      </c>
      <c r="I155" s="105"/>
      <c r="J155" s="105"/>
      <c r="K155" s="105"/>
      <c r="L155" s="105"/>
      <c r="M155" s="105">
        <v>0</v>
      </c>
      <c r="N155" s="105"/>
      <c r="O155" s="100">
        <v>0</v>
      </c>
      <c r="P155" s="107"/>
      <c r="Q155" s="107"/>
      <c r="R155" s="107"/>
      <c r="S155" s="107"/>
      <c r="T155" s="107"/>
      <c r="U155" s="101">
        <v>0</v>
      </c>
      <c r="V155" s="101">
        <f t="shared" si="339"/>
        <v>0</v>
      </c>
      <c r="W155" s="103">
        <f t="shared" si="340"/>
        <v>0</v>
      </c>
      <c r="X155" s="107">
        <v>0</v>
      </c>
      <c r="Y155" s="103">
        <f>'ИТОГ и проверка'!R155</f>
        <v>0</v>
      </c>
      <c r="Z155" s="103">
        <v>0</v>
      </c>
      <c r="AA155" s="101">
        <f t="shared" si="342"/>
        <v>0</v>
      </c>
      <c r="AB155" s="10">
        <f t="shared" si="343"/>
        <v>0</v>
      </c>
      <c r="AC155" s="107"/>
      <c r="AD155" s="103"/>
      <c r="AE155" s="107"/>
      <c r="AF155" s="107"/>
      <c r="AG155" s="103">
        <f t="shared" si="344"/>
        <v>0</v>
      </c>
      <c r="AH155" s="103"/>
      <c r="AI155" s="121"/>
      <c r="AJ155" s="121">
        <f t="shared" si="345"/>
        <v>0</v>
      </c>
      <c r="AK155" s="119">
        <f t="shared" si="346"/>
        <v>0</v>
      </c>
      <c r="AL155" s="101">
        <f t="shared" si="347"/>
        <v>0</v>
      </c>
    </row>
    <row r="156" ht="47.25">
      <c r="A156" s="96" t="s">
        <v>319</v>
      </c>
      <c r="B156" s="97" t="s">
        <v>320</v>
      </c>
      <c r="C156" s="214">
        <v>12.092000000000001</v>
      </c>
      <c r="D156" s="104">
        <v>0</v>
      </c>
      <c r="E156" s="387">
        <v>0</v>
      </c>
      <c r="F156" s="200">
        <f t="shared" si="338"/>
        <v>0</v>
      </c>
      <c r="G156" s="102">
        <v>0</v>
      </c>
      <c r="H156" s="105">
        <v>0</v>
      </c>
      <c r="I156" s="105"/>
      <c r="J156" s="105"/>
      <c r="K156" s="105"/>
      <c r="L156" s="105"/>
      <c r="M156" s="105">
        <v>0</v>
      </c>
      <c r="N156" s="105"/>
      <c r="O156" s="100">
        <v>0</v>
      </c>
      <c r="P156" s="107"/>
      <c r="Q156" s="107"/>
      <c r="R156" s="107"/>
      <c r="S156" s="107"/>
      <c r="T156" s="107"/>
      <c r="U156" s="101">
        <v>0</v>
      </c>
      <c r="V156" s="101">
        <f t="shared" si="339"/>
        <v>0</v>
      </c>
      <c r="W156" s="103">
        <f t="shared" si="340"/>
        <v>0</v>
      </c>
      <c r="X156" s="107">
        <v>0</v>
      </c>
      <c r="Y156" s="103">
        <f>'ИТОГ и проверка'!R156</f>
        <v>0</v>
      </c>
      <c r="Z156" s="103">
        <v>0</v>
      </c>
      <c r="AA156" s="101">
        <f t="shared" si="342"/>
        <v>0</v>
      </c>
      <c r="AB156" s="103">
        <f t="shared" si="343"/>
        <v>0</v>
      </c>
      <c r="AC156" s="107"/>
      <c r="AD156" s="103"/>
      <c r="AE156" s="107"/>
      <c r="AF156" s="107"/>
      <c r="AG156" s="103">
        <f t="shared" si="344"/>
        <v>0</v>
      </c>
      <c r="AH156" s="103"/>
      <c r="AI156" s="121"/>
      <c r="AJ156" s="121">
        <f t="shared" si="345"/>
        <v>0</v>
      </c>
      <c r="AK156" s="119">
        <f t="shared" si="346"/>
        <v>0</v>
      </c>
      <c r="AL156" s="101">
        <f t="shared" si="347"/>
        <v>0</v>
      </c>
    </row>
    <row r="157" ht="31.5">
      <c r="A157" s="96" t="s">
        <v>321</v>
      </c>
      <c r="B157" s="97" t="s">
        <v>322</v>
      </c>
      <c r="C157" s="211">
        <v>22.745000000000001</v>
      </c>
      <c r="D157" s="104">
        <v>12</v>
      </c>
      <c r="E157" s="249">
        <v>15</v>
      </c>
      <c r="F157" s="200">
        <f t="shared" si="338"/>
        <v>0.65948560123103972</v>
      </c>
      <c r="G157" s="102">
        <v>1</v>
      </c>
      <c r="H157" s="105">
        <v>8</v>
      </c>
      <c r="I157" s="105"/>
      <c r="J157" s="105"/>
      <c r="K157" s="105"/>
      <c r="L157" s="105"/>
      <c r="M157" s="105">
        <v>1</v>
      </c>
      <c r="N157" s="105"/>
      <c r="O157" s="100">
        <v>0</v>
      </c>
      <c r="P157" s="107"/>
      <c r="Q157" s="107"/>
      <c r="R157" s="107"/>
      <c r="S157" s="107"/>
      <c r="T157" s="107"/>
      <c r="U157" s="101">
        <v>0</v>
      </c>
      <c r="V157" s="101">
        <f t="shared" si="339"/>
        <v>1.5</v>
      </c>
      <c r="W157" s="103">
        <f t="shared" si="340"/>
        <v>1</v>
      </c>
      <c r="X157" s="107">
        <v>10</v>
      </c>
      <c r="Y157" s="103">
        <f>'ИТОГ и проверка'!R157</f>
        <v>1</v>
      </c>
      <c r="Z157" s="103">
        <f t="shared" si="341"/>
        <v>6.666666666666667</v>
      </c>
      <c r="AA157" s="101">
        <f t="shared" si="342"/>
        <v>-3.333333333333333</v>
      </c>
      <c r="AB157" s="10">
        <f t="shared" si="343"/>
        <v>0</v>
      </c>
      <c r="AC157" s="107"/>
      <c r="AD157" s="103"/>
      <c r="AE157" s="107"/>
      <c r="AF157" s="107"/>
      <c r="AG157" s="103">
        <f t="shared" si="344"/>
        <v>1</v>
      </c>
      <c r="AH157" s="103"/>
      <c r="AI157" s="121"/>
      <c r="AJ157" s="121">
        <f t="shared" si="345"/>
        <v>1</v>
      </c>
      <c r="AK157" s="119">
        <f t="shared" si="346"/>
        <v>0</v>
      </c>
      <c r="AL157" s="101">
        <f t="shared" si="347"/>
        <v>0</v>
      </c>
    </row>
    <row r="158" ht="63">
      <c r="A158" s="96" t="s">
        <v>323</v>
      </c>
      <c r="B158" s="154" t="s">
        <v>324</v>
      </c>
      <c r="C158" s="265">
        <v>33.654000000000003</v>
      </c>
      <c r="D158" s="337">
        <v>4</v>
      </c>
      <c r="E158" s="213">
        <v>3</v>
      </c>
      <c r="F158" s="217">
        <f t="shared" si="338"/>
        <v>0.089142449634515952</v>
      </c>
      <c r="G158" s="102">
        <v>0</v>
      </c>
      <c r="H158" s="105">
        <v>0</v>
      </c>
      <c r="I158" s="105"/>
      <c r="J158" s="105"/>
      <c r="K158" s="105"/>
      <c r="L158" s="105"/>
      <c r="M158" s="105">
        <v>0</v>
      </c>
      <c r="N158" s="105"/>
      <c r="O158" s="100">
        <v>0</v>
      </c>
      <c r="P158" s="107"/>
      <c r="Q158" s="107"/>
      <c r="R158" s="107"/>
      <c r="S158" s="107"/>
      <c r="T158" s="107"/>
      <c r="U158" s="101">
        <v>0</v>
      </c>
      <c r="V158" s="101">
        <f t="shared" si="339"/>
        <v>0</v>
      </c>
      <c r="W158" s="103">
        <f t="shared" si="340"/>
        <v>0</v>
      </c>
      <c r="X158" s="107">
        <v>0</v>
      </c>
      <c r="Y158" s="103">
        <f>'ИТОГ и проверка'!R158</f>
        <v>0</v>
      </c>
      <c r="Z158" s="103">
        <f t="shared" si="341"/>
        <v>0</v>
      </c>
      <c r="AA158" s="101">
        <f t="shared" si="342"/>
        <v>0</v>
      </c>
      <c r="AB158" s="103">
        <f t="shared" si="343"/>
        <v>0</v>
      </c>
      <c r="AC158" s="107"/>
      <c r="AD158" s="103"/>
      <c r="AE158" s="107"/>
      <c r="AF158" s="107"/>
      <c r="AG158" s="103">
        <f t="shared" si="344"/>
        <v>0</v>
      </c>
      <c r="AH158" s="103"/>
      <c r="AI158" s="121"/>
      <c r="AJ158" s="121">
        <f t="shared" si="345"/>
        <v>0</v>
      </c>
      <c r="AK158" s="119">
        <f t="shared" si="346"/>
        <v>0</v>
      </c>
      <c r="AL158" s="101">
        <f t="shared" si="347"/>
        <v>0</v>
      </c>
    </row>
    <row r="159" ht="47.25">
      <c r="A159" s="96" t="s">
        <v>325</v>
      </c>
      <c r="B159" s="154" t="s">
        <v>326</v>
      </c>
      <c r="C159" s="238">
        <v>11.364000000000001</v>
      </c>
      <c r="D159" s="337">
        <v>2</v>
      </c>
      <c r="E159" s="213">
        <v>2</v>
      </c>
      <c r="F159" s="217">
        <f t="shared" si="338"/>
        <v>0.17599436818021821</v>
      </c>
      <c r="G159" s="102">
        <v>0</v>
      </c>
      <c r="H159" s="105">
        <v>0</v>
      </c>
      <c r="I159" s="105"/>
      <c r="J159" s="105"/>
      <c r="K159" s="105"/>
      <c r="L159" s="105"/>
      <c r="M159" s="105">
        <v>0</v>
      </c>
      <c r="N159" s="105"/>
      <c r="O159" s="100">
        <v>0</v>
      </c>
      <c r="P159" s="107"/>
      <c r="Q159" s="107"/>
      <c r="R159" s="107"/>
      <c r="S159" s="107"/>
      <c r="T159" s="107"/>
      <c r="U159" s="101">
        <v>0</v>
      </c>
      <c r="V159" s="101">
        <f t="shared" si="339"/>
        <v>0</v>
      </c>
      <c r="W159" s="103">
        <f t="shared" si="340"/>
        <v>0</v>
      </c>
      <c r="X159" s="107">
        <v>0</v>
      </c>
      <c r="Y159" s="103">
        <f>'ИТОГ и проверка'!R159</f>
        <v>0</v>
      </c>
      <c r="Z159" s="103">
        <f t="shared" si="341"/>
        <v>0</v>
      </c>
      <c r="AA159" s="101">
        <f t="shared" si="342"/>
        <v>0</v>
      </c>
      <c r="AB159" s="10">
        <f t="shared" si="343"/>
        <v>0</v>
      </c>
      <c r="AC159" s="107"/>
      <c r="AD159" s="103"/>
      <c r="AE159" s="107"/>
      <c r="AF159" s="107"/>
      <c r="AG159" s="103">
        <f t="shared" si="344"/>
        <v>0</v>
      </c>
      <c r="AH159" s="103"/>
      <c r="AI159" s="121"/>
      <c r="AJ159" s="121">
        <f t="shared" si="345"/>
        <v>0</v>
      </c>
      <c r="AK159" s="119">
        <f t="shared" si="346"/>
        <v>0</v>
      </c>
      <c r="AL159" s="101">
        <f t="shared" si="347"/>
        <v>0</v>
      </c>
    </row>
    <row r="160">
      <c r="A160" s="123" t="s">
        <v>327</v>
      </c>
      <c r="B160" s="87" t="s">
        <v>328</v>
      </c>
      <c r="C160" s="206"/>
      <c r="D160" s="208"/>
      <c r="E160" s="301"/>
      <c r="F160" s="256"/>
      <c r="G160" s="149"/>
      <c r="H160" s="91"/>
      <c r="I160" s="91"/>
      <c r="J160" s="91"/>
      <c r="K160" s="91"/>
      <c r="L160" s="91"/>
      <c r="M160" s="91"/>
      <c r="N160" s="91"/>
      <c r="O160" s="10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150"/>
      <c r="AA160" s="90"/>
      <c r="AB160" s="103">
        <f t="shared" si="343"/>
        <v>0</v>
      </c>
      <c r="AC160" s="90"/>
      <c r="AD160" s="90"/>
      <c r="AE160" s="90"/>
      <c r="AF160" s="90"/>
      <c r="AG160" s="90"/>
      <c r="AH160" s="90"/>
      <c r="AI160" s="370"/>
      <c r="AJ160" s="121">
        <f t="shared" si="345"/>
        <v>0</v>
      </c>
      <c r="AK160" s="119">
        <f t="shared" si="346"/>
        <v>0</v>
      </c>
      <c r="AL160" s="101">
        <f t="shared" si="347"/>
        <v>0</v>
      </c>
    </row>
    <row r="161" ht="31.5">
      <c r="A161" s="96" t="s">
        <v>329</v>
      </c>
      <c r="B161" s="97" t="s">
        <v>330</v>
      </c>
      <c r="C161" s="238">
        <v>92.799999999999997</v>
      </c>
      <c r="D161" s="337">
        <v>23</v>
      </c>
      <c r="E161" s="293">
        <v>24</v>
      </c>
      <c r="F161" s="217">
        <f t="shared" si="338"/>
        <v>0.25862068965517243</v>
      </c>
      <c r="G161" s="102">
        <v>2</v>
      </c>
      <c r="H161" s="105">
        <v>9</v>
      </c>
      <c r="I161" s="105"/>
      <c r="J161" s="105"/>
      <c r="K161" s="105"/>
      <c r="L161" s="105"/>
      <c r="M161" s="105">
        <v>2</v>
      </c>
      <c r="N161" s="105"/>
      <c r="O161" s="100"/>
      <c r="P161" s="107"/>
      <c r="Q161" s="107"/>
      <c r="R161" s="107"/>
      <c r="S161" s="107"/>
      <c r="T161" s="107"/>
      <c r="U161" s="101">
        <f t="shared" si="348"/>
        <v>0</v>
      </c>
      <c r="V161" s="101">
        <f t="shared" si="339"/>
        <v>2.4000000000000004</v>
      </c>
      <c r="W161" s="103">
        <f t="shared" si="340"/>
        <v>2</v>
      </c>
      <c r="X161" s="107">
        <v>10</v>
      </c>
      <c r="Y161" s="103">
        <f>'ИТОГ и проверка'!R161</f>
        <v>2</v>
      </c>
      <c r="Z161" s="103">
        <f t="shared" si="341"/>
        <v>8.3333333333333339</v>
      </c>
      <c r="AA161" s="101">
        <f t="shared" si="342"/>
        <v>-1.6666666666666661</v>
      </c>
      <c r="AB161" s="10">
        <f t="shared" si="343"/>
        <v>0</v>
      </c>
      <c r="AC161" s="107"/>
      <c r="AD161" s="103"/>
      <c r="AE161" s="107"/>
      <c r="AF161" s="107"/>
      <c r="AG161" s="103">
        <f t="shared" si="344"/>
        <v>2</v>
      </c>
      <c r="AH161" s="103"/>
      <c r="AI161" s="121"/>
      <c r="AJ161" s="121">
        <f t="shared" si="345"/>
        <v>2</v>
      </c>
      <c r="AK161" s="119">
        <f t="shared" si="346"/>
        <v>0</v>
      </c>
      <c r="AL161" s="101">
        <f t="shared" si="347"/>
        <v>0</v>
      </c>
    </row>
    <row r="162" ht="31.5">
      <c r="A162" s="96" t="s">
        <v>331</v>
      </c>
      <c r="B162" s="97" t="s">
        <v>332</v>
      </c>
      <c r="C162" s="214">
        <v>347.19999999999999</v>
      </c>
      <c r="D162" s="104">
        <v>8</v>
      </c>
      <c r="E162" s="182">
        <v>10</v>
      </c>
      <c r="F162" s="200">
        <f t="shared" si="338"/>
        <v>0.02880184331797235</v>
      </c>
      <c r="G162" s="102">
        <v>0</v>
      </c>
      <c r="H162" s="105">
        <v>0</v>
      </c>
      <c r="I162" s="105"/>
      <c r="J162" s="105"/>
      <c r="K162" s="105"/>
      <c r="L162" s="105"/>
      <c r="M162" s="105">
        <v>0</v>
      </c>
      <c r="N162" s="105"/>
      <c r="O162" s="100">
        <v>0</v>
      </c>
      <c r="P162" s="107"/>
      <c r="Q162" s="107"/>
      <c r="R162" s="107"/>
      <c r="S162" s="107"/>
      <c r="T162" s="107"/>
      <c r="U162" s="101">
        <v>0</v>
      </c>
      <c r="V162" s="101">
        <f t="shared" si="339"/>
        <v>1</v>
      </c>
      <c r="W162" s="103">
        <f t="shared" si="340"/>
        <v>1</v>
      </c>
      <c r="X162" s="107">
        <v>10</v>
      </c>
      <c r="Y162" s="103">
        <f>'ИТОГ и проверка'!R162</f>
        <v>1</v>
      </c>
      <c r="Z162" s="103">
        <f t="shared" si="341"/>
        <v>10</v>
      </c>
      <c r="AA162" s="101">
        <f t="shared" si="342"/>
        <v>0</v>
      </c>
      <c r="AB162" s="103">
        <f t="shared" si="343"/>
        <v>0</v>
      </c>
      <c r="AC162" s="107"/>
      <c r="AD162" s="103"/>
      <c r="AE162" s="107"/>
      <c r="AF162" s="107"/>
      <c r="AG162" s="103">
        <f t="shared" si="344"/>
        <v>1</v>
      </c>
      <c r="AH162" s="103"/>
      <c r="AI162" s="121"/>
      <c r="AJ162" s="121">
        <f t="shared" si="345"/>
        <v>1</v>
      </c>
      <c r="AK162" s="119">
        <f t="shared" si="346"/>
        <v>0</v>
      </c>
      <c r="AL162" s="101">
        <f t="shared" si="347"/>
        <v>0</v>
      </c>
    </row>
    <row r="163">
      <c r="A163" s="123" t="s">
        <v>333</v>
      </c>
      <c r="B163" s="87" t="s">
        <v>334</v>
      </c>
      <c r="C163" s="218"/>
      <c r="D163" s="88"/>
      <c r="E163" s="89"/>
      <c r="F163" s="235"/>
      <c r="G163" s="149"/>
      <c r="H163" s="91"/>
      <c r="I163" s="91"/>
      <c r="J163" s="91"/>
      <c r="K163" s="91"/>
      <c r="L163" s="91"/>
      <c r="M163" s="91"/>
      <c r="N163" s="91"/>
      <c r="O163" s="10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150"/>
      <c r="AA163" s="90"/>
      <c r="AB163" s="10">
        <f t="shared" si="343"/>
        <v>0</v>
      </c>
      <c r="AC163" s="90"/>
      <c r="AD163" s="90"/>
      <c r="AE163" s="90"/>
      <c r="AF163" s="90"/>
      <c r="AG163" s="90"/>
      <c r="AH163" s="90"/>
      <c r="AI163" s="370"/>
      <c r="AJ163" s="121">
        <f t="shared" si="345"/>
        <v>0</v>
      </c>
      <c r="AK163" s="119">
        <f t="shared" si="346"/>
        <v>0</v>
      </c>
      <c r="AL163" s="101">
        <f t="shared" si="347"/>
        <v>0</v>
      </c>
    </row>
    <row r="164" ht="31.5">
      <c r="A164" s="96" t="s">
        <v>335</v>
      </c>
      <c r="B164" s="97" t="s">
        <v>336</v>
      </c>
      <c r="C164" s="214">
        <v>10.686999999999999</v>
      </c>
      <c r="D164" s="104">
        <v>1</v>
      </c>
      <c r="E164" s="269">
        <v>0</v>
      </c>
      <c r="F164" s="200">
        <f t="shared" ref="F164:F227" si="349">E164/C164</f>
        <v>0</v>
      </c>
      <c r="G164" s="102">
        <v>0</v>
      </c>
      <c r="H164" s="105">
        <v>0</v>
      </c>
      <c r="I164" s="105"/>
      <c r="J164" s="105"/>
      <c r="K164" s="105"/>
      <c r="L164" s="105"/>
      <c r="M164" s="105">
        <v>0</v>
      </c>
      <c r="N164" s="105"/>
      <c r="O164" s="100"/>
      <c r="P164" s="107"/>
      <c r="Q164" s="107"/>
      <c r="R164" s="107"/>
      <c r="S164" s="107"/>
      <c r="T164" s="107"/>
      <c r="U164" s="101">
        <v>0</v>
      </c>
      <c r="V164" s="101">
        <f t="shared" ref="V164:V227" si="350">E164*X164%</f>
        <v>0</v>
      </c>
      <c r="W164" s="103">
        <f t="shared" ref="W164:W227" si="351">ROUNDDOWN(V164,0)</f>
        <v>0</v>
      </c>
      <c r="X164" s="107">
        <v>0</v>
      </c>
      <c r="Y164" s="103">
        <f>'ИТОГ и проверка'!R164</f>
        <v>0</v>
      </c>
      <c r="Z164" s="103">
        <v>0</v>
      </c>
      <c r="AA164" s="101">
        <f t="shared" ref="AA164:AA227" si="352">Z164-X164</f>
        <v>0</v>
      </c>
      <c r="AB164" s="103">
        <f t="shared" ref="AB164:AB227" si="353">IF(AA164&gt;0.01,AA164*1000000,0)</f>
        <v>0</v>
      </c>
      <c r="AC164" s="107"/>
      <c r="AD164" s="103"/>
      <c r="AE164" s="107"/>
      <c r="AF164" s="107"/>
      <c r="AG164" s="103">
        <f t="shared" ref="AG164:AG227" si="354">Y164</f>
        <v>0</v>
      </c>
      <c r="AH164" s="103"/>
      <c r="AI164" s="121"/>
      <c r="AJ164" s="121">
        <f t="shared" ref="AJ164:AJ227" si="355">SUM(AD164:AI164)</f>
        <v>0</v>
      </c>
      <c r="AK164" s="119">
        <f t="shared" ref="AK164:AK227" si="356">AJ164-Y164</f>
        <v>0</v>
      </c>
      <c r="AL164" s="101">
        <f t="shared" ref="AL164:AL227" si="357">IF(AK164&gt;1,AK164*1000,0)</f>
        <v>0</v>
      </c>
    </row>
    <row r="165" ht="94.5">
      <c r="A165" s="96" t="s">
        <v>337</v>
      </c>
      <c r="B165" s="97" t="s">
        <v>338</v>
      </c>
      <c r="C165" s="238">
        <v>23.292999999999999</v>
      </c>
      <c r="D165" s="104">
        <v>0</v>
      </c>
      <c r="E165" s="120">
        <v>0</v>
      </c>
      <c r="F165" s="200">
        <f t="shared" si="349"/>
        <v>0</v>
      </c>
      <c r="G165" s="102">
        <v>0</v>
      </c>
      <c r="H165" s="105">
        <v>0</v>
      </c>
      <c r="I165" s="105"/>
      <c r="J165" s="105"/>
      <c r="K165" s="105"/>
      <c r="L165" s="105"/>
      <c r="M165" s="105">
        <v>0</v>
      </c>
      <c r="N165" s="105"/>
      <c r="O165" s="100">
        <v>0</v>
      </c>
      <c r="P165" s="107"/>
      <c r="Q165" s="107"/>
      <c r="R165" s="107"/>
      <c r="S165" s="107"/>
      <c r="T165" s="107"/>
      <c r="U165" s="101">
        <v>0</v>
      </c>
      <c r="V165" s="101">
        <f t="shared" si="350"/>
        <v>0</v>
      </c>
      <c r="W165" s="103">
        <f t="shared" si="351"/>
        <v>0</v>
      </c>
      <c r="X165" s="107">
        <v>0</v>
      </c>
      <c r="Y165" s="103">
        <f>'ИТОГ и проверка'!R165</f>
        <v>0</v>
      </c>
      <c r="Z165" s="103">
        <v>0</v>
      </c>
      <c r="AA165" s="101">
        <f t="shared" si="352"/>
        <v>0</v>
      </c>
      <c r="AB165" s="10">
        <f t="shared" si="353"/>
        <v>0</v>
      </c>
      <c r="AC165" s="107"/>
      <c r="AD165" s="103"/>
      <c r="AE165" s="107"/>
      <c r="AF165" s="107"/>
      <c r="AG165" s="103">
        <f t="shared" si="354"/>
        <v>0</v>
      </c>
      <c r="AH165" s="103"/>
      <c r="AI165" s="121"/>
      <c r="AJ165" s="121">
        <f t="shared" si="355"/>
        <v>0</v>
      </c>
      <c r="AK165" s="119">
        <f t="shared" si="356"/>
        <v>0</v>
      </c>
      <c r="AL165" s="101">
        <f t="shared" si="357"/>
        <v>0</v>
      </c>
    </row>
    <row r="166" ht="47.25">
      <c r="A166" s="96" t="s">
        <v>339</v>
      </c>
      <c r="B166" s="97" t="s">
        <v>340</v>
      </c>
      <c r="C166" s="214">
        <v>19.553999999999998</v>
      </c>
      <c r="D166" s="337">
        <v>4</v>
      </c>
      <c r="E166" s="373">
        <v>11</v>
      </c>
      <c r="F166" s="217">
        <f t="shared" si="349"/>
        <v>0.56254474787767217</v>
      </c>
      <c r="G166" s="102">
        <v>0</v>
      </c>
      <c r="H166" s="105">
        <v>0</v>
      </c>
      <c r="I166" s="105"/>
      <c r="J166" s="105"/>
      <c r="K166" s="105"/>
      <c r="L166" s="105"/>
      <c r="M166" s="105">
        <v>0</v>
      </c>
      <c r="N166" s="105"/>
      <c r="O166" s="100">
        <v>0</v>
      </c>
      <c r="P166" s="107"/>
      <c r="Q166" s="107"/>
      <c r="R166" s="107"/>
      <c r="S166" s="107"/>
      <c r="T166" s="107"/>
      <c r="U166" s="101">
        <v>0</v>
      </c>
      <c r="V166" s="101">
        <f t="shared" si="350"/>
        <v>0</v>
      </c>
      <c r="W166" s="103">
        <f t="shared" si="351"/>
        <v>0</v>
      </c>
      <c r="X166" s="107">
        <v>0</v>
      </c>
      <c r="Y166" s="103">
        <f>'ИТОГ и проверка'!R166</f>
        <v>0</v>
      </c>
      <c r="Z166" s="103">
        <f t="shared" ref="Z164:Z227" si="358">Y166/E166%</f>
        <v>0</v>
      </c>
      <c r="AA166" s="101">
        <f t="shared" si="352"/>
        <v>0</v>
      </c>
      <c r="AB166" s="103">
        <f t="shared" si="353"/>
        <v>0</v>
      </c>
      <c r="AC166" s="107"/>
      <c r="AD166" s="103"/>
      <c r="AE166" s="107"/>
      <c r="AF166" s="107"/>
      <c r="AG166" s="103">
        <f t="shared" si="354"/>
        <v>0</v>
      </c>
      <c r="AH166" s="103"/>
      <c r="AI166" s="121"/>
      <c r="AJ166" s="121">
        <f t="shared" si="355"/>
        <v>0</v>
      </c>
      <c r="AK166" s="119">
        <f t="shared" si="356"/>
        <v>0</v>
      </c>
      <c r="AL166" s="101">
        <f t="shared" si="357"/>
        <v>0</v>
      </c>
    </row>
    <row r="167" ht="31.5">
      <c r="A167" s="96" t="s">
        <v>341</v>
      </c>
      <c r="B167" s="97" t="s">
        <v>342</v>
      </c>
      <c r="C167" s="211">
        <v>119.479</v>
      </c>
      <c r="D167" s="104">
        <v>28</v>
      </c>
      <c r="E167" s="230">
        <v>18</v>
      </c>
      <c r="F167" s="200">
        <f t="shared" si="349"/>
        <v>0.15065408984005557</v>
      </c>
      <c r="G167" s="102">
        <v>2</v>
      </c>
      <c r="H167" s="105">
        <v>7</v>
      </c>
      <c r="I167" s="105"/>
      <c r="J167" s="105"/>
      <c r="K167" s="105"/>
      <c r="L167" s="105"/>
      <c r="M167" s="105">
        <v>2</v>
      </c>
      <c r="N167" s="105"/>
      <c r="O167" s="100"/>
      <c r="P167" s="107"/>
      <c r="Q167" s="107"/>
      <c r="R167" s="107"/>
      <c r="S167" s="107"/>
      <c r="T167" s="107"/>
      <c r="U167" s="101">
        <f t="shared" ref="U165:U228" si="359">O167/G167%</f>
        <v>0</v>
      </c>
      <c r="V167" s="101">
        <f t="shared" si="350"/>
        <v>1.8</v>
      </c>
      <c r="W167" s="103">
        <f t="shared" si="351"/>
        <v>1</v>
      </c>
      <c r="X167" s="107">
        <v>10</v>
      </c>
      <c r="Y167" s="103">
        <f>'ИТОГ и проверка'!R167</f>
        <v>1</v>
      </c>
      <c r="Z167" s="103">
        <f t="shared" si="358"/>
        <v>5.5555555555555554</v>
      </c>
      <c r="AA167" s="101">
        <f t="shared" si="352"/>
        <v>-4.4444444444444446</v>
      </c>
      <c r="AB167" s="10">
        <f t="shared" si="353"/>
        <v>0</v>
      </c>
      <c r="AC167" s="107"/>
      <c r="AD167" s="103"/>
      <c r="AE167" s="107"/>
      <c r="AF167" s="107"/>
      <c r="AG167" s="103">
        <f t="shared" si="354"/>
        <v>1</v>
      </c>
      <c r="AH167" s="103"/>
      <c r="AI167" s="121"/>
      <c r="AJ167" s="121">
        <f t="shared" si="355"/>
        <v>1</v>
      </c>
      <c r="AK167" s="119">
        <f t="shared" si="356"/>
        <v>0</v>
      </c>
      <c r="AL167" s="101">
        <f t="shared" si="357"/>
        <v>0</v>
      </c>
    </row>
    <row r="168" ht="31.5">
      <c r="A168" s="96" t="s">
        <v>343</v>
      </c>
      <c r="B168" s="97" t="s">
        <v>344</v>
      </c>
      <c r="C168" s="214">
        <v>127.17</v>
      </c>
      <c r="D168" s="104">
        <v>15</v>
      </c>
      <c r="E168" s="120">
        <v>19</v>
      </c>
      <c r="F168" s="200">
        <f t="shared" si="349"/>
        <v>0.14940630651883305</v>
      </c>
      <c r="G168" s="102">
        <v>1</v>
      </c>
      <c r="H168" s="105">
        <v>7</v>
      </c>
      <c r="I168" s="105"/>
      <c r="J168" s="105"/>
      <c r="K168" s="105"/>
      <c r="L168" s="105"/>
      <c r="M168" s="105">
        <v>1</v>
      </c>
      <c r="N168" s="105"/>
      <c r="O168" s="100">
        <v>0</v>
      </c>
      <c r="P168" s="107"/>
      <c r="Q168" s="107"/>
      <c r="R168" s="107"/>
      <c r="S168" s="107"/>
      <c r="T168" s="107"/>
      <c r="U168" s="101">
        <f t="shared" si="359"/>
        <v>0</v>
      </c>
      <c r="V168" s="101">
        <f t="shared" si="350"/>
        <v>1.9000000000000001</v>
      </c>
      <c r="W168" s="103">
        <f t="shared" si="351"/>
        <v>1</v>
      </c>
      <c r="X168" s="107">
        <v>10</v>
      </c>
      <c r="Y168" s="103">
        <f>'ИТОГ и проверка'!R168</f>
        <v>1</v>
      </c>
      <c r="Z168" s="103">
        <f t="shared" si="358"/>
        <v>5.2631578947368425</v>
      </c>
      <c r="AA168" s="101">
        <f t="shared" si="352"/>
        <v>-4.7368421052631575</v>
      </c>
      <c r="AB168" s="103">
        <f t="shared" si="353"/>
        <v>0</v>
      </c>
      <c r="AC168" s="107"/>
      <c r="AD168" s="103"/>
      <c r="AE168" s="107"/>
      <c r="AF168" s="107"/>
      <c r="AG168" s="103">
        <f t="shared" si="354"/>
        <v>1</v>
      </c>
      <c r="AH168" s="103"/>
      <c r="AI168" s="121"/>
      <c r="AJ168" s="121">
        <f t="shared" si="355"/>
        <v>1</v>
      </c>
      <c r="AK168" s="119">
        <f t="shared" si="356"/>
        <v>0</v>
      </c>
      <c r="AL168" s="101">
        <f t="shared" si="357"/>
        <v>0</v>
      </c>
    </row>
    <row r="169" ht="63">
      <c r="A169" s="96" t="s">
        <v>345</v>
      </c>
      <c r="B169" s="97" t="s">
        <v>346</v>
      </c>
      <c r="C169" s="238">
        <v>51.795000000000002</v>
      </c>
      <c r="D169" s="104">
        <v>6</v>
      </c>
      <c r="E169" s="294">
        <v>4</v>
      </c>
      <c r="F169" s="200">
        <f t="shared" si="349"/>
        <v>0.077227531615020759</v>
      </c>
      <c r="G169" s="102">
        <v>0</v>
      </c>
      <c r="H169" s="105">
        <v>0</v>
      </c>
      <c r="I169" s="105"/>
      <c r="J169" s="105"/>
      <c r="K169" s="105"/>
      <c r="L169" s="105"/>
      <c r="M169" s="105">
        <v>0</v>
      </c>
      <c r="N169" s="105"/>
      <c r="O169" s="100">
        <v>0</v>
      </c>
      <c r="P169" s="107"/>
      <c r="Q169" s="107"/>
      <c r="R169" s="107"/>
      <c r="S169" s="107"/>
      <c r="T169" s="107"/>
      <c r="U169" s="101">
        <v>0</v>
      </c>
      <c r="V169" s="101">
        <f t="shared" si="350"/>
        <v>0</v>
      </c>
      <c r="W169" s="103">
        <f t="shared" si="351"/>
        <v>0</v>
      </c>
      <c r="X169" s="107">
        <v>0</v>
      </c>
      <c r="Y169" s="103">
        <f>'ИТОГ и проверка'!R169</f>
        <v>0</v>
      </c>
      <c r="Z169" s="103">
        <f t="shared" si="358"/>
        <v>0</v>
      </c>
      <c r="AA169" s="101">
        <f t="shared" si="352"/>
        <v>0</v>
      </c>
      <c r="AB169" s="10">
        <f t="shared" si="353"/>
        <v>0</v>
      </c>
      <c r="AC169" s="107"/>
      <c r="AD169" s="103"/>
      <c r="AE169" s="107"/>
      <c r="AF169" s="107"/>
      <c r="AG169" s="103">
        <f t="shared" si="354"/>
        <v>0</v>
      </c>
      <c r="AH169" s="103"/>
      <c r="AI169" s="121"/>
      <c r="AJ169" s="121">
        <f t="shared" si="355"/>
        <v>0</v>
      </c>
      <c r="AK169" s="119">
        <f t="shared" si="356"/>
        <v>0</v>
      </c>
      <c r="AL169" s="101">
        <f t="shared" si="357"/>
        <v>0</v>
      </c>
    </row>
    <row r="170">
      <c r="A170" s="123" t="s">
        <v>347</v>
      </c>
      <c r="B170" s="87" t="s">
        <v>348</v>
      </c>
      <c r="C170" s="206"/>
      <c r="D170" s="208"/>
      <c r="E170" s="301"/>
      <c r="F170" s="256"/>
      <c r="G170" s="149"/>
      <c r="H170" s="91"/>
      <c r="I170" s="91"/>
      <c r="J170" s="91"/>
      <c r="K170" s="91"/>
      <c r="L170" s="91"/>
      <c r="M170" s="91"/>
      <c r="N170" s="91"/>
      <c r="O170" s="10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150"/>
      <c r="AA170" s="90"/>
      <c r="AB170" s="103">
        <f t="shared" si="353"/>
        <v>0</v>
      </c>
      <c r="AC170" s="90"/>
      <c r="AD170" s="90"/>
      <c r="AE170" s="90"/>
      <c r="AF170" s="90"/>
      <c r="AG170" s="90"/>
      <c r="AH170" s="90"/>
      <c r="AI170" s="370"/>
      <c r="AJ170" s="121">
        <f t="shared" si="355"/>
        <v>0</v>
      </c>
      <c r="AK170" s="119">
        <f t="shared" si="356"/>
        <v>0</v>
      </c>
      <c r="AL170" s="101">
        <f t="shared" si="357"/>
        <v>0</v>
      </c>
    </row>
    <row r="171" ht="31.5">
      <c r="A171" s="96" t="s">
        <v>349</v>
      </c>
      <c r="B171" s="97" t="s">
        <v>350</v>
      </c>
      <c r="C171" s="211">
        <v>394.31799999999998</v>
      </c>
      <c r="D171" s="337">
        <v>35</v>
      </c>
      <c r="E171" s="213">
        <v>21</v>
      </c>
      <c r="F171" s="217">
        <f t="shared" si="349"/>
        <v>0.053256508706171164</v>
      </c>
      <c r="G171" s="102">
        <v>3</v>
      </c>
      <c r="H171" s="105">
        <v>9</v>
      </c>
      <c r="I171" s="105"/>
      <c r="J171" s="105"/>
      <c r="K171" s="105"/>
      <c r="L171" s="105"/>
      <c r="M171" s="105">
        <v>3</v>
      </c>
      <c r="N171" s="105"/>
      <c r="O171" s="100">
        <v>0</v>
      </c>
      <c r="P171" s="107"/>
      <c r="Q171" s="107"/>
      <c r="R171" s="107"/>
      <c r="S171" s="107"/>
      <c r="T171" s="107"/>
      <c r="U171" s="101">
        <f t="shared" si="359"/>
        <v>0</v>
      </c>
      <c r="V171" s="101">
        <f t="shared" si="350"/>
        <v>2.1000000000000001</v>
      </c>
      <c r="W171" s="103">
        <f t="shared" si="351"/>
        <v>2</v>
      </c>
      <c r="X171" s="107">
        <v>10</v>
      </c>
      <c r="Y171" s="103">
        <f>'ИТОГ и проверка'!R171</f>
        <v>2</v>
      </c>
      <c r="Z171" s="103">
        <f t="shared" si="358"/>
        <v>9.5238095238095237</v>
      </c>
      <c r="AA171" s="101">
        <f t="shared" si="352"/>
        <v>-0.47619047619047628</v>
      </c>
      <c r="AB171" s="10">
        <f t="shared" si="353"/>
        <v>0</v>
      </c>
      <c r="AC171" s="107"/>
      <c r="AD171" s="103"/>
      <c r="AE171" s="107"/>
      <c r="AF171" s="107"/>
      <c r="AG171" s="103">
        <f t="shared" si="354"/>
        <v>2</v>
      </c>
      <c r="AH171" s="103"/>
      <c r="AI171" s="121"/>
      <c r="AJ171" s="121">
        <f t="shared" si="355"/>
        <v>2</v>
      </c>
      <c r="AK171" s="119">
        <f t="shared" si="356"/>
        <v>0</v>
      </c>
      <c r="AL171" s="101">
        <f t="shared" si="357"/>
        <v>0</v>
      </c>
    </row>
    <row r="172" ht="31.5">
      <c r="A172" s="96" t="s">
        <v>351</v>
      </c>
      <c r="B172" s="97" t="s">
        <v>352</v>
      </c>
      <c r="C172" s="214">
        <v>193.92599999999999</v>
      </c>
      <c r="D172" s="337">
        <v>10</v>
      </c>
      <c r="E172" s="213">
        <v>1</v>
      </c>
      <c r="F172" s="217">
        <f t="shared" si="349"/>
        <v>0.0051566061281107228</v>
      </c>
      <c r="G172" s="102">
        <v>0</v>
      </c>
      <c r="H172" s="105">
        <v>0</v>
      </c>
      <c r="I172" s="105"/>
      <c r="J172" s="105"/>
      <c r="K172" s="105"/>
      <c r="L172" s="105"/>
      <c r="M172" s="105">
        <v>0</v>
      </c>
      <c r="N172" s="105"/>
      <c r="O172" s="100"/>
      <c r="P172" s="107"/>
      <c r="Q172" s="107"/>
      <c r="R172" s="107"/>
      <c r="S172" s="107"/>
      <c r="T172" s="107"/>
      <c r="U172" s="101">
        <v>0</v>
      </c>
      <c r="V172" s="101">
        <f t="shared" si="350"/>
        <v>0.10000000000000001</v>
      </c>
      <c r="W172" s="103">
        <f t="shared" si="351"/>
        <v>0</v>
      </c>
      <c r="X172" s="107">
        <v>10</v>
      </c>
      <c r="Y172" s="103">
        <f>'ИТОГ и проверка'!R172</f>
        <v>0</v>
      </c>
      <c r="Z172" s="103">
        <f t="shared" si="358"/>
        <v>0</v>
      </c>
      <c r="AA172" s="101">
        <f t="shared" si="352"/>
        <v>-10</v>
      </c>
      <c r="AB172" s="103">
        <f t="shared" si="353"/>
        <v>0</v>
      </c>
      <c r="AC172" s="107"/>
      <c r="AD172" s="103"/>
      <c r="AE172" s="107"/>
      <c r="AF172" s="107"/>
      <c r="AG172" s="103">
        <f t="shared" si="354"/>
        <v>0</v>
      </c>
      <c r="AH172" s="103"/>
      <c r="AI172" s="121"/>
      <c r="AJ172" s="121">
        <f t="shared" si="355"/>
        <v>0</v>
      </c>
      <c r="AK172" s="119">
        <f t="shared" si="356"/>
        <v>0</v>
      </c>
      <c r="AL172" s="101">
        <f t="shared" si="357"/>
        <v>0</v>
      </c>
    </row>
    <row r="173" ht="31.5">
      <c r="A173" s="96" t="s">
        <v>353</v>
      </c>
      <c r="B173" s="97" t="s">
        <v>354</v>
      </c>
      <c r="C173" s="211">
        <v>187.15299999999999</v>
      </c>
      <c r="D173" s="337">
        <v>2</v>
      </c>
      <c r="E173" s="213">
        <v>0</v>
      </c>
      <c r="F173" s="217">
        <f t="shared" si="349"/>
        <v>0</v>
      </c>
      <c r="G173" s="102">
        <v>0</v>
      </c>
      <c r="H173" s="105">
        <v>0</v>
      </c>
      <c r="I173" s="105"/>
      <c r="J173" s="105"/>
      <c r="K173" s="105"/>
      <c r="L173" s="105"/>
      <c r="M173" s="105">
        <v>0</v>
      </c>
      <c r="N173" s="105"/>
      <c r="O173" s="100">
        <v>0</v>
      </c>
      <c r="P173" s="107"/>
      <c r="Q173" s="107"/>
      <c r="R173" s="107"/>
      <c r="S173" s="107"/>
      <c r="T173" s="107"/>
      <c r="U173" s="101">
        <v>0</v>
      </c>
      <c r="V173" s="101">
        <f t="shared" si="350"/>
        <v>0</v>
      </c>
      <c r="W173" s="103">
        <f t="shared" si="351"/>
        <v>0</v>
      </c>
      <c r="X173" s="107">
        <v>0</v>
      </c>
      <c r="Y173" s="103">
        <f>'ИТОГ и проверка'!R173</f>
        <v>0</v>
      </c>
      <c r="Z173" s="103">
        <v>0</v>
      </c>
      <c r="AA173" s="101">
        <f t="shared" si="352"/>
        <v>0</v>
      </c>
      <c r="AB173" s="10">
        <f t="shared" si="353"/>
        <v>0</v>
      </c>
      <c r="AC173" s="107"/>
      <c r="AD173" s="103"/>
      <c r="AE173" s="107"/>
      <c r="AF173" s="107"/>
      <c r="AG173" s="103">
        <f t="shared" si="354"/>
        <v>0</v>
      </c>
      <c r="AH173" s="103"/>
      <c r="AI173" s="121"/>
      <c r="AJ173" s="121">
        <f t="shared" si="355"/>
        <v>0</v>
      </c>
      <c r="AK173" s="119">
        <f t="shared" si="356"/>
        <v>0</v>
      </c>
      <c r="AL173" s="101">
        <f t="shared" si="357"/>
        <v>0</v>
      </c>
    </row>
    <row r="174" ht="31.5">
      <c r="A174" s="96" t="s">
        <v>355</v>
      </c>
      <c r="B174" s="97" t="s">
        <v>120</v>
      </c>
      <c r="C174" s="214">
        <v>264.69600000000003</v>
      </c>
      <c r="D174" s="337">
        <v>2</v>
      </c>
      <c r="E174" s="213">
        <v>16</v>
      </c>
      <c r="F174" s="217">
        <f t="shared" si="349"/>
        <v>0.060446701121286299</v>
      </c>
      <c r="G174" s="102">
        <v>0</v>
      </c>
      <c r="H174" s="105">
        <v>0</v>
      </c>
      <c r="I174" s="105"/>
      <c r="J174" s="105"/>
      <c r="K174" s="105"/>
      <c r="L174" s="105"/>
      <c r="M174" s="105">
        <v>0</v>
      </c>
      <c r="N174" s="105"/>
      <c r="O174" s="100">
        <v>0</v>
      </c>
      <c r="P174" s="107"/>
      <c r="Q174" s="107"/>
      <c r="R174" s="107"/>
      <c r="S174" s="107"/>
      <c r="T174" s="107"/>
      <c r="U174" s="101">
        <v>0</v>
      </c>
      <c r="V174" s="101">
        <f t="shared" si="350"/>
        <v>1.6000000000000001</v>
      </c>
      <c r="W174" s="103">
        <f t="shared" si="351"/>
        <v>1</v>
      </c>
      <c r="X174" s="107">
        <v>10</v>
      </c>
      <c r="Y174" s="103">
        <f>'ИТОГ и проверка'!R174</f>
        <v>1</v>
      </c>
      <c r="Z174" s="103">
        <f t="shared" si="358"/>
        <v>6.25</v>
      </c>
      <c r="AA174" s="101">
        <f t="shared" si="352"/>
        <v>-3.75</v>
      </c>
      <c r="AB174" s="103">
        <f t="shared" si="353"/>
        <v>0</v>
      </c>
      <c r="AC174" s="107"/>
      <c r="AD174" s="103"/>
      <c r="AE174" s="107"/>
      <c r="AF174" s="107"/>
      <c r="AG174" s="103">
        <f t="shared" si="354"/>
        <v>1</v>
      </c>
      <c r="AH174" s="103"/>
      <c r="AI174" s="121"/>
      <c r="AJ174" s="121">
        <f t="shared" si="355"/>
        <v>1</v>
      </c>
      <c r="AK174" s="119">
        <f t="shared" si="356"/>
        <v>0</v>
      </c>
      <c r="AL174" s="101">
        <f t="shared" si="357"/>
        <v>0</v>
      </c>
    </row>
    <row r="175" ht="31.5">
      <c r="A175" s="96" t="s">
        <v>356</v>
      </c>
      <c r="B175" s="97" t="s">
        <v>357</v>
      </c>
      <c r="C175" s="232">
        <v>93.555000000000007</v>
      </c>
      <c r="D175" s="104">
        <v>3</v>
      </c>
      <c r="E175" s="230">
        <v>4</v>
      </c>
      <c r="F175" s="200">
        <f t="shared" si="349"/>
        <v>0.042755598311153865</v>
      </c>
      <c r="G175" s="102">
        <v>0</v>
      </c>
      <c r="H175" s="105">
        <v>0</v>
      </c>
      <c r="I175" s="105"/>
      <c r="J175" s="105"/>
      <c r="K175" s="105"/>
      <c r="L175" s="105"/>
      <c r="M175" s="105">
        <v>0</v>
      </c>
      <c r="N175" s="105"/>
      <c r="O175" s="100">
        <v>0</v>
      </c>
      <c r="P175" s="107"/>
      <c r="Q175" s="107"/>
      <c r="R175" s="107"/>
      <c r="S175" s="107"/>
      <c r="T175" s="107"/>
      <c r="U175" s="101">
        <v>0</v>
      </c>
      <c r="V175" s="101">
        <f t="shared" si="350"/>
        <v>0</v>
      </c>
      <c r="W175" s="103">
        <f t="shared" si="351"/>
        <v>0</v>
      </c>
      <c r="X175" s="107">
        <v>0</v>
      </c>
      <c r="Y175" s="103">
        <f>'ИТОГ и проверка'!R175</f>
        <v>0</v>
      </c>
      <c r="Z175" s="103">
        <f t="shared" si="358"/>
        <v>0</v>
      </c>
      <c r="AA175" s="101">
        <f t="shared" si="352"/>
        <v>0</v>
      </c>
      <c r="AB175" s="10">
        <f t="shared" si="353"/>
        <v>0</v>
      </c>
      <c r="AC175" s="107"/>
      <c r="AD175" s="103"/>
      <c r="AE175" s="107"/>
      <c r="AF175" s="107"/>
      <c r="AG175" s="103">
        <f t="shared" si="354"/>
        <v>0</v>
      </c>
      <c r="AH175" s="103"/>
      <c r="AI175" s="121"/>
      <c r="AJ175" s="121">
        <f t="shared" si="355"/>
        <v>0</v>
      </c>
      <c r="AK175" s="119">
        <f t="shared" si="356"/>
        <v>0</v>
      </c>
      <c r="AL175" s="101">
        <f t="shared" si="357"/>
        <v>0</v>
      </c>
    </row>
    <row r="176" ht="31.5">
      <c r="A176" s="96" t="s">
        <v>358</v>
      </c>
      <c r="B176" s="97" t="s">
        <v>359</v>
      </c>
      <c r="C176" s="239">
        <v>862.21799999999996</v>
      </c>
      <c r="D176" s="104">
        <v>68</v>
      </c>
      <c r="E176" s="294">
        <v>51</v>
      </c>
      <c r="F176" s="200">
        <f t="shared" si="349"/>
        <v>0.059149774187038547</v>
      </c>
      <c r="G176" s="102">
        <v>6</v>
      </c>
      <c r="H176" s="105">
        <v>9</v>
      </c>
      <c r="I176" s="105"/>
      <c r="J176" s="105"/>
      <c r="K176" s="105"/>
      <c r="L176" s="105"/>
      <c r="M176" s="105">
        <v>6</v>
      </c>
      <c r="N176" s="105"/>
      <c r="O176" s="100"/>
      <c r="P176" s="107"/>
      <c r="Q176" s="107"/>
      <c r="R176" s="107"/>
      <c r="S176" s="107"/>
      <c r="T176" s="107"/>
      <c r="U176" s="101">
        <v>0</v>
      </c>
      <c r="V176" s="101">
        <f t="shared" si="350"/>
        <v>5.1000000000000005</v>
      </c>
      <c r="W176" s="103">
        <f t="shared" si="351"/>
        <v>5</v>
      </c>
      <c r="X176" s="107">
        <v>10</v>
      </c>
      <c r="Y176" s="103">
        <f>'ИТОГ и проверка'!R176</f>
        <v>5</v>
      </c>
      <c r="Z176" s="103">
        <f t="shared" si="358"/>
        <v>9.8039215686274517</v>
      </c>
      <c r="AA176" s="101">
        <f t="shared" si="352"/>
        <v>-0.19607843137254832</v>
      </c>
      <c r="AB176" s="103">
        <f t="shared" si="353"/>
        <v>0</v>
      </c>
      <c r="AC176" s="107"/>
      <c r="AD176" s="103"/>
      <c r="AE176" s="107"/>
      <c r="AF176" s="107"/>
      <c r="AG176" s="103">
        <f t="shared" si="354"/>
        <v>5</v>
      </c>
      <c r="AH176" s="103"/>
      <c r="AI176" s="121"/>
      <c r="AJ176" s="121">
        <f t="shared" si="355"/>
        <v>5</v>
      </c>
      <c r="AK176" s="119">
        <f t="shared" si="356"/>
        <v>0</v>
      </c>
      <c r="AL176" s="101">
        <f t="shared" si="357"/>
        <v>0</v>
      </c>
    </row>
    <row r="177" ht="47.25">
      <c r="A177" s="96" t="s">
        <v>360</v>
      </c>
      <c r="B177" s="97" t="s">
        <v>361</v>
      </c>
      <c r="C177" s="211">
        <v>363.30500000000001</v>
      </c>
      <c r="D177" s="337">
        <v>4</v>
      </c>
      <c r="E177" s="293">
        <v>7</v>
      </c>
      <c r="F177" s="217">
        <f t="shared" si="349"/>
        <v>0.019267557561828217</v>
      </c>
      <c r="G177" s="102">
        <v>0</v>
      </c>
      <c r="H177" s="105">
        <v>0</v>
      </c>
      <c r="I177" s="105"/>
      <c r="J177" s="105"/>
      <c r="K177" s="105"/>
      <c r="L177" s="105"/>
      <c r="M177" s="105">
        <v>0</v>
      </c>
      <c r="N177" s="105"/>
      <c r="O177" s="100">
        <v>0</v>
      </c>
      <c r="P177" s="107"/>
      <c r="Q177" s="107"/>
      <c r="R177" s="107"/>
      <c r="S177" s="107"/>
      <c r="T177" s="107"/>
      <c r="U177" s="101">
        <v>0</v>
      </c>
      <c r="V177" s="101">
        <f t="shared" si="350"/>
        <v>0</v>
      </c>
      <c r="W177" s="103">
        <f t="shared" si="351"/>
        <v>0</v>
      </c>
      <c r="X177" s="107">
        <v>0</v>
      </c>
      <c r="Y177" s="103">
        <f>'ИТОГ и проверка'!R177</f>
        <v>0</v>
      </c>
      <c r="Z177" s="103">
        <f t="shared" si="358"/>
        <v>0</v>
      </c>
      <c r="AA177" s="101">
        <f t="shared" si="352"/>
        <v>0</v>
      </c>
      <c r="AB177" s="10">
        <f t="shared" si="353"/>
        <v>0</v>
      </c>
      <c r="AC177" s="107"/>
      <c r="AD177" s="103"/>
      <c r="AE177" s="107"/>
      <c r="AF177" s="107"/>
      <c r="AG177" s="103">
        <f t="shared" si="354"/>
        <v>0</v>
      </c>
      <c r="AH177" s="103"/>
      <c r="AI177" s="121"/>
      <c r="AJ177" s="121">
        <f t="shared" si="355"/>
        <v>0</v>
      </c>
      <c r="AK177" s="119">
        <f t="shared" si="356"/>
        <v>0</v>
      </c>
      <c r="AL177" s="101">
        <f t="shared" si="357"/>
        <v>0</v>
      </c>
    </row>
    <row r="178" ht="47.25">
      <c r="A178" s="155" t="s">
        <v>362</v>
      </c>
      <c r="B178" s="154" t="s">
        <v>363</v>
      </c>
      <c r="C178" s="214">
        <v>120.92100000000001</v>
      </c>
      <c r="D178" s="99">
        <v>0</v>
      </c>
      <c r="E178" s="120">
        <v>0</v>
      </c>
      <c r="F178" s="300">
        <f t="shared" si="349"/>
        <v>0</v>
      </c>
      <c r="G178" s="355"/>
      <c r="H178" s="10">
        <v>0</v>
      </c>
      <c r="I178" s="105"/>
      <c r="J178" s="289"/>
      <c r="K178" s="105"/>
      <c r="L178" s="289"/>
      <c r="M178" s="105"/>
      <c r="N178" s="105"/>
      <c r="O178" s="100">
        <v>0</v>
      </c>
      <c r="P178" s="107"/>
      <c r="Q178" s="181"/>
      <c r="R178" s="107"/>
      <c r="S178" s="181"/>
      <c r="T178" s="107"/>
      <c r="U178" s="300">
        <v>0</v>
      </c>
      <c r="V178" s="101">
        <f t="shared" si="350"/>
        <v>0</v>
      </c>
      <c r="W178" s="10">
        <f t="shared" si="351"/>
        <v>0</v>
      </c>
      <c r="X178" s="107">
        <v>0</v>
      </c>
      <c r="Y178" s="10">
        <f>'ИТОГ и проверка'!R178</f>
        <v>0</v>
      </c>
      <c r="Z178" s="103">
        <v>0</v>
      </c>
      <c r="AA178" s="300">
        <f t="shared" si="352"/>
        <v>0</v>
      </c>
      <c r="AB178" s="103">
        <f t="shared" si="353"/>
        <v>0</v>
      </c>
      <c r="AC178" s="181"/>
      <c r="AD178" s="103"/>
      <c r="AE178" s="181"/>
      <c r="AF178" s="107"/>
      <c r="AG178" s="10">
        <f t="shared" si="354"/>
        <v>0</v>
      </c>
      <c r="AH178" s="103"/>
      <c r="AI178" s="121"/>
      <c r="AJ178" s="121"/>
      <c r="AK178" s="119"/>
      <c r="AL178" s="101"/>
    </row>
    <row r="179" ht="47.25">
      <c r="A179" s="155" t="s">
        <v>364</v>
      </c>
      <c r="B179" s="154" t="s">
        <v>365</v>
      </c>
      <c r="C179" s="211">
        <v>128.768</v>
      </c>
      <c r="D179" s="99">
        <v>0</v>
      </c>
      <c r="E179" s="289">
        <v>8</v>
      </c>
      <c r="F179" s="101">
        <f t="shared" si="349"/>
        <v>0.062127236580516901</v>
      </c>
      <c r="G179" s="355"/>
      <c r="H179" s="103">
        <v>0</v>
      </c>
      <c r="I179" s="289"/>
      <c r="J179" s="105"/>
      <c r="K179" s="289"/>
      <c r="L179" s="105"/>
      <c r="M179" s="289"/>
      <c r="N179" s="105"/>
      <c r="O179" s="100">
        <v>0</v>
      </c>
      <c r="P179" s="181"/>
      <c r="Q179" s="107"/>
      <c r="R179" s="181"/>
      <c r="S179" s="107"/>
      <c r="T179" s="181"/>
      <c r="U179" s="101">
        <v>0</v>
      </c>
      <c r="V179" s="300">
        <f t="shared" si="350"/>
        <v>0</v>
      </c>
      <c r="W179" s="103">
        <f t="shared" si="351"/>
        <v>0</v>
      </c>
      <c r="X179" s="181">
        <v>0</v>
      </c>
      <c r="Y179" s="103">
        <f>'ИТОГ и проверка'!R179</f>
        <v>0</v>
      </c>
      <c r="Z179" s="10">
        <f t="shared" si="358"/>
        <v>0</v>
      </c>
      <c r="AA179" s="101">
        <f t="shared" si="352"/>
        <v>0</v>
      </c>
      <c r="AB179" s="10">
        <f t="shared" si="353"/>
        <v>0</v>
      </c>
      <c r="AC179" s="107"/>
      <c r="AD179" s="10"/>
      <c r="AE179" s="107"/>
      <c r="AF179" s="181"/>
      <c r="AG179" s="103">
        <f t="shared" si="354"/>
        <v>0</v>
      </c>
      <c r="AH179" s="103"/>
      <c r="AI179" s="121"/>
      <c r="AJ179" s="121"/>
      <c r="AK179" s="119"/>
      <c r="AL179" s="101"/>
    </row>
    <row r="180" ht="47.25">
      <c r="A180" s="155" t="s">
        <v>366</v>
      </c>
      <c r="B180" s="154" t="s">
        <v>367</v>
      </c>
      <c r="C180" s="214">
        <v>263.10300000000001</v>
      </c>
      <c r="D180" s="99">
        <v>0</v>
      </c>
      <c r="E180" s="105">
        <v>16</v>
      </c>
      <c r="F180" s="300">
        <f t="shared" si="349"/>
        <v>0.060812685526200762</v>
      </c>
      <c r="G180" s="355"/>
      <c r="H180" s="10">
        <v>0</v>
      </c>
      <c r="I180" s="105"/>
      <c r="J180" s="289"/>
      <c r="K180" s="105"/>
      <c r="L180" s="289"/>
      <c r="M180" s="105"/>
      <c r="N180" s="105"/>
      <c r="O180" s="100">
        <v>0</v>
      </c>
      <c r="P180" s="107"/>
      <c r="Q180" s="181"/>
      <c r="R180" s="107"/>
      <c r="S180" s="181"/>
      <c r="T180" s="107"/>
      <c r="U180" s="300">
        <v>0</v>
      </c>
      <c r="V180" s="101">
        <f t="shared" si="350"/>
        <v>0</v>
      </c>
      <c r="W180" s="10">
        <f t="shared" si="351"/>
        <v>0</v>
      </c>
      <c r="X180" s="107">
        <v>0</v>
      </c>
      <c r="Y180" s="10">
        <f>'ИТОГ и проверка'!R180</f>
        <v>0</v>
      </c>
      <c r="Z180" s="103">
        <f t="shared" si="358"/>
        <v>0</v>
      </c>
      <c r="AA180" s="300">
        <f t="shared" si="352"/>
        <v>0</v>
      </c>
      <c r="AB180" s="103">
        <f t="shared" si="353"/>
        <v>0</v>
      </c>
      <c r="AC180" s="181"/>
      <c r="AD180" s="103"/>
      <c r="AE180" s="181"/>
      <c r="AF180" s="107"/>
      <c r="AG180" s="10">
        <f t="shared" si="354"/>
        <v>0</v>
      </c>
      <c r="AH180" s="103"/>
      <c r="AI180" s="121"/>
      <c r="AJ180" s="121"/>
      <c r="AK180" s="119"/>
      <c r="AL180" s="101"/>
    </row>
    <row r="181">
      <c r="A181" s="123" t="s">
        <v>368</v>
      </c>
      <c r="B181" s="87" t="s">
        <v>369</v>
      </c>
      <c r="C181" s="218"/>
      <c r="D181" s="88"/>
      <c r="E181" s="207"/>
      <c r="F181" s="235"/>
      <c r="G181" s="149"/>
      <c r="H181" s="91"/>
      <c r="I181" s="91"/>
      <c r="J181" s="91"/>
      <c r="K181" s="91"/>
      <c r="L181" s="91"/>
      <c r="M181" s="91"/>
      <c r="N181" s="91"/>
      <c r="O181" s="10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150"/>
      <c r="AA181" s="90"/>
      <c r="AB181" s="10">
        <f t="shared" si="353"/>
        <v>0</v>
      </c>
      <c r="AC181" s="90"/>
      <c r="AD181" s="90"/>
      <c r="AE181" s="90"/>
      <c r="AF181" s="90"/>
      <c r="AG181" s="90"/>
      <c r="AH181" s="90"/>
      <c r="AI181" s="370"/>
      <c r="AJ181" s="121">
        <f t="shared" si="355"/>
        <v>0</v>
      </c>
      <c r="AK181" s="119">
        <f t="shared" si="356"/>
        <v>0</v>
      </c>
      <c r="AL181" s="101">
        <f t="shared" si="357"/>
        <v>0</v>
      </c>
    </row>
    <row r="182" ht="31.5" customHeight="1">
      <c r="A182" s="96" t="s">
        <v>370</v>
      </c>
      <c r="B182" s="97" t="s">
        <v>371</v>
      </c>
      <c r="C182" s="214">
        <v>1020.337</v>
      </c>
      <c r="D182" s="104">
        <v>233</v>
      </c>
      <c r="E182" s="100">
        <v>177</v>
      </c>
      <c r="F182" s="200">
        <f t="shared" si="349"/>
        <v>0.17347209794411061</v>
      </c>
      <c r="G182" s="102">
        <v>23</v>
      </c>
      <c r="H182" s="105">
        <v>10</v>
      </c>
      <c r="I182" s="105"/>
      <c r="J182" s="105"/>
      <c r="K182" s="105"/>
      <c r="L182" s="105"/>
      <c r="M182" s="105">
        <v>23</v>
      </c>
      <c r="N182" s="105"/>
      <c r="O182" s="100">
        <v>12</v>
      </c>
      <c r="P182" s="107"/>
      <c r="Q182" s="107"/>
      <c r="R182" s="107"/>
      <c r="S182" s="107"/>
      <c r="T182" s="107"/>
      <c r="U182" s="101">
        <f t="shared" si="359"/>
        <v>52.173913043478258</v>
      </c>
      <c r="V182" s="101">
        <f t="shared" si="350"/>
        <v>17.699999999999999</v>
      </c>
      <c r="W182" s="103">
        <f t="shared" si="351"/>
        <v>17</v>
      </c>
      <c r="X182" s="107">
        <v>10</v>
      </c>
      <c r="Y182" s="103">
        <f>'ИТОГ и проверка'!R182</f>
        <v>17</v>
      </c>
      <c r="Z182" s="103">
        <f t="shared" si="358"/>
        <v>9.6045197740112993</v>
      </c>
      <c r="AA182" s="101">
        <f t="shared" si="352"/>
        <v>-0.3954802259887007</v>
      </c>
      <c r="AB182" s="103">
        <f t="shared" si="353"/>
        <v>0</v>
      </c>
      <c r="AC182" s="107"/>
      <c r="AD182" s="103"/>
      <c r="AE182" s="107"/>
      <c r="AF182" s="107"/>
      <c r="AG182" s="103">
        <f t="shared" si="354"/>
        <v>17</v>
      </c>
      <c r="AH182" s="103"/>
      <c r="AI182" s="121"/>
      <c r="AJ182" s="121">
        <f t="shared" si="355"/>
        <v>17</v>
      </c>
      <c r="AK182" s="119">
        <f t="shared" si="356"/>
        <v>0</v>
      </c>
      <c r="AL182" s="101">
        <f t="shared" si="357"/>
        <v>0</v>
      </c>
    </row>
    <row r="183" ht="63">
      <c r="A183" s="96" t="s">
        <v>372</v>
      </c>
      <c r="B183" s="97" t="s">
        <v>373</v>
      </c>
      <c r="C183" s="232">
        <v>58.799999999999997</v>
      </c>
      <c r="D183" s="104">
        <v>5</v>
      </c>
      <c r="E183" s="230">
        <v>3</v>
      </c>
      <c r="F183" s="200">
        <f t="shared" si="349"/>
        <v>0.051020408163265307</v>
      </c>
      <c r="G183" s="102">
        <v>0</v>
      </c>
      <c r="H183" s="105">
        <v>0</v>
      </c>
      <c r="I183" s="105"/>
      <c r="J183" s="105"/>
      <c r="K183" s="105"/>
      <c r="L183" s="105"/>
      <c r="M183" s="105">
        <v>0</v>
      </c>
      <c r="N183" s="105"/>
      <c r="O183" s="100">
        <v>0</v>
      </c>
      <c r="P183" s="107"/>
      <c r="Q183" s="107"/>
      <c r="R183" s="107"/>
      <c r="S183" s="107"/>
      <c r="T183" s="107"/>
      <c r="U183" s="101">
        <v>0</v>
      </c>
      <c r="V183" s="101">
        <f t="shared" si="350"/>
        <v>0</v>
      </c>
      <c r="W183" s="103">
        <f t="shared" si="351"/>
        <v>0</v>
      </c>
      <c r="X183" s="107">
        <v>0</v>
      </c>
      <c r="Y183" s="103">
        <f>'ИТОГ и проверка'!R183</f>
        <v>0</v>
      </c>
      <c r="Z183" s="103">
        <f t="shared" si="358"/>
        <v>0</v>
      </c>
      <c r="AA183" s="101">
        <f t="shared" si="352"/>
        <v>0</v>
      </c>
      <c r="AB183" s="10">
        <f t="shared" si="353"/>
        <v>0</v>
      </c>
      <c r="AC183" s="107"/>
      <c r="AD183" s="103"/>
      <c r="AE183" s="107"/>
      <c r="AF183" s="107"/>
      <c r="AG183" s="103">
        <f t="shared" si="354"/>
        <v>0</v>
      </c>
      <c r="AH183" s="103"/>
      <c r="AI183" s="121"/>
      <c r="AJ183" s="121">
        <f t="shared" si="355"/>
        <v>0</v>
      </c>
      <c r="AK183" s="119">
        <f t="shared" si="356"/>
        <v>0</v>
      </c>
      <c r="AL183" s="101">
        <f t="shared" si="357"/>
        <v>0</v>
      </c>
    </row>
    <row r="184" ht="63">
      <c r="A184" s="96" t="s">
        <v>374</v>
      </c>
      <c r="B184" s="97" t="s">
        <v>375</v>
      </c>
      <c r="C184" s="239">
        <v>17.800000000000001</v>
      </c>
      <c r="D184" s="104">
        <v>1</v>
      </c>
      <c r="E184" s="100">
        <v>1</v>
      </c>
      <c r="F184" s="200">
        <f t="shared" si="349"/>
        <v>0.056179775280898875</v>
      </c>
      <c r="G184" s="102">
        <v>0</v>
      </c>
      <c r="H184" s="105">
        <v>0</v>
      </c>
      <c r="I184" s="105"/>
      <c r="J184" s="105"/>
      <c r="K184" s="105"/>
      <c r="L184" s="105"/>
      <c r="M184" s="105">
        <v>0</v>
      </c>
      <c r="N184" s="105"/>
      <c r="O184" s="100">
        <v>0</v>
      </c>
      <c r="P184" s="107"/>
      <c r="Q184" s="107"/>
      <c r="R184" s="107"/>
      <c r="S184" s="107"/>
      <c r="T184" s="107"/>
      <c r="U184" s="101">
        <v>0</v>
      </c>
      <c r="V184" s="101">
        <f t="shared" si="350"/>
        <v>0</v>
      </c>
      <c r="W184" s="103">
        <f t="shared" si="351"/>
        <v>0</v>
      </c>
      <c r="X184" s="107">
        <v>0</v>
      </c>
      <c r="Y184" s="103">
        <f>'ИТОГ и проверка'!R184</f>
        <v>0</v>
      </c>
      <c r="Z184" s="103">
        <f t="shared" si="358"/>
        <v>0</v>
      </c>
      <c r="AA184" s="101">
        <f t="shared" si="352"/>
        <v>0</v>
      </c>
      <c r="AB184" s="103">
        <f t="shared" si="353"/>
        <v>0</v>
      </c>
      <c r="AC184" s="107"/>
      <c r="AD184" s="103"/>
      <c r="AE184" s="107"/>
      <c r="AF184" s="107"/>
      <c r="AG184" s="103">
        <f t="shared" si="354"/>
        <v>0</v>
      </c>
      <c r="AH184" s="103"/>
      <c r="AI184" s="121"/>
      <c r="AJ184" s="121">
        <f t="shared" si="355"/>
        <v>0</v>
      </c>
      <c r="AK184" s="119">
        <f t="shared" si="356"/>
        <v>0</v>
      </c>
      <c r="AL184" s="101">
        <f t="shared" si="357"/>
        <v>0</v>
      </c>
    </row>
    <row r="185" ht="63">
      <c r="A185" s="96" t="s">
        <v>376</v>
      </c>
      <c r="B185" s="97" t="s">
        <v>377</v>
      </c>
      <c r="C185" s="232">
        <v>30.800000000000001</v>
      </c>
      <c r="D185" s="104">
        <v>3</v>
      </c>
      <c r="E185" s="230">
        <v>2</v>
      </c>
      <c r="F185" s="200">
        <f t="shared" si="349"/>
        <v>0.064935064935064929</v>
      </c>
      <c r="G185" s="102">
        <v>0</v>
      </c>
      <c r="H185" s="105">
        <v>0</v>
      </c>
      <c r="I185" s="105"/>
      <c r="J185" s="105"/>
      <c r="K185" s="105"/>
      <c r="L185" s="105"/>
      <c r="M185" s="105">
        <v>0</v>
      </c>
      <c r="N185" s="105"/>
      <c r="O185" s="100">
        <v>0</v>
      </c>
      <c r="P185" s="107"/>
      <c r="Q185" s="107"/>
      <c r="R185" s="107"/>
      <c r="S185" s="107"/>
      <c r="T185" s="107"/>
      <c r="U185" s="101">
        <v>0</v>
      </c>
      <c r="V185" s="101">
        <f t="shared" si="350"/>
        <v>0</v>
      </c>
      <c r="W185" s="103">
        <f t="shared" si="351"/>
        <v>0</v>
      </c>
      <c r="X185" s="107">
        <v>0</v>
      </c>
      <c r="Y185" s="103">
        <f>'ИТОГ и проверка'!R185</f>
        <v>0</v>
      </c>
      <c r="Z185" s="103">
        <f t="shared" si="358"/>
        <v>0</v>
      </c>
      <c r="AA185" s="101">
        <f t="shared" si="352"/>
        <v>0</v>
      </c>
      <c r="AB185" s="10">
        <f t="shared" si="353"/>
        <v>0</v>
      </c>
      <c r="AC185" s="107"/>
      <c r="AD185" s="103"/>
      <c r="AE185" s="107"/>
      <c r="AF185" s="107"/>
      <c r="AG185" s="103">
        <f t="shared" si="354"/>
        <v>0</v>
      </c>
      <c r="AH185" s="103"/>
      <c r="AI185" s="121"/>
      <c r="AJ185" s="121">
        <f t="shared" si="355"/>
        <v>0</v>
      </c>
      <c r="AK185" s="119">
        <f t="shared" si="356"/>
        <v>0</v>
      </c>
      <c r="AL185" s="101">
        <f t="shared" si="357"/>
        <v>0</v>
      </c>
    </row>
    <row r="186" ht="63">
      <c r="A186" s="96" t="s">
        <v>378</v>
      </c>
      <c r="B186" s="97" t="s">
        <v>379</v>
      </c>
      <c r="C186" s="239">
        <v>20.399999999999999</v>
      </c>
      <c r="D186" s="104">
        <v>2</v>
      </c>
      <c r="E186" s="100">
        <v>2</v>
      </c>
      <c r="F186" s="200">
        <f t="shared" si="349"/>
        <v>0.098039215686274522</v>
      </c>
      <c r="G186" s="102">
        <v>0</v>
      </c>
      <c r="H186" s="105">
        <v>0</v>
      </c>
      <c r="I186" s="105"/>
      <c r="J186" s="105"/>
      <c r="K186" s="105"/>
      <c r="L186" s="105"/>
      <c r="M186" s="105">
        <v>0</v>
      </c>
      <c r="N186" s="105"/>
      <c r="O186" s="100">
        <v>0</v>
      </c>
      <c r="P186" s="107"/>
      <c r="Q186" s="107"/>
      <c r="R186" s="107"/>
      <c r="S186" s="107"/>
      <c r="T186" s="107"/>
      <c r="U186" s="101">
        <v>0</v>
      </c>
      <c r="V186" s="101">
        <f t="shared" si="350"/>
        <v>0</v>
      </c>
      <c r="W186" s="103">
        <f t="shared" si="351"/>
        <v>0</v>
      </c>
      <c r="X186" s="107">
        <v>0</v>
      </c>
      <c r="Y186" s="103">
        <f>'ИТОГ и проверка'!R186</f>
        <v>0</v>
      </c>
      <c r="Z186" s="103">
        <f t="shared" si="358"/>
        <v>0</v>
      </c>
      <c r="AA186" s="101">
        <f t="shared" si="352"/>
        <v>0</v>
      </c>
      <c r="AB186" s="103">
        <f t="shared" si="353"/>
        <v>0</v>
      </c>
      <c r="AC186" s="107"/>
      <c r="AD186" s="103"/>
      <c r="AE186" s="107"/>
      <c r="AF186" s="107"/>
      <c r="AG186" s="103">
        <f t="shared" si="354"/>
        <v>0</v>
      </c>
      <c r="AH186" s="103"/>
      <c r="AI186" s="121"/>
      <c r="AJ186" s="121">
        <f t="shared" si="355"/>
        <v>0</v>
      </c>
      <c r="AK186" s="119">
        <f t="shared" si="356"/>
        <v>0</v>
      </c>
      <c r="AL186" s="101">
        <f t="shared" si="357"/>
        <v>0</v>
      </c>
    </row>
    <row r="187" ht="63">
      <c r="A187" s="96" t="s">
        <v>380</v>
      </c>
      <c r="B187" s="97" t="s">
        <v>381</v>
      </c>
      <c r="C187" s="232">
        <v>20.800000000000001</v>
      </c>
      <c r="D187" s="104">
        <v>0</v>
      </c>
      <c r="E187" s="230">
        <v>0</v>
      </c>
      <c r="F187" s="200">
        <f t="shared" si="349"/>
        <v>0</v>
      </c>
      <c r="G187" s="102">
        <v>0</v>
      </c>
      <c r="H187" s="105">
        <v>0</v>
      </c>
      <c r="I187" s="105"/>
      <c r="J187" s="105"/>
      <c r="K187" s="105"/>
      <c r="L187" s="105"/>
      <c r="M187" s="105">
        <v>0</v>
      </c>
      <c r="N187" s="105"/>
      <c r="O187" s="100">
        <v>0</v>
      </c>
      <c r="P187" s="107"/>
      <c r="Q187" s="107"/>
      <c r="R187" s="107"/>
      <c r="S187" s="107"/>
      <c r="T187" s="107"/>
      <c r="U187" s="101">
        <v>0</v>
      </c>
      <c r="V187" s="101">
        <f t="shared" si="350"/>
        <v>0</v>
      </c>
      <c r="W187" s="103">
        <f t="shared" si="351"/>
        <v>0</v>
      </c>
      <c r="X187" s="107">
        <v>0</v>
      </c>
      <c r="Y187" s="103">
        <f>'ИТОГ и проверка'!R187</f>
        <v>0</v>
      </c>
      <c r="Z187" s="103">
        <v>0</v>
      </c>
      <c r="AA187" s="101">
        <f t="shared" si="352"/>
        <v>0</v>
      </c>
      <c r="AB187" s="10">
        <f t="shared" si="353"/>
        <v>0</v>
      </c>
      <c r="AC187" s="107"/>
      <c r="AD187" s="103"/>
      <c r="AE187" s="107"/>
      <c r="AF187" s="107"/>
      <c r="AG187" s="103">
        <f t="shared" si="354"/>
        <v>0</v>
      </c>
      <c r="AH187" s="103"/>
      <c r="AI187" s="121"/>
      <c r="AJ187" s="121">
        <f t="shared" si="355"/>
        <v>0</v>
      </c>
      <c r="AK187" s="119">
        <f t="shared" si="356"/>
        <v>0</v>
      </c>
      <c r="AL187" s="101">
        <f t="shared" si="357"/>
        <v>0</v>
      </c>
    </row>
    <row r="188" ht="63">
      <c r="A188" s="96" t="s">
        <v>382</v>
      </c>
      <c r="B188" s="97" t="s">
        <v>383</v>
      </c>
      <c r="C188" s="239">
        <v>14.800000000000001</v>
      </c>
      <c r="D188" s="104">
        <v>1</v>
      </c>
      <c r="E188" s="100">
        <v>1</v>
      </c>
      <c r="F188" s="200">
        <f t="shared" si="349"/>
        <v>0.067567567567567557</v>
      </c>
      <c r="G188" s="102">
        <v>0</v>
      </c>
      <c r="H188" s="105">
        <v>0</v>
      </c>
      <c r="I188" s="105"/>
      <c r="J188" s="105"/>
      <c r="K188" s="105"/>
      <c r="L188" s="105"/>
      <c r="M188" s="105">
        <v>0</v>
      </c>
      <c r="N188" s="105"/>
      <c r="O188" s="100">
        <v>0</v>
      </c>
      <c r="P188" s="107"/>
      <c r="Q188" s="107"/>
      <c r="R188" s="107"/>
      <c r="S188" s="107"/>
      <c r="T188" s="107"/>
      <c r="U188" s="101">
        <v>0</v>
      </c>
      <c r="V188" s="101">
        <f t="shared" si="350"/>
        <v>0</v>
      </c>
      <c r="W188" s="103">
        <f t="shared" si="351"/>
        <v>0</v>
      </c>
      <c r="X188" s="107">
        <v>0</v>
      </c>
      <c r="Y188" s="103">
        <f>'ИТОГ и проверка'!R188</f>
        <v>0</v>
      </c>
      <c r="Z188" s="103">
        <f t="shared" si="358"/>
        <v>0</v>
      </c>
      <c r="AA188" s="101">
        <f t="shared" si="352"/>
        <v>0</v>
      </c>
      <c r="AB188" s="103">
        <f t="shared" si="353"/>
        <v>0</v>
      </c>
      <c r="AC188" s="107"/>
      <c r="AD188" s="103"/>
      <c r="AE188" s="107"/>
      <c r="AF188" s="107"/>
      <c r="AG188" s="103">
        <f t="shared" si="354"/>
        <v>0</v>
      </c>
      <c r="AH188" s="103"/>
      <c r="AI188" s="121"/>
      <c r="AJ188" s="121">
        <f t="shared" si="355"/>
        <v>0</v>
      </c>
      <c r="AK188" s="119">
        <f t="shared" si="356"/>
        <v>0</v>
      </c>
      <c r="AL188" s="101">
        <f t="shared" si="357"/>
        <v>0</v>
      </c>
    </row>
    <row r="189" ht="63">
      <c r="A189" s="96" t="s">
        <v>384</v>
      </c>
      <c r="B189" s="97" t="s">
        <v>385</v>
      </c>
      <c r="C189" s="232">
        <v>8.5999999999999996</v>
      </c>
      <c r="D189" s="104">
        <v>0</v>
      </c>
      <c r="E189" s="230">
        <v>0</v>
      </c>
      <c r="F189" s="200">
        <f t="shared" si="349"/>
        <v>0</v>
      </c>
      <c r="G189" s="102">
        <v>0</v>
      </c>
      <c r="H189" s="105">
        <v>0</v>
      </c>
      <c r="I189" s="105"/>
      <c r="J189" s="105"/>
      <c r="K189" s="105"/>
      <c r="L189" s="105"/>
      <c r="M189" s="105">
        <v>0</v>
      </c>
      <c r="N189" s="105"/>
      <c r="O189" s="100">
        <v>0</v>
      </c>
      <c r="P189" s="107"/>
      <c r="Q189" s="107"/>
      <c r="R189" s="107"/>
      <c r="S189" s="107"/>
      <c r="T189" s="107"/>
      <c r="U189" s="101">
        <v>0</v>
      </c>
      <c r="V189" s="101">
        <f t="shared" si="350"/>
        <v>0</v>
      </c>
      <c r="W189" s="103">
        <f t="shared" si="351"/>
        <v>0</v>
      </c>
      <c r="X189" s="107">
        <v>0</v>
      </c>
      <c r="Y189" s="103">
        <f>'ИТОГ и проверка'!R189</f>
        <v>0</v>
      </c>
      <c r="Z189" s="103">
        <v>0</v>
      </c>
      <c r="AA189" s="101">
        <f t="shared" si="352"/>
        <v>0</v>
      </c>
      <c r="AB189" s="10">
        <f t="shared" si="353"/>
        <v>0</v>
      </c>
      <c r="AC189" s="107"/>
      <c r="AD189" s="103"/>
      <c r="AE189" s="107"/>
      <c r="AF189" s="107"/>
      <c r="AG189" s="103">
        <f t="shared" si="354"/>
        <v>0</v>
      </c>
      <c r="AH189" s="103"/>
      <c r="AI189" s="121"/>
      <c r="AJ189" s="121">
        <f t="shared" si="355"/>
        <v>0</v>
      </c>
      <c r="AK189" s="119">
        <f t="shared" si="356"/>
        <v>0</v>
      </c>
      <c r="AL189" s="101">
        <f t="shared" si="357"/>
        <v>0</v>
      </c>
    </row>
    <row r="190" ht="63">
      <c r="A190" s="96" t="s">
        <v>386</v>
      </c>
      <c r="B190" s="97" t="s">
        <v>387</v>
      </c>
      <c r="C190" s="239">
        <v>6.0199999999999996</v>
      </c>
      <c r="D190" s="104">
        <v>0</v>
      </c>
      <c r="E190" s="100">
        <v>0</v>
      </c>
      <c r="F190" s="200">
        <f t="shared" si="349"/>
        <v>0</v>
      </c>
      <c r="G190" s="102">
        <v>0</v>
      </c>
      <c r="H190" s="105">
        <v>0</v>
      </c>
      <c r="I190" s="105"/>
      <c r="J190" s="105"/>
      <c r="K190" s="105"/>
      <c r="L190" s="105"/>
      <c r="M190" s="105">
        <v>0</v>
      </c>
      <c r="N190" s="105"/>
      <c r="O190" s="100">
        <v>0</v>
      </c>
      <c r="P190" s="107"/>
      <c r="Q190" s="107"/>
      <c r="R190" s="107"/>
      <c r="S190" s="107"/>
      <c r="T190" s="107"/>
      <c r="U190" s="101">
        <v>0</v>
      </c>
      <c r="V190" s="101">
        <f t="shared" si="350"/>
        <v>0</v>
      </c>
      <c r="W190" s="103">
        <f t="shared" si="351"/>
        <v>0</v>
      </c>
      <c r="X190" s="107">
        <v>0</v>
      </c>
      <c r="Y190" s="103">
        <f>'ИТОГ и проверка'!R190</f>
        <v>0</v>
      </c>
      <c r="Z190" s="103">
        <v>0</v>
      </c>
      <c r="AA190" s="101">
        <f t="shared" si="352"/>
        <v>0</v>
      </c>
      <c r="AB190" s="103">
        <f t="shared" si="353"/>
        <v>0</v>
      </c>
      <c r="AC190" s="107"/>
      <c r="AD190" s="103"/>
      <c r="AE190" s="107"/>
      <c r="AF190" s="107"/>
      <c r="AG190" s="103">
        <f t="shared" si="354"/>
        <v>0</v>
      </c>
      <c r="AH190" s="103"/>
      <c r="AI190" s="121"/>
      <c r="AJ190" s="121">
        <f t="shared" si="355"/>
        <v>0</v>
      </c>
      <c r="AK190" s="119">
        <f t="shared" si="356"/>
        <v>0</v>
      </c>
      <c r="AL190" s="101">
        <f t="shared" si="357"/>
        <v>0</v>
      </c>
    </row>
    <row r="191" ht="63">
      <c r="A191" s="96" t="s">
        <v>388</v>
      </c>
      <c r="B191" s="97" t="s">
        <v>389</v>
      </c>
      <c r="C191" s="232">
        <v>20.399999999999999</v>
      </c>
      <c r="D191" s="104">
        <v>0</v>
      </c>
      <c r="E191" s="230">
        <v>0</v>
      </c>
      <c r="F191" s="200">
        <f t="shared" si="349"/>
        <v>0</v>
      </c>
      <c r="G191" s="102">
        <v>0</v>
      </c>
      <c r="H191" s="105">
        <v>0</v>
      </c>
      <c r="I191" s="105"/>
      <c r="J191" s="105"/>
      <c r="K191" s="105"/>
      <c r="L191" s="105"/>
      <c r="M191" s="105">
        <v>0</v>
      </c>
      <c r="N191" s="105"/>
      <c r="O191" s="100">
        <v>0</v>
      </c>
      <c r="P191" s="107"/>
      <c r="Q191" s="107"/>
      <c r="R191" s="107"/>
      <c r="S191" s="107"/>
      <c r="T191" s="107"/>
      <c r="U191" s="101">
        <v>0</v>
      </c>
      <c r="V191" s="101">
        <f t="shared" si="350"/>
        <v>0</v>
      </c>
      <c r="W191" s="103">
        <f t="shared" si="351"/>
        <v>0</v>
      </c>
      <c r="X191" s="107">
        <v>0</v>
      </c>
      <c r="Y191" s="103">
        <f>'ИТОГ и проверка'!R191</f>
        <v>0</v>
      </c>
      <c r="Z191" s="103">
        <v>0</v>
      </c>
      <c r="AA191" s="101">
        <f t="shared" si="352"/>
        <v>0</v>
      </c>
      <c r="AB191" s="10">
        <f t="shared" si="353"/>
        <v>0</v>
      </c>
      <c r="AC191" s="107"/>
      <c r="AD191" s="103"/>
      <c r="AE191" s="107"/>
      <c r="AF191" s="107"/>
      <c r="AG191" s="103">
        <f t="shared" si="354"/>
        <v>0</v>
      </c>
      <c r="AH191" s="103"/>
      <c r="AI191" s="121"/>
      <c r="AJ191" s="121">
        <f t="shared" si="355"/>
        <v>0</v>
      </c>
      <c r="AK191" s="119">
        <f t="shared" si="356"/>
        <v>0</v>
      </c>
      <c r="AL191" s="101">
        <f t="shared" si="357"/>
        <v>0</v>
      </c>
    </row>
    <row r="192" ht="63">
      <c r="A192" s="96" t="s">
        <v>390</v>
      </c>
      <c r="B192" s="97" t="s">
        <v>391</v>
      </c>
      <c r="C192" s="239">
        <v>37.25</v>
      </c>
      <c r="D192" s="104">
        <v>2</v>
      </c>
      <c r="E192" s="100">
        <v>1</v>
      </c>
      <c r="F192" s="200">
        <f t="shared" si="349"/>
        <v>0.026845637583892617</v>
      </c>
      <c r="G192" s="102">
        <v>0</v>
      </c>
      <c r="H192" s="105">
        <v>0</v>
      </c>
      <c r="I192" s="105"/>
      <c r="J192" s="105"/>
      <c r="K192" s="105"/>
      <c r="L192" s="105"/>
      <c r="M192" s="105">
        <v>0</v>
      </c>
      <c r="N192" s="105"/>
      <c r="O192" s="100">
        <v>0</v>
      </c>
      <c r="P192" s="107"/>
      <c r="Q192" s="107"/>
      <c r="R192" s="107"/>
      <c r="S192" s="107"/>
      <c r="T192" s="107"/>
      <c r="U192" s="101">
        <v>0</v>
      </c>
      <c r="V192" s="101">
        <f t="shared" si="350"/>
        <v>0</v>
      </c>
      <c r="W192" s="103">
        <f t="shared" si="351"/>
        <v>0</v>
      </c>
      <c r="X192" s="107">
        <v>0</v>
      </c>
      <c r="Y192" s="103">
        <f>'ИТОГ и проверка'!R192</f>
        <v>0</v>
      </c>
      <c r="Z192" s="103">
        <f t="shared" si="358"/>
        <v>0</v>
      </c>
      <c r="AA192" s="101">
        <f t="shared" si="352"/>
        <v>0</v>
      </c>
      <c r="AB192" s="103">
        <f t="shared" si="353"/>
        <v>0</v>
      </c>
      <c r="AC192" s="107"/>
      <c r="AD192" s="103"/>
      <c r="AE192" s="107"/>
      <c r="AF192" s="107"/>
      <c r="AG192" s="103">
        <f t="shared" si="354"/>
        <v>0</v>
      </c>
      <c r="AH192" s="103"/>
      <c r="AI192" s="121"/>
      <c r="AJ192" s="121">
        <f t="shared" si="355"/>
        <v>0</v>
      </c>
      <c r="AK192" s="119">
        <f t="shared" si="356"/>
        <v>0</v>
      </c>
      <c r="AL192" s="101">
        <f t="shared" si="357"/>
        <v>0</v>
      </c>
    </row>
    <row r="193" ht="63">
      <c r="A193" s="96" t="s">
        <v>392</v>
      </c>
      <c r="B193" s="97" t="s">
        <v>393</v>
      </c>
      <c r="C193" s="232">
        <v>24.350000000000001</v>
      </c>
      <c r="D193" s="104">
        <v>2</v>
      </c>
      <c r="E193" s="230">
        <v>1</v>
      </c>
      <c r="F193" s="200">
        <f t="shared" si="349"/>
        <v>0.041067761806981518</v>
      </c>
      <c r="G193" s="102">
        <v>0</v>
      </c>
      <c r="H193" s="105">
        <v>0</v>
      </c>
      <c r="I193" s="105"/>
      <c r="J193" s="105"/>
      <c r="K193" s="105"/>
      <c r="L193" s="105"/>
      <c r="M193" s="105">
        <v>0</v>
      </c>
      <c r="N193" s="105"/>
      <c r="O193" s="100">
        <v>0</v>
      </c>
      <c r="P193" s="107"/>
      <c r="Q193" s="107"/>
      <c r="R193" s="107"/>
      <c r="S193" s="107"/>
      <c r="T193" s="107"/>
      <c r="U193" s="101">
        <v>0</v>
      </c>
      <c r="V193" s="101">
        <f t="shared" si="350"/>
        <v>0</v>
      </c>
      <c r="W193" s="103">
        <f t="shared" si="351"/>
        <v>0</v>
      </c>
      <c r="X193" s="107">
        <v>0</v>
      </c>
      <c r="Y193" s="103">
        <f>'ИТОГ и проверка'!R193</f>
        <v>0</v>
      </c>
      <c r="Z193" s="103">
        <f t="shared" si="358"/>
        <v>0</v>
      </c>
      <c r="AA193" s="101">
        <f t="shared" si="352"/>
        <v>0</v>
      </c>
      <c r="AB193" s="10">
        <f t="shared" si="353"/>
        <v>0</v>
      </c>
      <c r="AC193" s="107"/>
      <c r="AD193" s="103"/>
      <c r="AE193" s="107"/>
      <c r="AF193" s="107"/>
      <c r="AG193" s="103">
        <f t="shared" si="354"/>
        <v>0</v>
      </c>
      <c r="AH193" s="103"/>
      <c r="AI193" s="121"/>
      <c r="AJ193" s="121">
        <f t="shared" si="355"/>
        <v>0</v>
      </c>
      <c r="AK193" s="119">
        <f t="shared" si="356"/>
        <v>0</v>
      </c>
      <c r="AL193" s="101">
        <f t="shared" si="357"/>
        <v>0</v>
      </c>
    </row>
    <row r="194" ht="63">
      <c r="A194" s="96" t="s">
        <v>394</v>
      </c>
      <c r="B194" s="97" t="s">
        <v>395</v>
      </c>
      <c r="C194" s="239">
        <v>30.800000000000001</v>
      </c>
      <c r="D194" s="104">
        <v>2</v>
      </c>
      <c r="E194" s="100">
        <v>2</v>
      </c>
      <c r="F194" s="200">
        <f t="shared" si="349"/>
        <v>0.064935064935064929</v>
      </c>
      <c r="G194" s="102">
        <v>0</v>
      </c>
      <c r="H194" s="105">
        <v>0</v>
      </c>
      <c r="I194" s="105"/>
      <c r="J194" s="105"/>
      <c r="K194" s="105"/>
      <c r="L194" s="105"/>
      <c r="M194" s="105">
        <v>0</v>
      </c>
      <c r="N194" s="105"/>
      <c r="O194" s="100">
        <v>0</v>
      </c>
      <c r="P194" s="107"/>
      <c r="Q194" s="107"/>
      <c r="R194" s="107"/>
      <c r="S194" s="107"/>
      <c r="T194" s="107"/>
      <c r="U194" s="101">
        <v>0</v>
      </c>
      <c r="V194" s="101">
        <f t="shared" si="350"/>
        <v>0</v>
      </c>
      <c r="W194" s="103">
        <f t="shared" si="351"/>
        <v>0</v>
      </c>
      <c r="X194" s="107">
        <v>0</v>
      </c>
      <c r="Y194" s="103">
        <f>'ИТОГ и проверка'!R194</f>
        <v>0</v>
      </c>
      <c r="Z194" s="103">
        <f t="shared" si="358"/>
        <v>0</v>
      </c>
      <c r="AA194" s="101">
        <f t="shared" si="352"/>
        <v>0</v>
      </c>
      <c r="AB194" s="103">
        <f t="shared" si="353"/>
        <v>0</v>
      </c>
      <c r="AC194" s="107"/>
      <c r="AD194" s="103"/>
      <c r="AE194" s="107"/>
      <c r="AF194" s="107"/>
      <c r="AG194" s="103">
        <f t="shared" si="354"/>
        <v>0</v>
      </c>
      <c r="AH194" s="103"/>
      <c r="AI194" s="121"/>
      <c r="AJ194" s="121">
        <f t="shared" si="355"/>
        <v>0</v>
      </c>
      <c r="AK194" s="119">
        <f t="shared" si="356"/>
        <v>0</v>
      </c>
      <c r="AL194" s="101">
        <f t="shared" si="357"/>
        <v>0</v>
      </c>
    </row>
    <row r="195">
      <c r="A195" s="123" t="s">
        <v>396</v>
      </c>
      <c r="B195" s="87" t="s">
        <v>397</v>
      </c>
      <c r="C195" s="218"/>
      <c r="D195" s="88"/>
      <c r="E195" s="207"/>
      <c r="F195" s="235"/>
      <c r="G195" s="149"/>
      <c r="H195" s="91"/>
      <c r="I195" s="91"/>
      <c r="J195" s="91"/>
      <c r="K195" s="91"/>
      <c r="L195" s="91"/>
      <c r="M195" s="91"/>
      <c r="N195" s="91"/>
      <c r="O195" s="10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150"/>
      <c r="AA195" s="90"/>
      <c r="AB195" s="10">
        <f t="shared" si="353"/>
        <v>0</v>
      </c>
      <c r="AC195" s="90"/>
      <c r="AD195" s="90"/>
      <c r="AE195" s="90"/>
      <c r="AF195" s="90"/>
      <c r="AG195" s="90"/>
      <c r="AH195" s="90"/>
      <c r="AI195" s="370"/>
      <c r="AJ195" s="121">
        <f t="shared" si="355"/>
        <v>0</v>
      </c>
      <c r="AK195" s="119">
        <f t="shared" si="356"/>
        <v>0</v>
      </c>
      <c r="AL195" s="101">
        <f t="shared" si="357"/>
        <v>0</v>
      </c>
    </row>
    <row r="196" ht="47.25">
      <c r="A196" s="96" t="s">
        <v>398</v>
      </c>
      <c r="B196" s="97" t="s">
        <v>399</v>
      </c>
      <c r="C196" s="265">
        <v>555</v>
      </c>
      <c r="D196" s="104">
        <v>55</v>
      </c>
      <c r="E196" s="100">
        <v>64</v>
      </c>
      <c r="F196" s="200">
        <f t="shared" si="349"/>
        <v>0.11531531531531532</v>
      </c>
      <c r="G196" s="102">
        <v>5</v>
      </c>
      <c r="H196" s="105">
        <v>9</v>
      </c>
      <c r="I196" s="105"/>
      <c r="J196" s="105"/>
      <c r="K196" s="105"/>
      <c r="L196" s="105"/>
      <c r="M196" s="105">
        <v>5</v>
      </c>
      <c r="N196" s="105"/>
      <c r="O196" s="100">
        <v>1</v>
      </c>
      <c r="P196" s="107"/>
      <c r="Q196" s="107"/>
      <c r="R196" s="107"/>
      <c r="S196" s="107"/>
      <c r="T196" s="107"/>
      <c r="U196" s="101">
        <f t="shared" si="359"/>
        <v>20</v>
      </c>
      <c r="V196" s="101">
        <f t="shared" si="350"/>
        <v>6.4000000000000004</v>
      </c>
      <c r="W196" s="103">
        <f t="shared" si="351"/>
        <v>6</v>
      </c>
      <c r="X196" s="107">
        <v>10</v>
      </c>
      <c r="Y196" s="103">
        <f>'ИТОГ и проверка'!R196</f>
        <v>6</v>
      </c>
      <c r="Z196" s="103">
        <f t="shared" si="358"/>
        <v>9.375</v>
      </c>
      <c r="AA196" s="101">
        <f t="shared" si="352"/>
        <v>-0.625</v>
      </c>
      <c r="AB196" s="103">
        <f t="shared" si="353"/>
        <v>0</v>
      </c>
      <c r="AC196" s="107"/>
      <c r="AD196" s="103"/>
      <c r="AE196" s="107"/>
      <c r="AF196" s="107"/>
      <c r="AG196" s="103">
        <f t="shared" si="354"/>
        <v>6</v>
      </c>
      <c r="AH196" s="103"/>
      <c r="AI196" s="121"/>
      <c r="AJ196" s="121">
        <f t="shared" si="355"/>
        <v>6</v>
      </c>
      <c r="AK196" s="119">
        <f t="shared" si="356"/>
        <v>0</v>
      </c>
      <c r="AL196" s="101">
        <f t="shared" si="357"/>
        <v>0</v>
      </c>
    </row>
    <row r="197">
      <c r="A197" s="123" t="s">
        <v>400</v>
      </c>
      <c r="B197" s="87" t="s">
        <v>401</v>
      </c>
      <c r="C197" s="218"/>
      <c r="D197" s="88"/>
      <c r="E197" s="207"/>
      <c r="F197" s="235"/>
      <c r="G197" s="149"/>
      <c r="H197" s="91"/>
      <c r="I197" s="91"/>
      <c r="J197" s="91"/>
      <c r="K197" s="91"/>
      <c r="L197" s="91"/>
      <c r="M197" s="91"/>
      <c r="N197" s="91"/>
      <c r="O197" s="10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150"/>
      <c r="AA197" s="90"/>
      <c r="AB197" s="10">
        <f t="shared" si="353"/>
        <v>0</v>
      </c>
      <c r="AC197" s="90"/>
      <c r="AD197" s="90"/>
      <c r="AE197" s="90"/>
      <c r="AF197" s="90"/>
      <c r="AG197" s="90"/>
      <c r="AH197" s="90"/>
      <c r="AI197" s="370"/>
      <c r="AJ197" s="121">
        <f t="shared" si="355"/>
        <v>0</v>
      </c>
      <c r="AK197" s="119">
        <f t="shared" si="356"/>
        <v>0</v>
      </c>
      <c r="AL197" s="101">
        <f t="shared" si="357"/>
        <v>0</v>
      </c>
    </row>
    <row r="198" ht="31.5">
      <c r="A198" s="96" t="s">
        <v>402</v>
      </c>
      <c r="B198" s="97" t="s">
        <v>403</v>
      </c>
      <c r="C198" s="214">
        <v>133.66200000000001</v>
      </c>
      <c r="D198" s="104">
        <v>6</v>
      </c>
      <c r="E198" s="294">
        <v>8</v>
      </c>
      <c r="F198" s="200">
        <f t="shared" si="349"/>
        <v>0.059852463677036102</v>
      </c>
      <c r="G198" s="102">
        <v>0</v>
      </c>
      <c r="H198" s="105">
        <v>0</v>
      </c>
      <c r="I198" s="105"/>
      <c r="J198" s="105"/>
      <c r="K198" s="105"/>
      <c r="L198" s="105"/>
      <c r="M198" s="105">
        <v>0</v>
      </c>
      <c r="N198" s="105"/>
      <c r="O198" s="100">
        <v>0</v>
      </c>
      <c r="P198" s="107"/>
      <c r="Q198" s="107"/>
      <c r="R198" s="107"/>
      <c r="S198" s="107"/>
      <c r="T198" s="107"/>
      <c r="U198" s="101">
        <v>0</v>
      </c>
      <c r="V198" s="101">
        <f t="shared" si="350"/>
        <v>0</v>
      </c>
      <c r="W198" s="103">
        <f t="shared" si="351"/>
        <v>0</v>
      </c>
      <c r="X198" s="107">
        <v>0</v>
      </c>
      <c r="Y198" s="103">
        <f>'ИТОГ и проверка'!R198</f>
        <v>0</v>
      </c>
      <c r="Z198" s="103">
        <f t="shared" si="358"/>
        <v>0</v>
      </c>
      <c r="AA198" s="101">
        <f t="shared" si="352"/>
        <v>0</v>
      </c>
      <c r="AB198" s="103">
        <f t="shared" si="353"/>
        <v>0</v>
      </c>
      <c r="AC198" s="107"/>
      <c r="AD198" s="103"/>
      <c r="AE198" s="107"/>
      <c r="AF198" s="107"/>
      <c r="AG198" s="103">
        <f t="shared" si="354"/>
        <v>0</v>
      </c>
      <c r="AH198" s="103"/>
      <c r="AI198" s="121"/>
      <c r="AJ198" s="121">
        <f t="shared" si="355"/>
        <v>0</v>
      </c>
      <c r="AK198" s="119">
        <f t="shared" si="356"/>
        <v>0</v>
      </c>
      <c r="AL198" s="101">
        <f t="shared" si="357"/>
        <v>0</v>
      </c>
    </row>
    <row r="199" ht="31.5">
      <c r="A199" s="96" t="s">
        <v>404</v>
      </c>
      <c r="B199" s="97" t="s">
        <v>405</v>
      </c>
      <c r="C199" s="211">
        <v>868.12699999999995</v>
      </c>
      <c r="D199" s="337">
        <v>32</v>
      </c>
      <c r="E199" s="293">
        <v>22</v>
      </c>
      <c r="F199" s="217">
        <f t="shared" si="349"/>
        <v>0.02534191425908882</v>
      </c>
      <c r="G199" s="102">
        <v>3</v>
      </c>
      <c r="H199" s="105">
        <v>9</v>
      </c>
      <c r="I199" s="105"/>
      <c r="J199" s="105"/>
      <c r="K199" s="105"/>
      <c r="L199" s="105"/>
      <c r="M199" s="105">
        <v>3</v>
      </c>
      <c r="N199" s="105"/>
      <c r="O199" s="100">
        <v>3</v>
      </c>
      <c r="P199" s="107"/>
      <c r="Q199" s="107"/>
      <c r="R199" s="107"/>
      <c r="S199" s="107"/>
      <c r="T199" s="107"/>
      <c r="U199" s="101">
        <f t="shared" si="359"/>
        <v>100</v>
      </c>
      <c r="V199" s="101">
        <f t="shared" si="350"/>
        <v>2.2000000000000002</v>
      </c>
      <c r="W199" s="103">
        <f t="shared" si="351"/>
        <v>2</v>
      </c>
      <c r="X199" s="107">
        <v>10</v>
      </c>
      <c r="Y199" s="103">
        <f>'ИТОГ и проверка'!R199</f>
        <v>2</v>
      </c>
      <c r="Z199" s="103">
        <f t="shared" si="358"/>
        <v>9.0909090909090917</v>
      </c>
      <c r="AA199" s="101">
        <f t="shared" si="352"/>
        <v>-0.90909090909090828</v>
      </c>
      <c r="AB199" s="10">
        <f t="shared" si="353"/>
        <v>0</v>
      </c>
      <c r="AC199" s="107"/>
      <c r="AD199" s="103"/>
      <c r="AE199" s="107"/>
      <c r="AF199" s="107"/>
      <c r="AG199" s="103">
        <f t="shared" si="354"/>
        <v>2</v>
      </c>
      <c r="AH199" s="103"/>
      <c r="AI199" s="121"/>
      <c r="AJ199" s="121">
        <f t="shared" si="355"/>
        <v>2</v>
      </c>
      <c r="AK199" s="119">
        <f t="shared" si="356"/>
        <v>0</v>
      </c>
      <c r="AL199" s="101">
        <f t="shared" si="357"/>
        <v>0</v>
      </c>
    </row>
    <row r="200" ht="31.5">
      <c r="A200" s="96" t="s">
        <v>406</v>
      </c>
      <c r="B200" s="97" t="s">
        <v>407</v>
      </c>
      <c r="C200" s="214">
        <v>1249.8789999999999</v>
      </c>
      <c r="D200" s="104">
        <v>42</v>
      </c>
      <c r="E200" s="294">
        <v>57</v>
      </c>
      <c r="F200" s="200">
        <f t="shared" si="349"/>
        <v>0.04560441450732431</v>
      </c>
      <c r="G200" s="102">
        <v>4</v>
      </c>
      <c r="H200" s="105">
        <v>10</v>
      </c>
      <c r="I200" s="105"/>
      <c r="J200" s="105"/>
      <c r="K200" s="105"/>
      <c r="L200" s="105"/>
      <c r="M200" s="105">
        <v>4</v>
      </c>
      <c r="N200" s="105"/>
      <c r="O200" s="100">
        <v>4</v>
      </c>
      <c r="P200" s="107"/>
      <c r="Q200" s="107"/>
      <c r="R200" s="107"/>
      <c r="S200" s="107"/>
      <c r="T200" s="107"/>
      <c r="U200" s="101">
        <f t="shared" si="359"/>
        <v>100</v>
      </c>
      <c r="V200" s="101">
        <f t="shared" si="350"/>
        <v>5.7000000000000002</v>
      </c>
      <c r="W200" s="103">
        <f t="shared" si="351"/>
        <v>5</v>
      </c>
      <c r="X200" s="107">
        <v>10</v>
      </c>
      <c r="Y200" s="103">
        <f>'ИТОГ и проверка'!R200</f>
        <v>5</v>
      </c>
      <c r="Z200" s="103">
        <f t="shared" si="358"/>
        <v>8.7719298245614041</v>
      </c>
      <c r="AA200" s="101">
        <f t="shared" si="352"/>
        <v>-1.2280701754385959</v>
      </c>
      <c r="AB200" s="103">
        <f t="shared" si="353"/>
        <v>0</v>
      </c>
      <c r="AC200" s="107"/>
      <c r="AD200" s="103"/>
      <c r="AE200" s="107"/>
      <c r="AF200" s="107"/>
      <c r="AG200" s="103">
        <f t="shared" si="354"/>
        <v>5</v>
      </c>
      <c r="AH200" s="103"/>
      <c r="AI200" s="121"/>
      <c r="AJ200" s="121">
        <f t="shared" si="355"/>
        <v>5</v>
      </c>
      <c r="AK200" s="119">
        <f t="shared" si="356"/>
        <v>0</v>
      </c>
      <c r="AL200" s="101">
        <f t="shared" si="357"/>
        <v>0</v>
      </c>
    </row>
    <row r="201" ht="47.25">
      <c r="A201" s="96" t="s">
        <v>408</v>
      </c>
      <c r="B201" s="97" t="s">
        <v>409</v>
      </c>
      <c r="C201" s="238">
        <v>405.32999999999998</v>
      </c>
      <c r="D201" s="337">
        <v>0</v>
      </c>
      <c r="E201" s="251">
        <v>4</v>
      </c>
      <c r="F201" s="217">
        <f t="shared" si="349"/>
        <v>0.0098685022080773691</v>
      </c>
      <c r="G201" s="102">
        <v>0</v>
      </c>
      <c r="H201" s="105">
        <v>0</v>
      </c>
      <c r="I201" s="105"/>
      <c r="J201" s="105"/>
      <c r="K201" s="105"/>
      <c r="L201" s="105"/>
      <c r="M201" s="105">
        <v>0</v>
      </c>
      <c r="N201" s="105"/>
      <c r="O201" s="100"/>
      <c r="P201" s="107"/>
      <c r="Q201" s="107"/>
      <c r="R201" s="107"/>
      <c r="S201" s="107"/>
      <c r="T201" s="107"/>
      <c r="U201" s="101">
        <v>0</v>
      </c>
      <c r="V201" s="101">
        <f t="shared" si="350"/>
        <v>0</v>
      </c>
      <c r="W201" s="103">
        <f t="shared" si="351"/>
        <v>0</v>
      </c>
      <c r="X201" s="107">
        <v>0</v>
      </c>
      <c r="Y201" s="103">
        <f>'ИТОГ и проверка'!R201</f>
        <v>0</v>
      </c>
      <c r="Z201" s="103">
        <v>0</v>
      </c>
      <c r="AA201" s="101">
        <f t="shared" si="352"/>
        <v>0</v>
      </c>
      <c r="AB201" s="10">
        <f t="shared" si="353"/>
        <v>0</v>
      </c>
      <c r="AC201" s="107"/>
      <c r="AD201" s="103"/>
      <c r="AE201" s="107"/>
      <c r="AF201" s="107"/>
      <c r="AG201" s="103">
        <f t="shared" si="354"/>
        <v>0</v>
      </c>
      <c r="AH201" s="103"/>
      <c r="AI201" s="121"/>
      <c r="AJ201" s="121">
        <f t="shared" si="355"/>
        <v>0</v>
      </c>
      <c r="AK201" s="119">
        <f t="shared" si="356"/>
        <v>0</v>
      </c>
      <c r="AL201" s="101">
        <f t="shared" si="357"/>
        <v>0</v>
      </c>
    </row>
    <row r="202" ht="47.25">
      <c r="A202" s="96" t="s">
        <v>410</v>
      </c>
      <c r="B202" s="97" t="s">
        <v>411</v>
      </c>
      <c r="C202" s="214">
        <v>85.331000000000003</v>
      </c>
      <c r="D202" s="337">
        <v>13</v>
      </c>
      <c r="E202" s="270">
        <v>11</v>
      </c>
      <c r="F202" s="217">
        <f t="shared" si="349"/>
        <v>0.12890977487665678</v>
      </c>
      <c r="G202" s="102">
        <v>1</v>
      </c>
      <c r="H202" s="105">
        <v>8</v>
      </c>
      <c r="I202" s="105"/>
      <c r="J202" s="105"/>
      <c r="K202" s="105"/>
      <c r="L202" s="105"/>
      <c r="M202" s="105">
        <v>1</v>
      </c>
      <c r="N202" s="105"/>
      <c r="O202" s="100">
        <v>0</v>
      </c>
      <c r="P202" s="107"/>
      <c r="Q202" s="107"/>
      <c r="R202" s="107"/>
      <c r="S202" s="107"/>
      <c r="T202" s="107"/>
      <c r="U202" s="101">
        <f t="shared" si="359"/>
        <v>0</v>
      </c>
      <c r="V202" s="101">
        <f t="shared" si="350"/>
        <v>1.1000000000000001</v>
      </c>
      <c r="W202" s="103">
        <f t="shared" si="351"/>
        <v>1</v>
      </c>
      <c r="X202" s="107">
        <v>10</v>
      </c>
      <c r="Y202" s="103">
        <f>'ИТОГ и проверка'!R202</f>
        <v>1</v>
      </c>
      <c r="Z202" s="103">
        <f t="shared" si="358"/>
        <v>9.0909090909090917</v>
      </c>
      <c r="AA202" s="101">
        <f t="shared" si="352"/>
        <v>-0.90909090909090828</v>
      </c>
      <c r="AB202" s="103">
        <f t="shared" si="353"/>
        <v>0</v>
      </c>
      <c r="AC202" s="107"/>
      <c r="AD202" s="103"/>
      <c r="AE202" s="107"/>
      <c r="AF202" s="107"/>
      <c r="AG202" s="103">
        <f t="shared" si="354"/>
        <v>1</v>
      </c>
      <c r="AH202" s="103"/>
      <c r="AI202" s="121"/>
      <c r="AJ202" s="121">
        <f t="shared" si="355"/>
        <v>1</v>
      </c>
      <c r="AK202" s="119">
        <f t="shared" si="356"/>
        <v>0</v>
      </c>
      <c r="AL202" s="101">
        <f t="shared" si="357"/>
        <v>0</v>
      </c>
    </row>
    <row r="203" ht="47.25">
      <c r="A203" s="96" t="s">
        <v>412</v>
      </c>
      <c r="B203" s="97" t="s">
        <v>413</v>
      </c>
      <c r="C203" s="232">
        <v>387.851</v>
      </c>
      <c r="D203" s="337">
        <v>41</v>
      </c>
      <c r="E203" s="213">
        <v>50</v>
      </c>
      <c r="F203" s="217">
        <f t="shared" si="349"/>
        <v>0.12891548558595955</v>
      </c>
      <c r="G203" s="102">
        <v>4</v>
      </c>
      <c r="H203" s="105">
        <v>10</v>
      </c>
      <c r="I203" s="105"/>
      <c r="J203" s="105"/>
      <c r="K203" s="105"/>
      <c r="L203" s="105"/>
      <c r="M203" s="105">
        <v>4</v>
      </c>
      <c r="N203" s="105"/>
      <c r="O203" s="100">
        <v>2</v>
      </c>
      <c r="P203" s="107"/>
      <c r="Q203" s="107"/>
      <c r="R203" s="107"/>
      <c r="S203" s="107"/>
      <c r="T203" s="107"/>
      <c r="U203" s="101">
        <f t="shared" si="359"/>
        <v>50</v>
      </c>
      <c r="V203" s="101">
        <f t="shared" si="350"/>
        <v>5</v>
      </c>
      <c r="W203" s="103">
        <f t="shared" si="351"/>
        <v>5</v>
      </c>
      <c r="X203" s="107">
        <v>10</v>
      </c>
      <c r="Y203" s="103">
        <f>'ИТОГ и проверка'!R203</f>
        <v>5</v>
      </c>
      <c r="Z203" s="103">
        <f t="shared" si="358"/>
        <v>10</v>
      </c>
      <c r="AA203" s="101">
        <f t="shared" si="352"/>
        <v>0</v>
      </c>
      <c r="AB203" s="10">
        <f t="shared" si="353"/>
        <v>0</v>
      </c>
      <c r="AC203" s="107"/>
      <c r="AD203" s="103"/>
      <c r="AE203" s="107"/>
      <c r="AF203" s="107"/>
      <c r="AG203" s="103">
        <f t="shared" si="354"/>
        <v>5</v>
      </c>
      <c r="AH203" s="103"/>
      <c r="AI203" s="121"/>
      <c r="AJ203" s="121">
        <f t="shared" si="355"/>
        <v>5</v>
      </c>
      <c r="AK203" s="119">
        <f t="shared" si="356"/>
        <v>0</v>
      </c>
      <c r="AL203" s="101">
        <f t="shared" si="357"/>
        <v>0</v>
      </c>
    </row>
    <row r="204" ht="31.5">
      <c r="A204" s="96" t="s">
        <v>414</v>
      </c>
      <c r="B204" s="97" t="s">
        <v>415</v>
      </c>
      <c r="C204" s="239">
        <v>1.5740000000000001</v>
      </c>
      <c r="D204" s="104">
        <v>0</v>
      </c>
      <c r="E204" s="230">
        <v>0</v>
      </c>
      <c r="F204" s="200">
        <f t="shared" si="349"/>
        <v>0</v>
      </c>
      <c r="G204" s="102">
        <v>0</v>
      </c>
      <c r="H204" s="105">
        <v>0</v>
      </c>
      <c r="I204" s="105"/>
      <c r="J204" s="105"/>
      <c r="K204" s="105"/>
      <c r="L204" s="105"/>
      <c r="M204" s="105">
        <v>0</v>
      </c>
      <c r="N204" s="105"/>
      <c r="O204" s="100">
        <v>0</v>
      </c>
      <c r="P204" s="107"/>
      <c r="Q204" s="107"/>
      <c r="R204" s="107"/>
      <c r="S204" s="107"/>
      <c r="T204" s="107"/>
      <c r="U204" s="101">
        <v>0</v>
      </c>
      <c r="V204" s="101">
        <f t="shared" si="350"/>
        <v>0</v>
      </c>
      <c r="W204" s="103">
        <f t="shared" si="351"/>
        <v>0</v>
      </c>
      <c r="X204" s="107">
        <v>0</v>
      </c>
      <c r="Y204" s="103">
        <f>'ИТОГ и проверка'!R204</f>
        <v>0</v>
      </c>
      <c r="Z204" s="103">
        <v>0</v>
      </c>
      <c r="AA204" s="101">
        <f t="shared" si="352"/>
        <v>0</v>
      </c>
      <c r="AB204" s="103">
        <f t="shared" si="353"/>
        <v>0</v>
      </c>
      <c r="AC204" s="107"/>
      <c r="AD204" s="103"/>
      <c r="AE204" s="107"/>
      <c r="AF204" s="107"/>
      <c r="AG204" s="103">
        <f t="shared" si="354"/>
        <v>0</v>
      </c>
      <c r="AH204" s="103"/>
      <c r="AI204" s="121"/>
      <c r="AJ204" s="121">
        <f t="shared" si="355"/>
        <v>0</v>
      </c>
      <c r="AK204" s="119">
        <f t="shared" si="356"/>
        <v>0</v>
      </c>
      <c r="AL204" s="101">
        <f t="shared" si="357"/>
        <v>0</v>
      </c>
    </row>
    <row r="205" ht="47.25">
      <c r="A205" s="96" t="s">
        <v>416</v>
      </c>
      <c r="B205" s="97" t="s">
        <v>417</v>
      </c>
      <c r="C205" s="211">
        <v>103.86</v>
      </c>
      <c r="D205" s="104">
        <v>10</v>
      </c>
      <c r="E205" s="100">
        <v>10</v>
      </c>
      <c r="F205" s="200">
        <f t="shared" si="349"/>
        <v>0.096283458501829386</v>
      </c>
      <c r="G205" s="102">
        <v>1</v>
      </c>
      <c r="H205" s="105">
        <v>10</v>
      </c>
      <c r="I205" s="105"/>
      <c r="J205" s="105"/>
      <c r="K205" s="105"/>
      <c r="L205" s="105"/>
      <c r="M205" s="105">
        <v>1</v>
      </c>
      <c r="N205" s="105"/>
      <c r="O205" s="100">
        <v>0</v>
      </c>
      <c r="P205" s="107"/>
      <c r="Q205" s="107"/>
      <c r="R205" s="107"/>
      <c r="S205" s="107"/>
      <c r="T205" s="107"/>
      <c r="U205" s="101">
        <v>0</v>
      </c>
      <c r="V205" s="101">
        <f t="shared" si="350"/>
        <v>1</v>
      </c>
      <c r="W205" s="103">
        <f t="shared" si="351"/>
        <v>1</v>
      </c>
      <c r="X205" s="107">
        <v>10</v>
      </c>
      <c r="Y205" s="103">
        <f>'ИТОГ и проверка'!R205</f>
        <v>1</v>
      </c>
      <c r="Z205" s="103">
        <f t="shared" si="358"/>
        <v>10</v>
      </c>
      <c r="AA205" s="101">
        <f t="shared" si="352"/>
        <v>0</v>
      </c>
      <c r="AB205" s="10">
        <f t="shared" si="353"/>
        <v>0</v>
      </c>
      <c r="AC205" s="107"/>
      <c r="AD205" s="103"/>
      <c r="AE205" s="107"/>
      <c r="AF205" s="107"/>
      <c r="AG205" s="103">
        <f t="shared" si="354"/>
        <v>1</v>
      </c>
      <c r="AH205" s="103"/>
      <c r="AI205" s="121"/>
      <c r="AJ205" s="121">
        <f t="shared" si="355"/>
        <v>1</v>
      </c>
      <c r="AK205" s="119">
        <f t="shared" si="356"/>
        <v>0</v>
      </c>
      <c r="AL205" s="101">
        <f t="shared" si="357"/>
        <v>0</v>
      </c>
    </row>
    <row r="206" ht="31.5" customHeight="1">
      <c r="A206" s="96" t="s">
        <v>418</v>
      </c>
      <c r="B206" s="97" t="s">
        <v>419</v>
      </c>
      <c r="C206" s="214">
        <v>16.981999999999999</v>
      </c>
      <c r="D206" s="104">
        <v>0</v>
      </c>
      <c r="E206" s="230">
        <v>0</v>
      </c>
      <c r="F206" s="200">
        <f t="shared" si="349"/>
        <v>0</v>
      </c>
      <c r="G206" s="102">
        <v>0</v>
      </c>
      <c r="H206" s="105">
        <v>0</v>
      </c>
      <c r="I206" s="105"/>
      <c r="J206" s="105"/>
      <c r="K206" s="105"/>
      <c r="L206" s="105"/>
      <c r="M206" s="105">
        <v>0</v>
      </c>
      <c r="N206" s="105"/>
      <c r="O206" s="100">
        <v>0</v>
      </c>
      <c r="P206" s="107"/>
      <c r="Q206" s="107"/>
      <c r="R206" s="107"/>
      <c r="S206" s="107"/>
      <c r="T206" s="107"/>
      <c r="U206" s="101">
        <v>0</v>
      </c>
      <c r="V206" s="101">
        <f t="shared" si="350"/>
        <v>0</v>
      </c>
      <c r="W206" s="103">
        <f t="shared" si="351"/>
        <v>0</v>
      </c>
      <c r="X206" s="107">
        <v>0</v>
      </c>
      <c r="Y206" s="103">
        <f>'ИТОГ и проверка'!R206</f>
        <v>0</v>
      </c>
      <c r="Z206" s="103">
        <v>0</v>
      </c>
      <c r="AA206" s="101">
        <f t="shared" si="352"/>
        <v>0</v>
      </c>
      <c r="AB206" s="103">
        <f t="shared" si="353"/>
        <v>0</v>
      </c>
      <c r="AC206" s="107"/>
      <c r="AD206" s="103"/>
      <c r="AE206" s="107"/>
      <c r="AF206" s="107"/>
      <c r="AG206" s="103">
        <f t="shared" si="354"/>
        <v>0</v>
      </c>
      <c r="AH206" s="103"/>
      <c r="AI206" s="121"/>
      <c r="AJ206" s="121">
        <f t="shared" si="355"/>
        <v>0</v>
      </c>
      <c r="AK206" s="119">
        <f t="shared" si="356"/>
        <v>0</v>
      </c>
      <c r="AL206" s="101">
        <f t="shared" si="357"/>
        <v>0</v>
      </c>
    </row>
    <row r="207" ht="47.25">
      <c r="A207" s="96" t="s">
        <v>420</v>
      </c>
      <c r="B207" s="97" t="s">
        <v>421</v>
      </c>
      <c r="C207" s="211">
        <v>114.56699999999999</v>
      </c>
      <c r="D207" s="104">
        <v>0</v>
      </c>
      <c r="E207" s="100">
        <v>0</v>
      </c>
      <c r="F207" s="200">
        <f t="shared" si="349"/>
        <v>0</v>
      </c>
      <c r="G207" s="102">
        <v>0</v>
      </c>
      <c r="H207" s="105">
        <v>0</v>
      </c>
      <c r="I207" s="105"/>
      <c r="J207" s="105"/>
      <c r="K207" s="105"/>
      <c r="L207" s="105"/>
      <c r="M207" s="105">
        <v>0</v>
      </c>
      <c r="N207" s="105"/>
      <c r="O207" s="100">
        <v>0</v>
      </c>
      <c r="P207" s="107"/>
      <c r="Q207" s="107"/>
      <c r="R207" s="107"/>
      <c r="S207" s="107"/>
      <c r="T207" s="107"/>
      <c r="U207" s="101">
        <v>0</v>
      </c>
      <c r="V207" s="101">
        <f t="shared" si="350"/>
        <v>0</v>
      </c>
      <c r="W207" s="103">
        <f t="shared" si="351"/>
        <v>0</v>
      </c>
      <c r="X207" s="107">
        <v>0</v>
      </c>
      <c r="Y207" s="103">
        <f>'ИТОГ и проверка'!R207</f>
        <v>0</v>
      </c>
      <c r="Z207" s="103">
        <v>0</v>
      </c>
      <c r="AA207" s="101">
        <f t="shared" si="352"/>
        <v>0</v>
      </c>
      <c r="AB207" s="10">
        <f t="shared" si="353"/>
        <v>0</v>
      </c>
      <c r="AC207" s="107"/>
      <c r="AD207" s="103"/>
      <c r="AE207" s="107"/>
      <c r="AF207" s="107"/>
      <c r="AG207" s="103">
        <f t="shared" si="354"/>
        <v>0</v>
      </c>
      <c r="AH207" s="103"/>
      <c r="AI207" s="121"/>
      <c r="AJ207" s="121">
        <f t="shared" si="355"/>
        <v>0</v>
      </c>
      <c r="AK207" s="119">
        <f t="shared" si="356"/>
        <v>0</v>
      </c>
      <c r="AL207" s="101">
        <f t="shared" si="357"/>
        <v>0</v>
      </c>
    </row>
    <row r="208" ht="47.25">
      <c r="A208" s="96" t="s">
        <v>422</v>
      </c>
      <c r="B208" s="97" t="s">
        <v>423</v>
      </c>
      <c r="C208" s="214">
        <v>15.319000000000001</v>
      </c>
      <c r="D208" s="104">
        <v>0</v>
      </c>
      <c r="E208" s="230">
        <v>0</v>
      </c>
      <c r="F208" s="200">
        <f t="shared" si="349"/>
        <v>0</v>
      </c>
      <c r="G208" s="102">
        <v>0</v>
      </c>
      <c r="H208" s="105">
        <v>0</v>
      </c>
      <c r="I208" s="105"/>
      <c r="J208" s="105"/>
      <c r="K208" s="105"/>
      <c r="L208" s="105"/>
      <c r="M208" s="105">
        <v>0</v>
      </c>
      <c r="N208" s="105"/>
      <c r="O208" s="100">
        <v>0</v>
      </c>
      <c r="P208" s="107"/>
      <c r="Q208" s="107"/>
      <c r="R208" s="107"/>
      <c r="S208" s="107"/>
      <c r="T208" s="107"/>
      <c r="U208" s="101">
        <v>0</v>
      </c>
      <c r="V208" s="101">
        <f t="shared" si="350"/>
        <v>0</v>
      </c>
      <c r="W208" s="103">
        <f t="shared" si="351"/>
        <v>0</v>
      </c>
      <c r="X208" s="107">
        <v>0</v>
      </c>
      <c r="Y208" s="103">
        <f>'ИТОГ и проверка'!R208</f>
        <v>0</v>
      </c>
      <c r="Z208" s="103">
        <v>0</v>
      </c>
      <c r="AA208" s="101">
        <f t="shared" si="352"/>
        <v>0</v>
      </c>
      <c r="AB208" s="103">
        <f t="shared" si="353"/>
        <v>0</v>
      </c>
      <c r="AC208" s="107"/>
      <c r="AD208" s="103"/>
      <c r="AE208" s="107"/>
      <c r="AF208" s="107"/>
      <c r="AG208" s="103">
        <f t="shared" si="354"/>
        <v>0</v>
      </c>
      <c r="AH208" s="103"/>
      <c r="AI208" s="121"/>
      <c r="AJ208" s="121">
        <f t="shared" si="355"/>
        <v>0</v>
      </c>
      <c r="AK208" s="119">
        <f t="shared" si="356"/>
        <v>0</v>
      </c>
      <c r="AL208" s="101">
        <f t="shared" si="357"/>
        <v>0</v>
      </c>
    </row>
    <row r="209" ht="47.25">
      <c r="A209" s="96" t="s">
        <v>424</v>
      </c>
      <c r="B209" s="97" t="s">
        <v>425</v>
      </c>
      <c r="C209" s="211">
        <v>8.5980000000000008</v>
      </c>
      <c r="D209" s="104">
        <v>0</v>
      </c>
      <c r="E209" s="100">
        <v>0</v>
      </c>
      <c r="F209" s="200">
        <f t="shared" si="349"/>
        <v>0</v>
      </c>
      <c r="G209" s="102">
        <v>0</v>
      </c>
      <c r="H209" s="105">
        <v>0</v>
      </c>
      <c r="I209" s="105"/>
      <c r="J209" s="105"/>
      <c r="K209" s="105"/>
      <c r="L209" s="105"/>
      <c r="M209" s="105">
        <v>0</v>
      </c>
      <c r="N209" s="105"/>
      <c r="O209" s="100">
        <v>0</v>
      </c>
      <c r="P209" s="107"/>
      <c r="Q209" s="107"/>
      <c r="R209" s="107"/>
      <c r="S209" s="107"/>
      <c r="T209" s="107"/>
      <c r="U209" s="101">
        <v>0</v>
      </c>
      <c r="V209" s="101">
        <f t="shared" si="350"/>
        <v>0</v>
      </c>
      <c r="W209" s="103">
        <f t="shared" si="351"/>
        <v>0</v>
      </c>
      <c r="X209" s="107">
        <v>0</v>
      </c>
      <c r="Y209" s="103">
        <f>'ИТОГ и проверка'!R209</f>
        <v>0</v>
      </c>
      <c r="Z209" s="103">
        <v>0</v>
      </c>
      <c r="AA209" s="101">
        <f t="shared" si="352"/>
        <v>0</v>
      </c>
      <c r="AB209" s="10">
        <f t="shared" si="353"/>
        <v>0</v>
      </c>
      <c r="AC209" s="107"/>
      <c r="AD209" s="103"/>
      <c r="AE209" s="107"/>
      <c r="AF209" s="107"/>
      <c r="AG209" s="103">
        <f t="shared" si="354"/>
        <v>0</v>
      </c>
      <c r="AH209" s="103"/>
      <c r="AI209" s="121"/>
      <c r="AJ209" s="121">
        <f t="shared" si="355"/>
        <v>0</v>
      </c>
      <c r="AK209" s="119">
        <f t="shared" si="356"/>
        <v>0</v>
      </c>
      <c r="AL209" s="101">
        <f t="shared" si="357"/>
        <v>0</v>
      </c>
    </row>
    <row r="210" ht="47.25">
      <c r="A210" s="96" t="s">
        <v>426</v>
      </c>
      <c r="B210" s="97" t="s">
        <v>427</v>
      </c>
      <c r="C210" s="214">
        <v>13.641</v>
      </c>
      <c r="D210" s="104">
        <v>0</v>
      </c>
      <c r="E210" s="230">
        <v>0</v>
      </c>
      <c r="F210" s="200">
        <f t="shared" si="349"/>
        <v>0</v>
      </c>
      <c r="G210" s="102">
        <v>0</v>
      </c>
      <c r="H210" s="105">
        <v>0</v>
      </c>
      <c r="I210" s="105"/>
      <c r="J210" s="105"/>
      <c r="K210" s="105"/>
      <c r="L210" s="105"/>
      <c r="M210" s="105">
        <v>0</v>
      </c>
      <c r="N210" s="105"/>
      <c r="O210" s="100">
        <v>0</v>
      </c>
      <c r="P210" s="107"/>
      <c r="Q210" s="107"/>
      <c r="R210" s="107"/>
      <c r="S210" s="107"/>
      <c r="T210" s="107"/>
      <c r="U210" s="101">
        <v>0</v>
      </c>
      <c r="V210" s="101">
        <f t="shared" si="350"/>
        <v>0</v>
      </c>
      <c r="W210" s="103">
        <f t="shared" si="351"/>
        <v>0</v>
      </c>
      <c r="X210" s="107">
        <v>0</v>
      </c>
      <c r="Y210" s="103">
        <f>'ИТОГ и проверка'!R210</f>
        <v>0</v>
      </c>
      <c r="Z210" s="103">
        <v>0</v>
      </c>
      <c r="AA210" s="101">
        <f t="shared" si="352"/>
        <v>0</v>
      </c>
      <c r="AB210" s="103">
        <f t="shared" si="353"/>
        <v>0</v>
      </c>
      <c r="AC210" s="107"/>
      <c r="AD210" s="103"/>
      <c r="AE210" s="107"/>
      <c r="AF210" s="107"/>
      <c r="AG210" s="103">
        <f t="shared" si="354"/>
        <v>0</v>
      </c>
      <c r="AH210" s="103"/>
      <c r="AI210" s="121"/>
      <c r="AJ210" s="121">
        <f t="shared" si="355"/>
        <v>0</v>
      </c>
      <c r="AK210" s="119">
        <f t="shared" si="356"/>
        <v>0</v>
      </c>
      <c r="AL210" s="101">
        <f t="shared" si="357"/>
        <v>0</v>
      </c>
    </row>
    <row r="211" ht="31.5">
      <c r="A211" s="96" t="s">
        <v>428</v>
      </c>
      <c r="B211" s="97" t="s">
        <v>429</v>
      </c>
      <c r="C211" s="238">
        <v>50.604999999999997</v>
      </c>
      <c r="D211" s="104">
        <v>0</v>
      </c>
      <c r="E211" s="120">
        <v>0</v>
      </c>
      <c r="F211" s="200">
        <f t="shared" si="349"/>
        <v>0</v>
      </c>
      <c r="G211" s="102">
        <v>0</v>
      </c>
      <c r="H211" s="105">
        <v>0</v>
      </c>
      <c r="I211" s="105"/>
      <c r="J211" s="105"/>
      <c r="K211" s="105"/>
      <c r="L211" s="105"/>
      <c r="M211" s="105">
        <v>0</v>
      </c>
      <c r="N211" s="105"/>
      <c r="O211" s="100"/>
      <c r="P211" s="107"/>
      <c r="Q211" s="107"/>
      <c r="R211" s="107"/>
      <c r="S211" s="107"/>
      <c r="T211" s="107"/>
      <c r="U211" s="101">
        <v>0</v>
      </c>
      <c r="V211" s="101">
        <f t="shared" si="350"/>
        <v>0</v>
      </c>
      <c r="W211" s="103">
        <f t="shared" si="351"/>
        <v>0</v>
      </c>
      <c r="X211" s="107">
        <v>0</v>
      </c>
      <c r="Y211" s="103">
        <f>'ИТОГ и проверка'!R211</f>
        <v>0</v>
      </c>
      <c r="Z211" s="103">
        <v>0</v>
      </c>
      <c r="AA211" s="101">
        <f t="shared" si="352"/>
        <v>0</v>
      </c>
      <c r="AB211" s="10">
        <f t="shared" si="353"/>
        <v>0</v>
      </c>
      <c r="AC211" s="107"/>
      <c r="AD211" s="103"/>
      <c r="AE211" s="107"/>
      <c r="AF211" s="107"/>
      <c r="AG211" s="103">
        <f t="shared" si="354"/>
        <v>0</v>
      </c>
      <c r="AH211" s="103"/>
      <c r="AI211" s="121"/>
      <c r="AJ211" s="121">
        <f t="shared" si="355"/>
        <v>0</v>
      </c>
      <c r="AK211" s="119">
        <f t="shared" si="356"/>
        <v>0</v>
      </c>
      <c r="AL211" s="101">
        <f t="shared" si="357"/>
        <v>0</v>
      </c>
    </row>
    <row r="212" ht="31.5">
      <c r="A212" s="96" t="s">
        <v>430</v>
      </c>
      <c r="B212" s="97" t="s">
        <v>431</v>
      </c>
      <c r="C212" s="214">
        <v>18.405000000000001</v>
      </c>
      <c r="D212" s="104">
        <v>0</v>
      </c>
      <c r="E212" s="182">
        <v>1</v>
      </c>
      <c r="F212" s="200">
        <f t="shared" si="349"/>
        <v>0.054333061668024991</v>
      </c>
      <c r="G212" s="102">
        <v>0</v>
      </c>
      <c r="H212" s="105">
        <v>0</v>
      </c>
      <c r="I212" s="105"/>
      <c r="J212" s="105"/>
      <c r="K212" s="105"/>
      <c r="L212" s="105"/>
      <c r="M212" s="105">
        <v>0</v>
      </c>
      <c r="N212" s="105"/>
      <c r="O212" s="100"/>
      <c r="P212" s="107"/>
      <c r="Q212" s="107"/>
      <c r="R212" s="107"/>
      <c r="S212" s="107"/>
      <c r="T212" s="107"/>
      <c r="U212" s="101">
        <v>0</v>
      </c>
      <c r="V212" s="101">
        <f t="shared" si="350"/>
        <v>0</v>
      </c>
      <c r="W212" s="103">
        <f t="shared" si="351"/>
        <v>0</v>
      </c>
      <c r="X212" s="107">
        <v>0</v>
      </c>
      <c r="Y212" s="103">
        <f>'ИТОГ и проверка'!R212</f>
        <v>0</v>
      </c>
      <c r="Z212" s="103">
        <v>0</v>
      </c>
      <c r="AA212" s="101">
        <f t="shared" si="352"/>
        <v>0</v>
      </c>
      <c r="AB212" s="103">
        <f t="shared" si="353"/>
        <v>0</v>
      </c>
      <c r="AC212" s="107"/>
      <c r="AD212" s="103"/>
      <c r="AE212" s="107"/>
      <c r="AF212" s="107"/>
      <c r="AG212" s="103">
        <f t="shared" si="354"/>
        <v>0</v>
      </c>
      <c r="AH212" s="103"/>
      <c r="AI212" s="121"/>
      <c r="AJ212" s="121">
        <f t="shared" si="355"/>
        <v>0</v>
      </c>
      <c r="AK212" s="119">
        <f t="shared" si="356"/>
        <v>0</v>
      </c>
      <c r="AL212" s="101">
        <f t="shared" si="357"/>
        <v>0</v>
      </c>
    </row>
    <row r="213" ht="47.25">
      <c r="A213" s="96" t="s">
        <v>432</v>
      </c>
      <c r="B213" s="97" t="s">
        <v>433</v>
      </c>
      <c r="C213" s="238">
        <v>46.442</v>
      </c>
      <c r="D213" s="104">
        <v>0</v>
      </c>
      <c r="E213" s="120">
        <v>0</v>
      </c>
      <c r="F213" s="200">
        <f t="shared" si="349"/>
        <v>0</v>
      </c>
      <c r="G213" s="102">
        <v>0</v>
      </c>
      <c r="H213" s="105">
        <v>0</v>
      </c>
      <c r="I213" s="105"/>
      <c r="J213" s="105"/>
      <c r="K213" s="105"/>
      <c r="L213" s="105"/>
      <c r="M213" s="105">
        <v>0</v>
      </c>
      <c r="N213" s="105"/>
      <c r="O213" s="100"/>
      <c r="P213" s="107"/>
      <c r="Q213" s="107"/>
      <c r="R213" s="107"/>
      <c r="S213" s="107"/>
      <c r="T213" s="107"/>
      <c r="U213" s="101">
        <v>0</v>
      </c>
      <c r="V213" s="101">
        <f t="shared" si="350"/>
        <v>0</v>
      </c>
      <c r="W213" s="103">
        <f t="shared" si="351"/>
        <v>0</v>
      </c>
      <c r="X213" s="107">
        <v>0</v>
      </c>
      <c r="Y213" s="103">
        <f>'ИТОГ и проверка'!R213</f>
        <v>0</v>
      </c>
      <c r="Z213" s="103">
        <v>0</v>
      </c>
      <c r="AA213" s="101">
        <f t="shared" si="352"/>
        <v>0</v>
      </c>
      <c r="AB213" s="10">
        <f t="shared" si="353"/>
        <v>0</v>
      </c>
      <c r="AC213" s="107"/>
      <c r="AD213" s="103"/>
      <c r="AE213" s="107"/>
      <c r="AF213" s="107"/>
      <c r="AG213" s="103">
        <f t="shared" si="354"/>
        <v>0</v>
      </c>
      <c r="AH213" s="103"/>
      <c r="AI213" s="121"/>
      <c r="AJ213" s="121">
        <f t="shared" si="355"/>
        <v>0</v>
      </c>
      <c r="AK213" s="119">
        <f t="shared" si="356"/>
        <v>0</v>
      </c>
      <c r="AL213" s="101">
        <f t="shared" si="357"/>
        <v>0</v>
      </c>
    </row>
    <row r="214" ht="47.25">
      <c r="A214" s="96" t="s">
        <v>434</v>
      </c>
      <c r="B214" s="97" t="s">
        <v>435</v>
      </c>
      <c r="C214" s="265">
        <v>51.905999999999999</v>
      </c>
      <c r="D214" s="104">
        <v>2</v>
      </c>
      <c r="E214" s="182">
        <v>0</v>
      </c>
      <c r="F214" s="200">
        <f t="shared" si="349"/>
        <v>0</v>
      </c>
      <c r="G214" s="102">
        <v>0</v>
      </c>
      <c r="H214" s="105">
        <v>0</v>
      </c>
      <c r="I214" s="105"/>
      <c r="J214" s="105"/>
      <c r="K214" s="105"/>
      <c r="L214" s="105"/>
      <c r="M214" s="105">
        <v>0</v>
      </c>
      <c r="N214" s="105"/>
      <c r="O214" s="100"/>
      <c r="P214" s="107"/>
      <c r="Q214" s="107"/>
      <c r="R214" s="107"/>
      <c r="S214" s="107"/>
      <c r="T214" s="107"/>
      <c r="U214" s="101">
        <v>0</v>
      </c>
      <c r="V214" s="101">
        <f t="shared" si="350"/>
        <v>0</v>
      </c>
      <c r="W214" s="103">
        <f t="shared" si="351"/>
        <v>0</v>
      </c>
      <c r="X214" s="107">
        <v>0</v>
      </c>
      <c r="Y214" s="103">
        <f>'ИТОГ и проверка'!R214</f>
        <v>0</v>
      </c>
      <c r="Z214" s="103">
        <v>0</v>
      </c>
      <c r="AA214" s="101">
        <f t="shared" si="352"/>
        <v>0</v>
      </c>
      <c r="AB214" s="103">
        <f t="shared" si="353"/>
        <v>0</v>
      </c>
      <c r="AC214" s="107"/>
      <c r="AD214" s="103"/>
      <c r="AE214" s="107"/>
      <c r="AF214" s="107"/>
      <c r="AG214" s="103">
        <f t="shared" si="354"/>
        <v>0</v>
      </c>
      <c r="AH214" s="103"/>
      <c r="AI214" s="121"/>
      <c r="AJ214" s="121">
        <f t="shared" si="355"/>
        <v>0</v>
      </c>
      <c r="AK214" s="119">
        <f t="shared" si="356"/>
        <v>0</v>
      </c>
      <c r="AL214" s="101">
        <f t="shared" si="357"/>
        <v>0</v>
      </c>
    </row>
    <row r="215" ht="31.5">
      <c r="A215" s="96" t="s">
        <v>436</v>
      </c>
      <c r="B215" s="97" t="s">
        <v>437</v>
      </c>
      <c r="C215" s="211">
        <v>34.097000000000001</v>
      </c>
      <c r="D215" s="104">
        <v>0</v>
      </c>
      <c r="E215" s="120">
        <v>2</v>
      </c>
      <c r="F215" s="200">
        <f t="shared" si="349"/>
        <v>0.058656186761298648</v>
      </c>
      <c r="G215" s="102">
        <v>0</v>
      </c>
      <c r="H215" s="105">
        <v>0</v>
      </c>
      <c r="I215" s="105"/>
      <c r="J215" s="105"/>
      <c r="K215" s="105"/>
      <c r="L215" s="105"/>
      <c r="M215" s="105">
        <v>0</v>
      </c>
      <c r="N215" s="105"/>
      <c r="O215" s="100"/>
      <c r="P215" s="107"/>
      <c r="Q215" s="107"/>
      <c r="R215" s="107"/>
      <c r="S215" s="107"/>
      <c r="T215" s="107"/>
      <c r="U215" s="101">
        <v>0</v>
      </c>
      <c r="V215" s="101">
        <f t="shared" si="350"/>
        <v>0</v>
      </c>
      <c r="W215" s="103">
        <f t="shared" si="351"/>
        <v>0</v>
      </c>
      <c r="X215" s="107">
        <v>0</v>
      </c>
      <c r="Y215" s="103">
        <f>'ИТОГ и проверка'!R215</f>
        <v>0</v>
      </c>
      <c r="Z215" s="103">
        <v>0</v>
      </c>
      <c r="AA215" s="101">
        <f t="shared" si="352"/>
        <v>0</v>
      </c>
      <c r="AB215" s="10">
        <f t="shared" si="353"/>
        <v>0</v>
      </c>
      <c r="AC215" s="107"/>
      <c r="AD215" s="103"/>
      <c r="AE215" s="107"/>
      <c r="AF215" s="107"/>
      <c r="AG215" s="103">
        <f t="shared" si="354"/>
        <v>0</v>
      </c>
      <c r="AH215" s="103"/>
      <c r="AI215" s="121"/>
      <c r="AJ215" s="121">
        <f t="shared" si="355"/>
        <v>0</v>
      </c>
      <c r="AK215" s="119">
        <f t="shared" si="356"/>
        <v>0</v>
      </c>
      <c r="AL215" s="101">
        <f t="shared" si="357"/>
        <v>0</v>
      </c>
    </row>
    <row r="216" ht="31.5">
      <c r="A216" s="96" t="s">
        <v>438</v>
      </c>
      <c r="B216" s="97" t="s">
        <v>439</v>
      </c>
      <c r="C216" s="265">
        <v>48.301000000000002</v>
      </c>
      <c r="D216" s="104">
        <v>0</v>
      </c>
      <c r="E216" s="182">
        <v>5</v>
      </c>
      <c r="F216" s="200">
        <f t="shared" si="349"/>
        <v>0.10351752551707004</v>
      </c>
      <c r="G216" s="102">
        <v>0</v>
      </c>
      <c r="H216" s="105">
        <v>0</v>
      </c>
      <c r="I216" s="105"/>
      <c r="J216" s="105"/>
      <c r="K216" s="105"/>
      <c r="L216" s="105"/>
      <c r="M216" s="105">
        <v>0</v>
      </c>
      <c r="N216" s="105"/>
      <c r="O216" s="100"/>
      <c r="P216" s="107"/>
      <c r="Q216" s="107"/>
      <c r="R216" s="107"/>
      <c r="S216" s="107"/>
      <c r="T216" s="107"/>
      <c r="U216" s="101">
        <v>0</v>
      </c>
      <c r="V216" s="101">
        <f t="shared" si="350"/>
        <v>0</v>
      </c>
      <c r="W216" s="103">
        <f t="shared" si="351"/>
        <v>0</v>
      </c>
      <c r="X216" s="107">
        <v>0</v>
      </c>
      <c r="Y216" s="103">
        <f>'ИТОГ и проверка'!R216</f>
        <v>0</v>
      </c>
      <c r="Z216" s="103">
        <v>0</v>
      </c>
      <c r="AA216" s="101">
        <f t="shared" si="352"/>
        <v>0</v>
      </c>
      <c r="AB216" s="103">
        <f t="shared" si="353"/>
        <v>0</v>
      </c>
      <c r="AC216" s="107"/>
      <c r="AD216" s="103"/>
      <c r="AE216" s="107"/>
      <c r="AF216" s="107"/>
      <c r="AG216" s="103">
        <f t="shared" si="354"/>
        <v>0</v>
      </c>
      <c r="AH216" s="103"/>
      <c r="AI216" s="121"/>
      <c r="AJ216" s="121">
        <f t="shared" si="355"/>
        <v>0</v>
      </c>
      <c r="AK216" s="119">
        <f t="shared" si="356"/>
        <v>0</v>
      </c>
      <c r="AL216" s="101">
        <f t="shared" si="357"/>
        <v>0</v>
      </c>
    </row>
    <row r="217">
      <c r="A217" s="123" t="s">
        <v>440</v>
      </c>
      <c r="B217" s="87" t="s">
        <v>441</v>
      </c>
      <c r="C217" s="218"/>
      <c r="D217" s="88"/>
      <c r="E217" s="89"/>
      <c r="F217" s="235"/>
      <c r="G217" s="149"/>
      <c r="H217" s="91"/>
      <c r="I217" s="91"/>
      <c r="J217" s="91"/>
      <c r="K217" s="91"/>
      <c r="L217" s="91"/>
      <c r="M217" s="91"/>
      <c r="N217" s="91"/>
      <c r="O217" s="10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150"/>
      <c r="AA217" s="90"/>
      <c r="AB217" s="10">
        <f t="shared" si="353"/>
        <v>0</v>
      </c>
      <c r="AC217" s="90"/>
      <c r="AD217" s="90"/>
      <c r="AE217" s="90"/>
      <c r="AF217" s="90"/>
      <c r="AG217" s="90"/>
      <c r="AH217" s="90"/>
      <c r="AI217" s="370"/>
      <c r="AJ217" s="121">
        <f t="shared" si="355"/>
        <v>0</v>
      </c>
      <c r="AK217" s="119">
        <f t="shared" si="356"/>
        <v>0</v>
      </c>
      <c r="AL217" s="101">
        <f t="shared" si="357"/>
        <v>0</v>
      </c>
    </row>
    <row r="218" ht="47.25">
      <c r="A218" s="96" t="s">
        <v>442</v>
      </c>
      <c r="B218" s="97" t="s">
        <v>443</v>
      </c>
      <c r="C218" s="214">
        <v>3221.3000000000002</v>
      </c>
      <c r="D218" s="99">
        <v>0</v>
      </c>
      <c r="E218" s="182">
        <v>0</v>
      </c>
      <c r="F218" s="200">
        <f t="shared" si="349"/>
        <v>0</v>
      </c>
      <c r="G218" s="102">
        <v>0</v>
      </c>
      <c r="H218" s="105">
        <v>0</v>
      </c>
      <c r="I218" s="105">
        <v>0</v>
      </c>
      <c r="J218" s="105"/>
      <c r="K218" s="105"/>
      <c r="L218" s="105"/>
      <c r="M218" s="105">
        <v>0</v>
      </c>
      <c r="N218" s="105"/>
      <c r="O218" s="100"/>
      <c r="P218" s="107"/>
      <c r="Q218" s="107"/>
      <c r="R218" s="107"/>
      <c r="S218" s="107"/>
      <c r="T218" s="107"/>
      <c r="U218" s="101">
        <v>0</v>
      </c>
      <c r="V218" s="101">
        <f t="shared" si="350"/>
        <v>0</v>
      </c>
      <c r="W218" s="103">
        <f t="shared" si="351"/>
        <v>0</v>
      </c>
      <c r="X218" s="107">
        <v>0</v>
      </c>
      <c r="Y218" s="103">
        <f>'ИТОГ и проверка'!R218</f>
        <v>0</v>
      </c>
      <c r="Z218" s="103">
        <v>0</v>
      </c>
      <c r="AA218" s="101">
        <f t="shared" si="352"/>
        <v>0</v>
      </c>
      <c r="AB218" s="103">
        <f t="shared" si="353"/>
        <v>0</v>
      </c>
      <c r="AC218" s="107">
        <v>0</v>
      </c>
      <c r="AD218" s="103"/>
      <c r="AE218" s="107"/>
      <c r="AF218" s="107"/>
      <c r="AG218" s="103">
        <f t="shared" si="354"/>
        <v>0</v>
      </c>
      <c r="AH218" s="103"/>
      <c r="AI218" s="121"/>
      <c r="AJ218" s="121">
        <f t="shared" si="355"/>
        <v>0</v>
      </c>
      <c r="AK218" s="119">
        <f t="shared" si="356"/>
        <v>0</v>
      </c>
      <c r="AL218" s="101">
        <f t="shared" si="357"/>
        <v>0</v>
      </c>
    </row>
    <row r="219">
      <c r="A219" s="123" t="s">
        <v>444</v>
      </c>
      <c r="B219" s="87" t="s">
        <v>445</v>
      </c>
      <c r="C219" s="218"/>
      <c r="D219" s="88"/>
      <c r="E219" s="89"/>
      <c r="F219" s="235"/>
      <c r="G219" s="149"/>
      <c r="H219" s="91"/>
      <c r="I219" s="91"/>
      <c r="J219" s="91"/>
      <c r="K219" s="91"/>
      <c r="L219" s="91"/>
      <c r="M219" s="91"/>
      <c r="N219" s="91"/>
      <c r="O219" s="10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150"/>
      <c r="AA219" s="90"/>
      <c r="AB219" s="10">
        <f t="shared" si="353"/>
        <v>0</v>
      </c>
      <c r="AC219" s="90"/>
      <c r="AD219" s="90"/>
      <c r="AE219" s="90"/>
      <c r="AF219" s="90"/>
      <c r="AG219" s="90"/>
      <c r="AH219" s="90"/>
      <c r="AI219" s="370"/>
      <c r="AJ219" s="121">
        <f t="shared" si="355"/>
        <v>0</v>
      </c>
      <c r="AK219" s="119">
        <f t="shared" si="356"/>
        <v>0</v>
      </c>
      <c r="AL219" s="101">
        <f t="shared" si="357"/>
        <v>0</v>
      </c>
    </row>
    <row r="220" ht="47.25">
      <c r="A220" s="96" t="s">
        <v>446</v>
      </c>
      <c r="B220" s="97" t="s">
        <v>447</v>
      </c>
      <c r="C220" s="214">
        <v>986.86199999999997</v>
      </c>
      <c r="D220" s="104">
        <v>138</v>
      </c>
      <c r="E220" s="424">
        <v>156</v>
      </c>
      <c r="F220" s="200">
        <f t="shared" si="349"/>
        <v>0.15807681317144648</v>
      </c>
      <c r="G220" s="102">
        <v>13</v>
      </c>
      <c r="H220" s="105">
        <v>9</v>
      </c>
      <c r="I220" s="105"/>
      <c r="J220" s="105"/>
      <c r="K220" s="105"/>
      <c r="L220" s="105"/>
      <c r="M220" s="105">
        <v>13</v>
      </c>
      <c r="N220" s="105"/>
      <c r="O220" s="100">
        <v>3</v>
      </c>
      <c r="P220" s="107"/>
      <c r="Q220" s="107"/>
      <c r="R220" s="107"/>
      <c r="S220" s="107"/>
      <c r="T220" s="107"/>
      <c r="U220" s="101">
        <f t="shared" si="359"/>
        <v>23.076923076923077</v>
      </c>
      <c r="V220" s="101">
        <f t="shared" si="350"/>
        <v>15.600000000000001</v>
      </c>
      <c r="W220" s="103">
        <f t="shared" si="351"/>
        <v>15</v>
      </c>
      <c r="X220" s="107">
        <v>10</v>
      </c>
      <c r="Y220" s="103">
        <f>'ИТОГ и проверка'!R220</f>
        <v>15</v>
      </c>
      <c r="Z220" s="103">
        <f t="shared" si="358"/>
        <v>9.615384615384615</v>
      </c>
      <c r="AA220" s="101">
        <f t="shared" si="352"/>
        <v>-0.38461538461538503</v>
      </c>
      <c r="AB220" s="103">
        <f t="shared" si="353"/>
        <v>0</v>
      </c>
      <c r="AC220" s="107"/>
      <c r="AD220" s="103"/>
      <c r="AE220" s="107"/>
      <c r="AF220" s="107"/>
      <c r="AG220" s="103">
        <f t="shared" si="354"/>
        <v>15</v>
      </c>
      <c r="AH220" s="103"/>
      <c r="AI220" s="121"/>
      <c r="AJ220" s="121">
        <f t="shared" si="355"/>
        <v>15</v>
      </c>
      <c r="AK220" s="119">
        <f t="shared" si="356"/>
        <v>0</v>
      </c>
      <c r="AL220" s="101">
        <f t="shared" si="357"/>
        <v>0</v>
      </c>
    </row>
    <row r="221" ht="47.25">
      <c r="A221" s="96" t="s">
        <v>448</v>
      </c>
      <c r="B221" s="97" t="s">
        <v>449</v>
      </c>
      <c r="C221" s="211">
        <v>600.15499999999997</v>
      </c>
      <c r="D221" s="104">
        <v>48</v>
      </c>
      <c r="E221" s="120">
        <v>55</v>
      </c>
      <c r="F221" s="200">
        <f t="shared" si="349"/>
        <v>0.09164299222700803</v>
      </c>
      <c r="G221" s="102">
        <v>4</v>
      </c>
      <c r="H221" s="105">
        <v>8</v>
      </c>
      <c r="I221" s="105"/>
      <c r="J221" s="105"/>
      <c r="K221" s="105"/>
      <c r="L221" s="105"/>
      <c r="M221" s="105">
        <v>4</v>
      </c>
      <c r="N221" s="105"/>
      <c r="O221" s="100">
        <v>0</v>
      </c>
      <c r="P221" s="107"/>
      <c r="Q221" s="107"/>
      <c r="R221" s="107"/>
      <c r="S221" s="107"/>
      <c r="T221" s="107"/>
      <c r="U221" s="101">
        <f t="shared" si="359"/>
        <v>0</v>
      </c>
      <c r="V221" s="101">
        <f t="shared" si="350"/>
        <v>5.5</v>
      </c>
      <c r="W221" s="103">
        <f t="shared" si="351"/>
        <v>5</v>
      </c>
      <c r="X221" s="107">
        <v>10</v>
      </c>
      <c r="Y221" s="103">
        <f>'ИТОГ и проверка'!R221</f>
        <v>5</v>
      </c>
      <c r="Z221" s="103">
        <f t="shared" si="358"/>
        <v>9.0909090909090899</v>
      </c>
      <c r="AA221" s="101">
        <f t="shared" si="352"/>
        <v>-0.90909090909091006</v>
      </c>
      <c r="AB221" s="10">
        <f t="shared" si="353"/>
        <v>0</v>
      </c>
      <c r="AC221" s="107"/>
      <c r="AD221" s="103"/>
      <c r="AE221" s="107"/>
      <c r="AF221" s="107"/>
      <c r="AG221" s="103">
        <f t="shared" si="354"/>
        <v>5</v>
      </c>
      <c r="AH221" s="103"/>
      <c r="AI221" s="121"/>
      <c r="AJ221" s="121">
        <f t="shared" si="355"/>
        <v>5</v>
      </c>
      <c r="AK221" s="119">
        <f t="shared" si="356"/>
        <v>0</v>
      </c>
      <c r="AL221" s="101">
        <f t="shared" si="357"/>
        <v>0</v>
      </c>
    </row>
    <row r="222" ht="47.25">
      <c r="A222" s="96" t="s">
        <v>450</v>
      </c>
      <c r="B222" s="97" t="s">
        <v>451</v>
      </c>
      <c r="C222" s="214">
        <v>316.95299999999997</v>
      </c>
      <c r="D222" s="104">
        <v>9</v>
      </c>
      <c r="E222" s="182">
        <v>12</v>
      </c>
      <c r="F222" s="200">
        <f t="shared" si="349"/>
        <v>0.037860502976782048</v>
      </c>
      <c r="G222" s="102">
        <v>0</v>
      </c>
      <c r="H222" s="105">
        <v>0</v>
      </c>
      <c r="I222" s="105"/>
      <c r="J222" s="105"/>
      <c r="K222" s="105"/>
      <c r="L222" s="105"/>
      <c r="M222" s="105">
        <v>0</v>
      </c>
      <c r="N222" s="105"/>
      <c r="O222" s="100">
        <v>0</v>
      </c>
      <c r="P222" s="107"/>
      <c r="Q222" s="107"/>
      <c r="R222" s="107"/>
      <c r="S222" s="107"/>
      <c r="T222" s="107"/>
      <c r="U222" s="101">
        <v>0</v>
      </c>
      <c r="V222" s="101">
        <f t="shared" si="350"/>
        <v>0</v>
      </c>
      <c r="W222" s="103">
        <f t="shared" si="351"/>
        <v>0</v>
      </c>
      <c r="X222" s="107">
        <v>0</v>
      </c>
      <c r="Y222" s="103">
        <f>'ИТОГ и проверка'!R222</f>
        <v>0</v>
      </c>
      <c r="Z222" s="103">
        <f t="shared" si="358"/>
        <v>0</v>
      </c>
      <c r="AA222" s="101">
        <f t="shared" si="352"/>
        <v>0</v>
      </c>
      <c r="AB222" s="103">
        <f t="shared" si="353"/>
        <v>0</v>
      </c>
      <c r="AC222" s="107"/>
      <c r="AD222" s="103"/>
      <c r="AE222" s="107"/>
      <c r="AF222" s="107"/>
      <c r="AG222" s="103">
        <f t="shared" si="354"/>
        <v>0</v>
      </c>
      <c r="AH222" s="103"/>
      <c r="AI222" s="121"/>
      <c r="AJ222" s="121">
        <f t="shared" si="355"/>
        <v>0</v>
      </c>
      <c r="AK222" s="119">
        <f t="shared" si="356"/>
        <v>0</v>
      </c>
      <c r="AL222" s="101">
        <f t="shared" si="357"/>
        <v>0</v>
      </c>
    </row>
    <row r="223">
      <c r="A223" s="123" t="s">
        <v>452</v>
      </c>
      <c r="B223" s="87" t="s">
        <v>453</v>
      </c>
      <c r="C223" s="218"/>
      <c r="D223" s="88"/>
      <c r="E223" s="89"/>
      <c r="F223" s="235"/>
      <c r="G223" s="149"/>
      <c r="H223" s="91"/>
      <c r="I223" s="91"/>
      <c r="J223" s="91"/>
      <c r="K223" s="91"/>
      <c r="L223" s="91"/>
      <c r="M223" s="91"/>
      <c r="N223" s="91"/>
      <c r="O223" s="10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150"/>
      <c r="AA223" s="90"/>
      <c r="AB223" s="10">
        <f t="shared" si="353"/>
        <v>0</v>
      </c>
      <c r="AC223" s="90"/>
      <c r="AD223" s="90"/>
      <c r="AE223" s="90"/>
      <c r="AF223" s="90"/>
      <c r="AG223" s="90"/>
      <c r="AH223" s="90"/>
      <c r="AI223" s="370"/>
      <c r="AJ223" s="121">
        <f t="shared" si="355"/>
        <v>0</v>
      </c>
      <c r="AK223" s="119">
        <f t="shared" si="356"/>
        <v>0</v>
      </c>
      <c r="AL223" s="101">
        <f t="shared" si="357"/>
        <v>0</v>
      </c>
    </row>
    <row r="224" ht="63">
      <c r="A224" s="96" t="s">
        <v>454</v>
      </c>
      <c r="B224" s="97" t="s">
        <v>455</v>
      </c>
      <c r="C224" s="214">
        <v>185.38</v>
      </c>
      <c r="D224" s="104">
        <v>27</v>
      </c>
      <c r="E224" s="269">
        <v>28</v>
      </c>
      <c r="F224" s="200">
        <f t="shared" si="349"/>
        <v>0.15104110475779481</v>
      </c>
      <c r="G224" s="102">
        <v>2</v>
      </c>
      <c r="H224" s="105">
        <v>7</v>
      </c>
      <c r="I224" s="105"/>
      <c r="J224" s="105"/>
      <c r="K224" s="105"/>
      <c r="L224" s="105"/>
      <c r="M224" s="105">
        <v>2</v>
      </c>
      <c r="N224" s="105"/>
      <c r="O224" s="100"/>
      <c r="P224" s="107"/>
      <c r="Q224" s="107"/>
      <c r="R224" s="107"/>
      <c r="S224" s="107"/>
      <c r="T224" s="107"/>
      <c r="U224" s="101">
        <v>0</v>
      </c>
      <c r="V224" s="101">
        <f t="shared" si="350"/>
        <v>2.8000000000000003</v>
      </c>
      <c r="W224" s="103">
        <f t="shared" si="351"/>
        <v>2</v>
      </c>
      <c r="X224" s="107">
        <v>10</v>
      </c>
      <c r="Y224" s="103">
        <f>'ИТОГ и проверка'!R224</f>
        <v>0</v>
      </c>
      <c r="Z224" s="103">
        <f t="shared" si="358"/>
        <v>0</v>
      </c>
      <c r="AA224" s="101">
        <f t="shared" si="352"/>
        <v>-10</v>
      </c>
      <c r="AB224" s="103">
        <f t="shared" si="353"/>
        <v>0</v>
      </c>
      <c r="AC224" s="107"/>
      <c r="AD224" s="103"/>
      <c r="AE224" s="107"/>
      <c r="AF224" s="107"/>
      <c r="AG224" s="103">
        <f t="shared" si="354"/>
        <v>0</v>
      </c>
      <c r="AH224" s="103"/>
      <c r="AI224" s="121"/>
      <c r="AJ224" s="121">
        <f t="shared" si="355"/>
        <v>0</v>
      </c>
      <c r="AK224" s="119">
        <f t="shared" si="356"/>
        <v>0</v>
      </c>
      <c r="AL224" s="101">
        <f t="shared" si="357"/>
        <v>0</v>
      </c>
    </row>
    <row r="225" ht="31.5">
      <c r="A225" s="96" t="s">
        <v>456</v>
      </c>
      <c r="B225" s="97" t="s">
        <v>457</v>
      </c>
      <c r="C225" s="211">
        <v>85.900000000000006</v>
      </c>
      <c r="D225" s="104">
        <v>4</v>
      </c>
      <c r="E225" s="100">
        <v>6</v>
      </c>
      <c r="F225" s="200">
        <f t="shared" si="349"/>
        <v>0.069848661233993012</v>
      </c>
      <c r="G225" s="102">
        <v>0</v>
      </c>
      <c r="H225" s="105">
        <v>0</v>
      </c>
      <c r="I225" s="105"/>
      <c r="J225" s="105"/>
      <c r="K225" s="105"/>
      <c r="L225" s="105"/>
      <c r="M225" s="105">
        <v>0</v>
      </c>
      <c r="N225" s="105"/>
      <c r="O225" s="100"/>
      <c r="P225" s="107"/>
      <c r="Q225" s="107"/>
      <c r="R225" s="107"/>
      <c r="S225" s="107"/>
      <c r="T225" s="107"/>
      <c r="U225" s="101">
        <v>0</v>
      </c>
      <c r="V225" s="101">
        <f t="shared" si="350"/>
        <v>0</v>
      </c>
      <c r="W225" s="103">
        <f t="shared" si="351"/>
        <v>0</v>
      </c>
      <c r="X225" s="107">
        <v>0</v>
      </c>
      <c r="Y225" s="103">
        <f>'ИТОГ и проверка'!R225</f>
        <v>0</v>
      </c>
      <c r="Z225" s="103">
        <f t="shared" si="358"/>
        <v>0</v>
      </c>
      <c r="AA225" s="101">
        <f t="shared" si="352"/>
        <v>0</v>
      </c>
      <c r="AB225" s="10">
        <f t="shared" si="353"/>
        <v>0</v>
      </c>
      <c r="AC225" s="107"/>
      <c r="AD225" s="103"/>
      <c r="AE225" s="107"/>
      <c r="AF225" s="107"/>
      <c r="AG225" s="103">
        <f t="shared" si="354"/>
        <v>0</v>
      </c>
      <c r="AH225" s="103"/>
      <c r="AI225" s="121"/>
      <c r="AJ225" s="121">
        <f t="shared" si="355"/>
        <v>0</v>
      </c>
      <c r="AK225" s="119">
        <f t="shared" si="356"/>
        <v>0</v>
      </c>
      <c r="AL225" s="101">
        <f t="shared" si="357"/>
        <v>0</v>
      </c>
    </row>
    <row r="226" ht="31.5">
      <c r="A226" s="96" t="s">
        <v>458</v>
      </c>
      <c r="B226" s="97" t="s">
        <v>459</v>
      </c>
      <c r="C226" s="214">
        <v>74.510000000000005</v>
      </c>
      <c r="D226" s="104">
        <v>4</v>
      </c>
      <c r="E226" s="182">
        <v>5</v>
      </c>
      <c r="F226" s="200">
        <f t="shared" si="349"/>
        <v>0.067105086565561661</v>
      </c>
      <c r="G226" s="102">
        <v>0</v>
      </c>
      <c r="H226" s="105">
        <v>0</v>
      </c>
      <c r="I226" s="105"/>
      <c r="J226" s="105"/>
      <c r="K226" s="105"/>
      <c r="L226" s="105"/>
      <c r="M226" s="105">
        <v>0</v>
      </c>
      <c r="N226" s="105"/>
      <c r="O226" s="100"/>
      <c r="P226" s="107"/>
      <c r="Q226" s="107"/>
      <c r="R226" s="107"/>
      <c r="S226" s="107"/>
      <c r="T226" s="107"/>
      <c r="U226" s="101">
        <v>0</v>
      </c>
      <c r="V226" s="101">
        <f t="shared" si="350"/>
        <v>0</v>
      </c>
      <c r="W226" s="103">
        <f t="shared" si="351"/>
        <v>0</v>
      </c>
      <c r="X226" s="107">
        <v>0</v>
      </c>
      <c r="Y226" s="103">
        <f>'ИТОГ и проверка'!R226</f>
        <v>0</v>
      </c>
      <c r="Z226" s="103">
        <f t="shared" si="358"/>
        <v>0</v>
      </c>
      <c r="AA226" s="101">
        <f t="shared" si="352"/>
        <v>0</v>
      </c>
      <c r="AB226" s="103">
        <f t="shared" si="353"/>
        <v>0</v>
      </c>
      <c r="AC226" s="107"/>
      <c r="AD226" s="103"/>
      <c r="AE226" s="107"/>
      <c r="AF226" s="107"/>
      <c r="AG226" s="103">
        <f t="shared" si="354"/>
        <v>0</v>
      </c>
      <c r="AH226" s="103"/>
      <c r="AI226" s="121"/>
      <c r="AJ226" s="121">
        <f t="shared" si="355"/>
        <v>0</v>
      </c>
      <c r="AK226" s="119">
        <f t="shared" si="356"/>
        <v>0</v>
      </c>
      <c r="AL226" s="101">
        <f t="shared" si="357"/>
        <v>0</v>
      </c>
    </row>
    <row r="227" ht="47.25">
      <c r="A227" s="96" t="s">
        <v>460</v>
      </c>
      <c r="B227" s="97" t="s">
        <v>461</v>
      </c>
      <c r="C227" s="238">
        <v>125.851</v>
      </c>
      <c r="D227" s="104">
        <v>21</v>
      </c>
      <c r="E227" s="139">
        <v>26</v>
      </c>
      <c r="F227" s="200">
        <f t="shared" si="349"/>
        <v>0.20659351137456197</v>
      </c>
      <c r="G227" s="102">
        <v>2</v>
      </c>
      <c r="H227" s="105">
        <v>10</v>
      </c>
      <c r="I227" s="105"/>
      <c r="J227" s="105"/>
      <c r="K227" s="105"/>
      <c r="L227" s="105"/>
      <c r="M227" s="105">
        <v>2</v>
      </c>
      <c r="N227" s="105"/>
      <c r="O227" s="100">
        <v>2</v>
      </c>
      <c r="P227" s="107"/>
      <c r="Q227" s="107"/>
      <c r="R227" s="107"/>
      <c r="S227" s="107"/>
      <c r="T227" s="107"/>
      <c r="U227" s="101">
        <f t="shared" si="359"/>
        <v>100</v>
      </c>
      <c r="V227" s="101">
        <f t="shared" si="350"/>
        <v>2.6000000000000001</v>
      </c>
      <c r="W227" s="103">
        <f t="shared" si="351"/>
        <v>2</v>
      </c>
      <c r="X227" s="107">
        <v>10</v>
      </c>
      <c r="Y227" s="103">
        <f>'ИТОГ и проверка'!R227</f>
        <v>2</v>
      </c>
      <c r="Z227" s="103">
        <f t="shared" si="358"/>
        <v>7.6923076923076916</v>
      </c>
      <c r="AA227" s="101">
        <f t="shared" si="352"/>
        <v>-2.3076923076923084</v>
      </c>
      <c r="AB227" s="10">
        <f t="shared" si="353"/>
        <v>0</v>
      </c>
      <c r="AC227" s="107"/>
      <c r="AD227" s="103"/>
      <c r="AE227" s="107"/>
      <c r="AF227" s="107"/>
      <c r="AG227" s="103">
        <f t="shared" si="354"/>
        <v>2</v>
      </c>
      <c r="AH227" s="103"/>
      <c r="AI227" s="121"/>
      <c r="AJ227" s="121">
        <f t="shared" si="355"/>
        <v>2</v>
      </c>
      <c r="AK227" s="119">
        <f t="shared" si="356"/>
        <v>0</v>
      </c>
      <c r="AL227" s="101">
        <f t="shared" si="357"/>
        <v>0</v>
      </c>
    </row>
    <row r="228" ht="31.5">
      <c r="A228" s="96" t="s">
        <v>462</v>
      </c>
      <c r="B228" s="97" t="s">
        <v>463</v>
      </c>
      <c r="C228" s="214">
        <v>23.507999999999999</v>
      </c>
      <c r="D228" s="104">
        <v>4</v>
      </c>
      <c r="E228" s="269">
        <v>0</v>
      </c>
      <c r="F228" s="200">
        <f t="shared" ref="F228:F265" si="360">E228/C228</f>
        <v>0</v>
      </c>
      <c r="G228" s="102">
        <v>0</v>
      </c>
      <c r="H228" s="105">
        <v>0</v>
      </c>
      <c r="I228" s="105"/>
      <c r="J228" s="105"/>
      <c r="K228" s="105"/>
      <c r="L228" s="105"/>
      <c r="M228" s="105">
        <v>0</v>
      </c>
      <c r="N228" s="105"/>
      <c r="O228" s="100"/>
      <c r="P228" s="107"/>
      <c r="Q228" s="107"/>
      <c r="R228" s="107"/>
      <c r="S228" s="107"/>
      <c r="T228" s="107"/>
      <c r="U228" s="101">
        <v>0</v>
      </c>
      <c r="V228" s="101">
        <f t="shared" ref="V228:V264" si="361">E228*X228%</f>
        <v>0</v>
      </c>
      <c r="W228" s="103">
        <f t="shared" ref="W228:W264" si="362">ROUNDDOWN(V228,0)</f>
        <v>0</v>
      </c>
      <c r="X228" s="107">
        <v>0</v>
      </c>
      <c r="Y228" s="103">
        <f>'ИТОГ и проверка'!R228</f>
        <v>0</v>
      </c>
      <c r="Z228" s="103">
        <v>0</v>
      </c>
      <c r="AA228" s="101">
        <f t="shared" ref="AA228:AA264" si="363">Z228-X228</f>
        <v>0</v>
      </c>
      <c r="AB228" s="103">
        <f t="shared" ref="AB228:AB264" si="364">IF(AA228&gt;0.01,AA228*1000000,0)</f>
        <v>0</v>
      </c>
      <c r="AC228" s="107"/>
      <c r="AD228" s="103"/>
      <c r="AE228" s="107"/>
      <c r="AF228" s="107"/>
      <c r="AG228" s="103">
        <f t="shared" ref="AG228:AG264" si="365">Y228</f>
        <v>0</v>
      </c>
      <c r="AH228" s="103"/>
      <c r="AI228" s="121"/>
      <c r="AJ228" s="121">
        <f t="shared" ref="AJ228:AJ265" si="366">SUM(AD228:AI228)</f>
        <v>0</v>
      </c>
      <c r="AK228" s="119">
        <f t="shared" ref="AK228:AK264" si="367">AJ228-Y228</f>
        <v>0</v>
      </c>
      <c r="AL228" s="101">
        <f t="shared" ref="AL228:AL264" si="368">IF(AK228&gt;1,AK228*1000,0)</f>
        <v>0</v>
      </c>
    </row>
    <row r="229" ht="31.5">
      <c r="A229" s="96" t="s">
        <v>464</v>
      </c>
      <c r="B229" s="97" t="s">
        <v>465</v>
      </c>
      <c r="C229" s="211">
        <v>161</v>
      </c>
      <c r="D229" s="104">
        <v>0</v>
      </c>
      <c r="E229" s="100">
        <v>0</v>
      </c>
      <c r="F229" s="200">
        <f t="shared" si="360"/>
        <v>0</v>
      </c>
      <c r="G229" s="102">
        <v>0</v>
      </c>
      <c r="H229" s="105">
        <v>0</v>
      </c>
      <c r="I229" s="105"/>
      <c r="J229" s="105"/>
      <c r="K229" s="105"/>
      <c r="L229" s="105"/>
      <c r="M229" s="105">
        <v>0</v>
      </c>
      <c r="N229" s="105"/>
      <c r="O229" s="100">
        <v>0</v>
      </c>
      <c r="P229" s="107"/>
      <c r="Q229" s="107"/>
      <c r="R229" s="107"/>
      <c r="S229" s="107"/>
      <c r="T229" s="107"/>
      <c r="U229" s="101">
        <v>0</v>
      </c>
      <c r="V229" s="101">
        <f t="shared" si="361"/>
        <v>0</v>
      </c>
      <c r="W229" s="103">
        <f t="shared" si="362"/>
        <v>0</v>
      </c>
      <c r="X229" s="107">
        <v>0</v>
      </c>
      <c r="Y229" s="103">
        <f>'ИТОГ и проверка'!R229</f>
        <v>0</v>
      </c>
      <c r="Z229" s="103">
        <v>0</v>
      </c>
      <c r="AA229" s="101">
        <f t="shared" si="363"/>
        <v>0</v>
      </c>
      <c r="AB229" s="10">
        <f t="shared" si="364"/>
        <v>0</v>
      </c>
      <c r="AC229" s="107"/>
      <c r="AD229" s="103"/>
      <c r="AE229" s="107"/>
      <c r="AF229" s="107"/>
      <c r="AG229" s="103">
        <f t="shared" si="365"/>
        <v>0</v>
      </c>
      <c r="AH229" s="103"/>
      <c r="AI229" s="121"/>
      <c r="AJ229" s="121">
        <f t="shared" si="366"/>
        <v>0</v>
      </c>
      <c r="AK229" s="119">
        <f t="shared" si="367"/>
        <v>0</v>
      </c>
      <c r="AL229" s="101">
        <f t="shared" si="368"/>
        <v>0</v>
      </c>
    </row>
    <row r="230" ht="31.5">
      <c r="A230" s="96" t="s">
        <v>466</v>
      </c>
      <c r="B230" s="97" t="s">
        <v>467</v>
      </c>
      <c r="C230" s="214">
        <v>28</v>
      </c>
      <c r="D230" s="104">
        <v>0</v>
      </c>
      <c r="E230" s="249">
        <v>0</v>
      </c>
      <c r="F230" s="200">
        <f t="shared" si="360"/>
        <v>0</v>
      </c>
      <c r="G230" s="102">
        <v>0</v>
      </c>
      <c r="H230" s="105">
        <v>0</v>
      </c>
      <c r="I230" s="105"/>
      <c r="J230" s="105"/>
      <c r="K230" s="105"/>
      <c r="L230" s="105"/>
      <c r="M230" s="105">
        <v>0</v>
      </c>
      <c r="N230" s="105"/>
      <c r="O230" s="100">
        <v>0</v>
      </c>
      <c r="P230" s="107"/>
      <c r="Q230" s="107"/>
      <c r="R230" s="107"/>
      <c r="S230" s="107"/>
      <c r="T230" s="107"/>
      <c r="U230" s="101">
        <v>0</v>
      </c>
      <c r="V230" s="101">
        <f t="shared" si="361"/>
        <v>0</v>
      </c>
      <c r="W230" s="103">
        <f t="shared" si="362"/>
        <v>0</v>
      </c>
      <c r="X230" s="107">
        <v>0</v>
      </c>
      <c r="Y230" s="103">
        <f>'ИТОГ и проверка'!R230</f>
        <v>0</v>
      </c>
      <c r="Z230" s="103">
        <v>0</v>
      </c>
      <c r="AA230" s="101">
        <f t="shared" si="363"/>
        <v>0</v>
      </c>
      <c r="AB230" s="103">
        <f t="shared" si="364"/>
        <v>0</v>
      </c>
      <c r="AC230" s="107"/>
      <c r="AD230" s="103"/>
      <c r="AE230" s="107"/>
      <c r="AF230" s="107"/>
      <c r="AG230" s="103">
        <f t="shared" si="365"/>
        <v>0</v>
      </c>
      <c r="AH230" s="103"/>
      <c r="AI230" s="121"/>
      <c r="AJ230" s="121">
        <f t="shared" si="366"/>
        <v>0</v>
      </c>
      <c r="AK230" s="119">
        <f t="shared" si="367"/>
        <v>0</v>
      </c>
      <c r="AL230" s="101">
        <f t="shared" si="368"/>
        <v>0</v>
      </c>
    </row>
    <row r="231" ht="63">
      <c r="A231" s="96" t="s">
        <v>468</v>
      </c>
      <c r="B231" s="97" t="s">
        <v>469</v>
      </c>
      <c r="C231" s="238">
        <v>145.673</v>
      </c>
      <c r="D231" s="337">
        <v>13</v>
      </c>
      <c r="E231" s="293">
        <v>0</v>
      </c>
      <c r="F231" s="217">
        <f t="shared" si="360"/>
        <v>0</v>
      </c>
      <c r="G231" s="102">
        <v>0</v>
      </c>
      <c r="H231" s="105">
        <v>0</v>
      </c>
      <c r="I231" s="105"/>
      <c r="J231" s="105"/>
      <c r="K231" s="105"/>
      <c r="L231" s="105"/>
      <c r="M231" s="105">
        <v>0</v>
      </c>
      <c r="N231" s="105"/>
      <c r="O231" s="100">
        <v>0</v>
      </c>
      <c r="P231" s="107"/>
      <c r="Q231" s="107"/>
      <c r="R231" s="107"/>
      <c r="S231" s="107"/>
      <c r="T231" s="107"/>
      <c r="U231" s="101">
        <v>0</v>
      </c>
      <c r="V231" s="101">
        <f t="shared" si="361"/>
        <v>0</v>
      </c>
      <c r="W231" s="103">
        <f t="shared" si="362"/>
        <v>0</v>
      </c>
      <c r="X231" s="107">
        <v>0</v>
      </c>
      <c r="Y231" s="103">
        <f>'ИТОГ и проверка'!R231</f>
        <v>0</v>
      </c>
      <c r="Z231" s="103">
        <v>0</v>
      </c>
      <c r="AA231" s="101">
        <f t="shared" si="363"/>
        <v>0</v>
      </c>
      <c r="AB231" s="10">
        <f t="shared" si="364"/>
        <v>0</v>
      </c>
      <c r="AC231" s="107"/>
      <c r="AD231" s="103"/>
      <c r="AE231" s="107"/>
      <c r="AF231" s="107"/>
      <c r="AG231" s="103">
        <f t="shared" si="365"/>
        <v>0</v>
      </c>
      <c r="AH231" s="103"/>
      <c r="AI231" s="121"/>
      <c r="AJ231" s="121">
        <f t="shared" si="366"/>
        <v>0</v>
      </c>
      <c r="AK231" s="119">
        <f t="shared" si="367"/>
        <v>0</v>
      </c>
      <c r="AL231" s="101">
        <f t="shared" si="368"/>
        <v>0</v>
      </c>
    </row>
    <row r="232" ht="63">
      <c r="A232" s="96" t="s">
        <v>470</v>
      </c>
      <c r="B232" s="97" t="s">
        <v>471</v>
      </c>
      <c r="C232" s="265">
        <v>76.474999999999994</v>
      </c>
      <c r="D232" s="104">
        <v>0</v>
      </c>
      <c r="E232" s="182">
        <v>0</v>
      </c>
      <c r="F232" s="200">
        <f t="shared" si="360"/>
        <v>0</v>
      </c>
      <c r="G232" s="102">
        <v>0</v>
      </c>
      <c r="H232" s="105">
        <v>0</v>
      </c>
      <c r="I232" s="105"/>
      <c r="J232" s="105"/>
      <c r="K232" s="105"/>
      <c r="L232" s="105"/>
      <c r="M232" s="105">
        <v>0</v>
      </c>
      <c r="N232" s="105"/>
      <c r="O232" s="100">
        <v>0</v>
      </c>
      <c r="P232" s="107"/>
      <c r="Q232" s="107"/>
      <c r="R232" s="107"/>
      <c r="S232" s="107"/>
      <c r="T232" s="107"/>
      <c r="U232" s="101">
        <v>0</v>
      </c>
      <c r="V232" s="101">
        <f t="shared" si="361"/>
        <v>0</v>
      </c>
      <c r="W232" s="103">
        <f t="shared" si="362"/>
        <v>0</v>
      </c>
      <c r="X232" s="107">
        <v>0</v>
      </c>
      <c r="Y232" s="103">
        <f>'ИТОГ и проверка'!R232</f>
        <v>0</v>
      </c>
      <c r="Z232" s="103">
        <v>0</v>
      </c>
      <c r="AA232" s="101">
        <f t="shared" si="363"/>
        <v>0</v>
      </c>
      <c r="AB232" s="103">
        <f t="shared" si="364"/>
        <v>0</v>
      </c>
      <c r="AC232" s="107"/>
      <c r="AD232" s="103"/>
      <c r="AE232" s="107"/>
      <c r="AF232" s="107"/>
      <c r="AG232" s="103">
        <f t="shared" si="365"/>
        <v>0</v>
      </c>
      <c r="AH232" s="103"/>
      <c r="AI232" s="121"/>
      <c r="AJ232" s="121">
        <f t="shared" si="366"/>
        <v>0</v>
      </c>
      <c r="AK232" s="119">
        <f t="shared" si="367"/>
        <v>0</v>
      </c>
      <c r="AL232" s="101">
        <f t="shared" si="368"/>
        <v>0</v>
      </c>
    </row>
    <row r="233">
      <c r="A233" s="123" t="s">
        <v>472</v>
      </c>
      <c r="B233" s="87" t="s">
        <v>473</v>
      </c>
      <c r="C233" s="218"/>
      <c r="D233" s="88"/>
      <c r="E233" s="89"/>
      <c r="F233" s="310"/>
      <c r="G233" s="149"/>
      <c r="H233" s="91"/>
      <c r="I233" s="91"/>
      <c r="J233" s="91"/>
      <c r="K233" s="91"/>
      <c r="L233" s="91"/>
      <c r="M233" s="91"/>
      <c r="N233" s="91"/>
      <c r="O233" s="10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150"/>
      <c r="AA233" s="90"/>
      <c r="AB233" s="10">
        <f t="shared" si="364"/>
        <v>0</v>
      </c>
      <c r="AC233" s="90"/>
      <c r="AD233" s="90"/>
      <c r="AE233" s="90"/>
      <c r="AF233" s="90"/>
      <c r="AG233" s="90"/>
      <c r="AH233" s="90"/>
      <c r="AI233" s="370"/>
      <c r="AJ233" s="121">
        <f t="shared" si="366"/>
        <v>0</v>
      </c>
      <c r="AK233" s="119">
        <f t="shared" si="367"/>
        <v>0</v>
      </c>
      <c r="AL233" s="101">
        <f t="shared" si="368"/>
        <v>0</v>
      </c>
    </row>
    <row r="234" ht="47.25">
      <c r="A234" s="96" t="s">
        <v>474</v>
      </c>
      <c r="B234" s="97" t="s">
        <v>475</v>
      </c>
      <c r="C234" s="214">
        <v>89.930999999999997</v>
      </c>
      <c r="D234" s="104">
        <v>9</v>
      </c>
      <c r="E234" s="182">
        <v>7</v>
      </c>
      <c r="F234" s="200">
        <f t="shared" si="360"/>
        <v>0.07783745315853266</v>
      </c>
      <c r="G234" s="102">
        <v>0</v>
      </c>
      <c r="H234" s="105">
        <v>0</v>
      </c>
      <c r="I234" s="105"/>
      <c r="J234" s="105"/>
      <c r="K234" s="105"/>
      <c r="L234" s="105"/>
      <c r="M234" s="105">
        <v>0</v>
      </c>
      <c r="N234" s="105"/>
      <c r="O234" s="100">
        <v>0</v>
      </c>
      <c r="P234" s="107"/>
      <c r="Q234" s="107"/>
      <c r="R234" s="107"/>
      <c r="S234" s="107"/>
      <c r="T234" s="107"/>
      <c r="U234" s="101">
        <v>0</v>
      </c>
      <c r="V234" s="101">
        <f t="shared" si="361"/>
        <v>0</v>
      </c>
      <c r="W234" s="103">
        <f t="shared" si="362"/>
        <v>0</v>
      </c>
      <c r="X234" s="107">
        <v>0</v>
      </c>
      <c r="Y234" s="103">
        <f>'ИТОГ и проверка'!R234</f>
        <v>0</v>
      </c>
      <c r="Z234" s="103">
        <f t="shared" ref="Z228:Z264" si="369">Y234/E234%</f>
        <v>0</v>
      </c>
      <c r="AA234" s="101">
        <f t="shared" si="363"/>
        <v>0</v>
      </c>
      <c r="AB234" s="103">
        <f t="shared" si="364"/>
        <v>0</v>
      </c>
      <c r="AC234" s="107"/>
      <c r="AD234" s="103"/>
      <c r="AE234" s="107"/>
      <c r="AF234" s="107"/>
      <c r="AG234" s="103">
        <f t="shared" si="365"/>
        <v>0</v>
      </c>
      <c r="AH234" s="103"/>
      <c r="AI234" s="121"/>
      <c r="AJ234" s="121">
        <f t="shared" si="366"/>
        <v>0</v>
      </c>
      <c r="AK234" s="119">
        <f t="shared" si="367"/>
        <v>0</v>
      </c>
      <c r="AL234" s="101">
        <f t="shared" si="368"/>
        <v>0</v>
      </c>
    </row>
    <row r="235" ht="31.5">
      <c r="A235" s="96" t="s">
        <v>476</v>
      </c>
      <c r="B235" s="97" t="s">
        <v>477</v>
      </c>
      <c r="C235" s="211">
        <v>397</v>
      </c>
      <c r="D235" s="104">
        <v>24</v>
      </c>
      <c r="E235" s="105">
        <v>26</v>
      </c>
      <c r="F235" s="200">
        <f t="shared" si="360"/>
        <v>0.065491183879093195</v>
      </c>
      <c r="G235" s="102">
        <v>0</v>
      </c>
      <c r="H235" s="105">
        <v>0</v>
      </c>
      <c r="I235" s="105"/>
      <c r="J235" s="105"/>
      <c r="K235" s="105"/>
      <c r="L235" s="105"/>
      <c r="M235" s="105">
        <v>0</v>
      </c>
      <c r="N235" s="105"/>
      <c r="O235" s="100">
        <v>0</v>
      </c>
      <c r="P235" s="107"/>
      <c r="Q235" s="107"/>
      <c r="R235" s="107"/>
      <c r="S235" s="107"/>
      <c r="T235" s="107"/>
      <c r="U235" s="101">
        <v>0</v>
      </c>
      <c r="V235" s="101">
        <f t="shared" si="361"/>
        <v>2.6000000000000001</v>
      </c>
      <c r="W235" s="103">
        <f t="shared" si="362"/>
        <v>2</v>
      </c>
      <c r="X235" s="107">
        <v>10</v>
      </c>
      <c r="Y235" s="103">
        <f>'ИТОГ и проверка'!R235</f>
        <v>0</v>
      </c>
      <c r="Z235" s="103">
        <f t="shared" si="369"/>
        <v>0</v>
      </c>
      <c r="AA235" s="101">
        <f t="shared" si="363"/>
        <v>-10</v>
      </c>
      <c r="AB235" s="10">
        <f t="shared" si="364"/>
        <v>0</v>
      </c>
      <c r="AC235" s="107"/>
      <c r="AD235" s="103"/>
      <c r="AE235" s="107"/>
      <c r="AF235" s="107"/>
      <c r="AG235" s="103">
        <f t="shared" si="365"/>
        <v>0</v>
      </c>
      <c r="AH235" s="103"/>
      <c r="AI235" s="121"/>
      <c r="AJ235" s="121">
        <f t="shared" si="366"/>
        <v>0</v>
      </c>
      <c r="AK235" s="119">
        <f t="shared" si="367"/>
        <v>0</v>
      </c>
      <c r="AL235" s="101">
        <f t="shared" si="368"/>
        <v>0</v>
      </c>
    </row>
    <row r="236" ht="47.25">
      <c r="A236" s="96" t="s">
        <v>478</v>
      </c>
      <c r="B236" s="97" t="s">
        <v>479</v>
      </c>
      <c r="C236" s="214">
        <v>283.50999999999999</v>
      </c>
      <c r="D236" s="104">
        <v>17</v>
      </c>
      <c r="E236" s="294">
        <v>15</v>
      </c>
      <c r="F236" s="200">
        <f t="shared" si="360"/>
        <v>0.05290818666008254</v>
      </c>
      <c r="G236" s="102">
        <v>1</v>
      </c>
      <c r="H236" s="105">
        <v>6</v>
      </c>
      <c r="I236" s="105"/>
      <c r="J236" s="105"/>
      <c r="K236" s="105"/>
      <c r="L236" s="105"/>
      <c r="M236" s="105">
        <v>1</v>
      </c>
      <c r="N236" s="105"/>
      <c r="O236" s="100">
        <v>0</v>
      </c>
      <c r="P236" s="107"/>
      <c r="Q236" s="107"/>
      <c r="R236" s="107"/>
      <c r="S236" s="107"/>
      <c r="T236" s="107"/>
      <c r="U236" s="101">
        <v>0</v>
      </c>
      <c r="V236" s="101">
        <f t="shared" si="361"/>
        <v>1.5</v>
      </c>
      <c r="W236" s="103">
        <f t="shared" si="362"/>
        <v>1</v>
      </c>
      <c r="X236" s="107">
        <v>10</v>
      </c>
      <c r="Y236" s="103">
        <f>'ИТОГ и проверка'!R236</f>
        <v>1</v>
      </c>
      <c r="Z236" s="103">
        <f t="shared" si="369"/>
        <v>6.666666666666667</v>
      </c>
      <c r="AA236" s="101">
        <f t="shared" si="363"/>
        <v>-3.333333333333333</v>
      </c>
      <c r="AB236" s="103">
        <f t="shared" si="364"/>
        <v>0</v>
      </c>
      <c r="AC236" s="107"/>
      <c r="AD236" s="103"/>
      <c r="AE236" s="107"/>
      <c r="AF236" s="107"/>
      <c r="AG236" s="103">
        <f t="shared" si="365"/>
        <v>1</v>
      </c>
      <c r="AH236" s="103"/>
      <c r="AI236" s="121"/>
      <c r="AJ236" s="121">
        <f t="shared" si="366"/>
        <v>1</v>
      </c>
      <c r="AK236" s="119">
        <f t="shared" si="367"/>
        <v>0</v>
      </c>
      <c r="AL236" s="101">
        <f t="shared" si="368"/>
        <v>0</v>
      </c>
    </row>
    <row r="237" ht="47.25">
      <c r="A237" s="96" t="s">
        <v>480</v>
      </c>
      <c r="B237" s="97" t="s">
        <v>481</v>
      </c>
      <c r="C237" s="211">
        <v>17.295000000000002</v>
      </c>
      <c r="D237" s="337">
        <v>0</v>
      </c>
      <c r="E237" s="293">
        <v>1</v>
      </c>
      <c r="F237" s="217">
        <f t="shared" si="360"/>
        <v>0.057820179242555649</v>
      </c>
      <c r="G237" s="102">
        <v>0</v>
      </c>
      <c r="H237" s="105">
        <v>0</v>
      </c>
      <c r="I237" s="105"/>
      <c r="J237" s="105"/>
      <c r="K237" s="105"/>
      <c r="L237" s="105"/>
      <c r="M237" s="105">
        <v>0</v>
      </c>
      <c r="N237" s="105"/>
      <c r="O237" s="100">
        <v>0</v>
      </c>
      <c r="P237" s="107"/>
      <c r="Q237" s="107"/>
      <c r="R237" s="107"/>
      <c r="S237" s="107"/>
      <c r="T237" s="107"/>
      <c r="U237" s="101">
        <v>0</v>
      </c>
      <c r="V237" s="101">
        <f t="shared" si="361"/>
        <v>0</v>
      </c>
      <c r="W237" s="103">
        <f t="shared" si="362"/>
        <v>0</v>
      </c>
      <c r="X237" s="107">
        <v>0</v>
      </c>
      <c r="Y237" s="103">
        <f>'ИТОГ и проверка'!R237</f>
        <v>0</v>
      </c>
      <c r="Z237" s="103">
        <v>0</v>
      </c>
      <c r="AA237" s="101">
        <f t="shared" si="363"/>
        <v>0</v>
      </c>
      <c r="AB237" s="10">
        <f t="shared" si="364"/>
        <v>0</v>
      </c>
      <c r="AC237" s="107"/>
      <c r="AD237" s="103"/>
      <c r="AE237" s="107"/>
      <c r="AF237" s="107"/>
      <c r="AG237" s="103">
        <f t="shared" si="365"/>
        <v>0</v>
      </c>
      <c r="AH237" s="103"/>
      <c r="AI237" s="121"/>
      <c r="AJ237" s="121">
        <f t="shared" si="366"/>
        <v>0</v>
      </c>
      <c r="AK237" s="119">
        <f t="shared" si="367"/>
        <v>0</v>
      </c>
      <c r="AL237" s="101">
        <f t="shared" si="368"/>
        <v>0</v>
      </c>
    </row>
    <row r="238" ht="47.25">
      <c r="A238" s="96" t="s">
        <v>482</v>
      </c>
      <c r="B238" s="97" t="s">
        <v>483</v>
      </c>
      <c r="C238" s="214">
        <v>21.34</v>
      </c>
      <c r="D238" s="104">
        <v>0</v>
      </c>
      <c r="E238" s="294">
        <v>1</v>
      </c>
      <c r="F238" s="200">
        <f t="shared" si="360"/>
        <v>0.046860356138706656</v>
      </c>
      <c r="G238" s="102">
        <v>0</v>
      </c>
      <c r="H238" s="105">
        <v>0</v>
      </c>
      <c r="I238" s="105"/>
      <c r="J238" s="105"/>
      <c r="K238" s="105"/>
      <c r="L238" s="105"/>
      <c r="M238" s="105">
        <v>0</v>
      </c>
      <c r="N238" s="105"/>
      <c r="O238" s="100">
        <v>0</v>
      </c>
      <c r="P238" s="107"/>
      <c r="Q238" s="107"/>
      <c r="R238" s="107"/>
      <c r="S238" s="107"/>
      <c r="T238" s="107"/>
      <c r="U238" s="101">
        <v>0</v>
      </c>
      <c r="V238" s="101">
        <f t="shared" si="361"/>
        <v>0</v>
      </c>
      <c r="W238" s="103">
        <f t="shared" si="362"/>
        <v>0</v>
      </c>
      <c r="X238" s="107">
        <v>0</v>
      </c>
      <c r="Y238" s="103">
        <f>'ИТОГ и проверка'!R238</f>
        <v>0</v>
      </c>
      <c r="Z238" s="103">
        <v>0</v>
      </c>
      <c r="AA238" s="101">
        <f t="shared" si="363"/>
        <v>0</v>
      </c>
      <c r="AB238" s="103">
        <f t="shared" si="364"/>
        <v>0</v>
      </c>
      <c r="AC238" s="107"/>
      <c r="AD238" s="103"/>
      <c r="AE238" s="107"/>
      <c r="AF238" s="107"/>
      <c r="AG238" s="103">
        <f t="shared" si="365"/>
        <v>0</v>
      </c>
      <c r="AH238" s="103"/>
      <c r="AI238" s="121"/>
      <c r="AJ238" s="121">
        <f t="shared" si="366"/>
        <v>0</v>
      </c>
      <c r="AK238" s="119">
        <f t="shared" si="367"/>
        <v>0</v>
      </c>
      <c r="AL238" s="101">
        <f t="shared" si="368"/>
        <v>0</v>
      </c>
    </row>
    <row r="239" ht="47.25">
      <c r="A239" s="96" t="s">
        <v>484</v>
      </c>
      <c r="B239" s="97" t="s">
        <v>485</v>
      </c>
      <c r="C239" s="238">
        <v>398.80700000000002</v>
      </c>
      <c r="D239" s="337">
        <v>31</v>
      </c>
      <c r="E239" s="293">
        <v>38</v>
      </c>
      <c r="F239" s="217">
        <f t="shared" si="360"/>
        <v>0.095284185082007089</v>
      </c>
      <c r="G239" s="102">
        <v>0</v>
      </c>
      <c r="H239" s="105">
        <v>0</v>
      </c>
      <c r="I239" s="105"/>
      <c r="J239" s="105"/>
      <c r="K239" s="105"/>
      <c r="L239" s="105"/>
      <c r="M239" s="105">
        <v>0</v>
      </c>
      <c r="N239" s="105"/>
      <c r="O239" s="100">
        <v>0</v>
      </c>
      <c r="P239" s="107"/>
      <c r="Q239" s="107"/>
      <c r="R239" s="107"/>
      <c r="S239" s="107"/>
      <c r="T239" s="107"/>
      <c r="U239" s="101">
        <v>0</v>
      </c>
      <c r="V239" s="101">
        <f t="shared" si="361"/>
        <v>3.8000000000000003</v>
      </c>
      <c r="W239" s="103">
        <f t="shared" si="362"/>
        <v>3</v>
      </c>
      <c r="X239" s="107">
        <v>10</v>
      </c>
      <c r="Y239" s="103">
        <f>'ИТОГ и проверка'!R239</f>
        <v>0</v>
      </c>
      <c r="Z239" s="103">
        <f t="shared" si="369"/>
        <v>0</v>
      </c>
      <c r="AA239" s="101">
        <f t="shared" si="363"/>
        <v>-10</v>
      </c>
      <c r="AB239" s="10">
        <f t="shared" si="364"/>
        <v>0</v>
      </c>
      <c r="AC239" s="107"/>
      <c r="AD239" s="103"/>
      <c r="AE239" s="107"/>
      <c r="AF239" s="107"/>
      <c r="AG239" s="103">
        <f t="shared" si="365"/>
        <v>0</v>
      </c>
      <c r="AH239" s="103"/>
      <c r="AI239" s="121"/>
      <c r="AJ239" s="121">
        <f t="shared" si="366"/>
        <v>0</v>
      </c>
      <c r="AK239" s="119">
        <f t="shared" si="367"/>
        <v>0</v>
      </c>
      <c r="AL239" s="101">
        <f t="shared" si="368"/>
        <v>0</v>
      </c>
    </row>
    <row r="240" ht="47.25">
      <c r="A240" s="96" t="s">
        <v>486</v>
      </c>
      <c r="B240" s="97" t="s">
        <v>487</v>
      </c>
      <c r="C240" s="214">
        <v>379.44299999999998</v>
      </c>
      <c r="D240" s="104">
        <v>23</v>
      </c>
      <c r="E240" s="309">
        <v>22</v>
      </c>
      <c r="F240" s="200">
        <f t="shared" si="360"/>
        <v>0.057979722909633331</v>
      </c>
      <c r="G240" s="102">
        <v>0</v>
      </c>
      <c r="H240" s="105">
        <v>0</v>
      </c>
      <c r="I240" s="105"/>
      <c r="J240" s="105"/>
      <c r="K240" s="105"/>
      <c r="L240" s="105"/>
      <c r="M240" s="105">
        <v>0</v>
      </c>
      <c r="N240" s="105"/>
      <c r="O240" s="100">
        <v>0</v>
      </c>
      <c r="P240" s="107"/>
      <c r="Q240" s="107"/>
      <c r="R240" s="107"/>
      <c r="S240" s="107"/>
      <c r="T240" s="107"/>
      <c r="U240" s="101">
        <v>0</v>
      </c>
      <c r="V240" s="101">
        <f t="shared" si="361"/>
        <v>2.2000000000000002</v>
      </c>
      <c r="W240" s="103">
        <f t="shared" si="362"/>
        <v>2</v>
      </c>
      <c r="X240" s="107">
        <v>10</v>
      </c>
      <c r="Y240" s="103">
        <f>'ИТОГ и проверка'!R240</f>
        <v>0</v>
      </c>
      <c r="Z240" s="103">
        <f t="shared" si="369"/>
        <v>0</v>
      </c>
      <c r="AA240" s="101">
        <f t="shared" si="363"/>
        <v>-10</v>
      </c>
      <c r="AB240" s="103">
        <f t="shared" si="364"/>
        <v>0</v>
      </c>
      <c r="AC240" s="107"/>
      <c r="AD240" s="103"/>
      <c r="AE240" s="107"/>
      <c r="AF240" s="107"/>
      <c r="AG240" s="103">
        <f t="shared" si="365"/>
        <v>0</v>
      </c>
      <c r="AH240" s="103"/>
      <c r="AI240" s="121"/>
      <c r="AJ240" s="121">
        <f t="shared" si="366"/>
        <v>0</v>
      </c>
      <c r="AK240" s="119">
        <f t="shared" si="367"/>
        <v>0</v>
      </c>
      <c r="AL240" s="101">
        <f t="shared" si="368"/>
        <v>0</v>
      </c>
    </row>
    <row r="241" ht="31.5">
      <c r="A241" s="96" t="s">
        <v>488</v>
      </c>
      <c r="B241" s="97" t="s">
        <v>489</v>
      </c>
      <c r="C241" s="238">
        <v>246.23500000000001</v>
      </c>
      <c r="D241" s="337">
        <v>31</v>
      </c>
      <c r="E241" s="293">
        <v>30</v>
      </c>
      <c r="F241" s="217">
        <f t="shared" si="360"/>
        <v>0.12183483257863423</v>
      </c>
      <c r="G241" s="102">
        <v>3</v>
      </c>
      <c r="H241" s="105">
        <v>10</v>
      </c>
      <c r="I241" s="105"/>
      <c r="J241" s="105"/>
      <c r="K241" s="105"/>
      <c r="L241" s="105"/>
      <c r="M241" s="105">
        <v>3</v>
      </c>
      <c r="N241" s="105"/>
      <c r="O241" s="100">
        <v>1</v>
      </c>
      <c r="P241" s="107"/>
      <c r="Q241" s="107"/>
      <c r="R241" s="107"/>
      <c r="S241" s="107"/>
      <c r="T241" s="107"/>
      <c r="U241" s="101">
        <f t="shared" ref="U229:U265" si="370">O241/G241%</f>
        <v>33.333333333333336</v>
      </c>
      <c r="V241" s="101">
        <f t="shared" si="361"/>
        <v>3</v>
      </c>
      <c r="W241" s="103">
        <f t="shared" si="362"/>
        <v>3</v>
      </c>
      <c r="X241" s="107">
        <v>10</v>
      </c>
      <c r="Y241" s="103">
        <f>'ИТОГ и проверка'!R241</f>
        <v>3</v>
      </c>
      <c r="Z241" s="103">
        <f t="shared" si="369"/>
        <v>10</v>
      </c>
      <c r="AA241" s="101">
        <f t="shared" si="363"/>
        <v>0</v>
      </c>
      <c r="AB241" s="10">
        <f t="shared" si="364"/>
        <v>0</v>
      </c>
      <c r="AC241" s="107"/>
      <c r="AD241" s="103"/>
      <c r="AE241" s="107"/>
      <c r="AF241" s="107"/>
      <c r="AG241" s="103">
        <f t="shared" si="365"/>
        <v>3</v>
      </c>
      <c r="AH241" s="103"/>
      <c r="AI241" s="121"/>
      <c r="AJ241" s="121">
        <f t="shared" si="366"/>
        <v>3</v>
      </c>
      <c r="AK241" s="119">
        <f t="shared" si="367"/>
        <v>0</v>
      </c>
      <c r="AL241" s="101">
        <f t="shared" si="368"/>
        <v>0</v>
      </c>
    </row>
    <row r="242" ht="47.25">
      <c r="A242" s="96" t="s">
        <v>490</v>
      </c>
      <c r="B242" s="97" t="s">
        <v>491</v>
      </c>
      <c r="C242" s="214">
        <v>349.32100000000003</v>
      </c>
      <c r="D242" s="104">
        <v>24</v>
      </c>
      <c r="E242" s="289">
        <v>23</v>
      </c>
      <c r="F242" s="200">
        <f t="shared" si="360"/>
        <v>0.065842019231595009</v>
      </c>
      <c r="G242" s="102">
        <v>0</v>
      </c>
      <c r="H242" s="105">
        <v>0</v>
      </c>
      <c r="I242" s="105"/>
      <c r="J242" s="105"/>
      <c r="K242" s="105"/>
      <c r="L242" s="105"/>
      <c r="M242" s="105">
        <v>0</v>
      </c>
      <c r="N242" s="105"/>
      <c r="O242" s="100">
        <v>0</v>
      </c>
      <c r="P242" s="107"/>
      <c r="Q242" s="107"/>
      <c r="R242" s="107"/>
      <c r="S242" s="107"/>
      <c r="T242" s="107"/>
      <c r="U242" s="101">
        <v>0</v>
      </c>
      <c r="V242" s="101">
        <f t="shared" si="361"/>
        <v>2.3000000000000003</v>
      </c>
      <c r="W242" s="103">
        <f t="shared" si="362"/>
        <v>2</v>
      </c>
      <c r="X242" s="107">
        <v>10</v>
      </c>
      <c r="Y242" s="103">
        <f>'ИТОГ и проверка'!R242</f>
        <v>0</v>
      </c>
      <c r="Z242" s="103">
        <f t="shared" si="369"/>
        <v>0</v>
      </c>
      <c r="AA242" s="101">
        <f t="shared" si="363"/>
        <v>-10</v>
      </c>
      <c r="AB242" s="103">
        <f t="shared" si="364"/>
        <v>0</v>
      </c>
      <c r="AC242" s="107"/>
      <c r="AD242" s="103"/>
      <c r="AE242" s="107"/>
      <c r="AF242" s="107"/>
      <c r="AG242" s="103">
        <f t="shared" si="365"/>
        <v>0</v>
      </c>
      <c r="AH242" s="103"/>
      <c r="AI242" s="121"/>
      <c r="AJ242" s="121">
        <f t="shared" si="366"/>
        <v>0</v>
      </c>
      <c r="AK242" s="119">
        <f t="shared" si="367"/>
        <v>0</v>
      </c>
      <c r="AL242" s="101">
        <f t="shared" si="368"/>
        <v>0</v>
      </c>
    </row>
    <row r="243" ht="47.25">
      <c r="A243" s="96" t="s">
        <v>492</v>
      </c>
      <c r="B243" s="97" t="s">
        <v>493</v>
      </c>
      <c r="C243" s="211">
        <v>144.42500000000001</v>
      </c>
      <c r="D243" s="104">
        <v>9</v>
      </c>
      <c r="E243" s="105">
        <v>10</v>
      </c>
      <c r="F243" s="200">
        <f t="shared" si="360"/>
        <v>0.069240090012117006</v>
      </c>
      <c r="G243" s="102">
        <v>0</v>
      </c>
      <c r="H243" s="105">
        <v>0</v>
      </c>
      <c r="I243" s="105"/>
      <c r="J243" s="105"/>
      <c r="K243" s="105"/>
      <c r="L243" s="105"/>
      <c r="M243" s="105">
        <v>0</v>
      </c>
      <c r="N243" s="105"/>
      <c r="O243" s="100">
        <v>0</v>
      </c>
      <c r="P243" s="107"/>
      <c r="Q243" s="107"/>
      <c r="R243" s="107"/>
      <c r="S243" s="107"/>
      <c r="T243" s="107"/>
      <c r="U243" s="101">
        <v>0</v>
      </c>
      <c r="V243" s="101">
        <f t="shared" si="361"/>
        <v>0</v>
      </c>
      <c r="W243" s="103">
        <f t="shared" si="362"/>
        <v>0</v>
      </c>
      <c r="X243" s="107">
        <v>0</v>
      </c>
      <c r="Y243" s="103">
        <f>'ИТОГ и проверка'!R243</f>
        <v>0</v>
      </c>
      <c r="Z243" s="103">
        <f t="shared" si="369"/>
        <v>0</v>
      </c>
      <c r="AA243" s="101">
        <f t="shared" si="363"/>
        <v>0</v>
      </c>
      <c r="AB243" s="10">
        <f t="shared" si="364"/>
        <v>0</v>
      </c>
      <c r="AC243" s="107"/>
      <c r="AD243" s="103"/>
      <c r="AE243" s="107"/>
      <c r="AF243" s="107"/>
      <c r="AG243" s="103">
        <f t="shared" si="365"/>
        <v>0</v>
      </c>
      <c r="AH243" s="103"/>
      <c r="AI243" s="121"/>
      <c r="AJ243" s="121">
        <f t="shared" si="366"/>
        <v>0</v>
      </c>
      <c r="AK243" s="119">
        <f t="shared" si="367"/>
        <v>0</v>
      </c>
      <c r="AL243" s="101">
        <f t="shared" si="368"/>
        <v>0</v>
      </c>
    </row>
    <row r="244" ht="47.25">
      <c r="A244" s="96" t="s">
        <v>494</v>
      </c>
      <c r="B244" s="97" t="s">
        <v>495</v>
      </c>
      <c r="C244" s="214">
        <v>289.97000000000003</v>
      </c>
      <c r="D244" s="104">
        <v>14</v>
      </c>
      <c r="E244" s="289">
        <v>17</v>
      </c>
      <c r="F244" s="200">
        <f t="shared" si="360"/>
        <v>0.058626754491843978</v>
      </c>
      <c r="G244" s="102">
        <v>0</v>
      </c>
      <c r="H244" s="105">
        <v>0</v>
      </c>
      <c r="I244" s="105"/>
      <c r="J244" s="105"/>
      <c r="K244" s="105"/>
      <c r="L244" s="105"/>
      <c r="M244" s="105">
        <v>0</v>
      </c>
      <c r="N244" s="105"/>
      <c r="O244" s="100">
        <v>0</v>
      </c>
      <c r="P244" s="107"/>
      <c r="Q244" s="107"/>
      <c r="R244" s="107"/>
      <c r="S244" s="107"/>
      <c r="T244" s="107"/>
      <c r="U244" s="101">
        <v>0</v>
      </c>
      <c r="V244" s="101">
        <f t="shared" si="361"/>
        <v>1.7000000000000002</v>
      </c>
      <c r="W244" s="103">
        <f t="shared" si="362"/>
        <v>1</v>
      </c>
      <c r="X244" s="107">
        <v>10</v>
      </c>
      <c r="Y244" s="103">
        <f>'ИТОГ и проверка'!R244</f>
        <v>0</v>
      </c>
      <c r="Z244" s="103">
        <f t="shared" si="369"/>
        <v>0</v>
      </c>
      <c r="AA244" s="101">
        <f t="shared" si="363"/>
        <v>-10</v>
      </c>
      <c r="AB244" s="103">
        <f t="shared" si="364"/>
        <v>0</v>
      </c>
      <c r="AC244" s="107"/>
      <c r="AD244" s="103"/>
      <c r="AE244" s="107"/>
      <c r="AF244" s="107"/>
      <c r="AG244" s="103">
        <f t="shared" si="365"/>
        <v>0</v>
      </c>
      <c r="AH244" s="103"/>
      <c r="AI244" s="121"/>
      <c r="AJ244" s="121">
        <f t="shared" si="366"/>
        <v>0</v>
      </c>
      <c r="AK244" s="119">
        <f t="shared" si="367"/>
        <v>0</v>
      </c>
      <c r="AL244" s="101">
        <f t="shared" si="368"/>
        <v>0</v>
      </c>
    </row>
    <row r="245">
      <c r="A245" s="123" t="s">
        <v>496</v>
      </c>
      <c r="B245" s="87" t="s">
        <v>497</v>
      </c>
      <c r="C245" s="218"/>
      <c r="D245" s="88"/>
      <c r="E245" s="89"/>
      <c r="F245" s="310"/>
      <c r="G245" s="149"/>
      <c r="H245" s="91"/>
      <c r="I245" s="91"/>
      <c r="J245" s="91"/>
      <c r="K245" s="91"/>
      <c r="L245" s="91"/>
      <c r="M245" s="91"/>
      <c r="N245" s="91"/>
      <c r="O245" s="10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150"/>
      <c r="AA245" s="90"/>
      <c r="AB245" s="10">
        <f t="shared" si="364"/>
        <v>0</v>
      </c>
      <c r="AC245" s="90"/>
      <c r="AD245" s="90"/>
      <c r="AE245" s="90"/>
      <c r="AF245" s="90"/>
      <c r="AG245" s="90"/>
      <c r="AH245" s="90"/>
      <c r="AI245" s="370"/>
      <c r="AJ245" s="121">
        <f t="shared" si="366"/>
        <v>0</v>
      </c>
      <c r="AK245" s="119">
        <f t="shared" si="367"/>
        <v>0</v>
      </c>
      <c r="AL245" s="101">
        <f t="shared" si="368"/>
        <v>0</v>
      </c>
    </row>
    <row r="246" ht="63">
      <c r="A246" s="96" t="s">
        <v>498</v>
      </c>
      <c r="B246" s="97" t="s">
        <v>499</v>
      </c>
      <c r="C246" s="214">
        <v>18</v>
      </c>
      <c r="D246" s="337">
        <v>0</v>
      </c>
      <c r="E246" s="430">
        <v>0</v>
      </c>
      <c r="F246" s="200">
        <f t="shared" si="360"/>
        <v>0</v>
      </c>
      <c r="G246" s="102">
        <v>0</v>
      </c>
      <c r="H246" s="105">
        <v>0</v>
      </c>
      <c r="I246" s="105"/>
      <c r="J246" s="105"/>
      <c r="K246" s="105"/>
      <c r="L246" s="105"/>
      <c r="M246" s="105">
        <v>0</v>
      </c>
      <c r="N246" s="105"/>
      <c r="O246" s="100">
        <v>0</v>
      </c>
      <c r="P246" s="107"/>
      <c r="Q246" s="107"/>
      <c r="R246" s="107"/>
      <c r="S246" s="107"/>
      <c r="T246" s="107"/>
      <c r="U246" s="101">
        <v>0</v>
      </c>
      <c r="V246" s="101">
        <f t="shared" si="361"/>
        <v>0</v>
      </c>
      <c r="W246" s="103">
        <f t="shared" si="362"/>
        <v>0</v>
      </c>
      <c r="X246" s="107">
        <v>0</v>
      </c>
      <c r="Y246" s="103">
        <f>'ИТОГ и проверка'!R246</f>
        <v>0</v>
      </c>
      <c r="Z246" s="103">
        <v>0</v>
      </c>
      <c r="AA246" s="101">
        <f t="shared" si="363"/>
        <v>0</v>
      </c>
      <c r="AB246" s="103">
        <f t="shared" si="364"/>
        <v>0</v>
      </c>
      <c r="AC246" s="107"/>
      <c r="AD246" s="103"/>
      <c r="AE246" s="107"/>
      <c r="AF246" s="107"/>
      <c r="AG246" s="103">
        <f t="shared" si="365"/>
        <v>0</v>
      </c>
      <c r="AH246" s="103"/>
      <c r="AI246" s="121"/>
      <c r="AJ246" s="121">
        <f t="shared" si="366"/>
        <v>0</v>
      </c>
      <c r="AK246" s="119">
        <f t="shared" si="367"/>
        <v>0</v>
      </c>
      <c r="AL246" s="101">
        <f t="shared" si="368"/>
        <v>0</v>
      </c>
    </row>
    <row r="247" ht="47.25">
      <c r="A247" s="96" t="s">
        <v>500</v>
      </c>
      <c r="B247" s="97" t="s">
        <v>501</v>
      </c>
      <c r="C247" s="211">
        <v>144.40000000000001</v>
      </c>
      <c r="D247" s="104">
        <v>5</v>
      </c>
      <c r="E247" s="249">
        <v>5</v>
      </c>
      <c r="F247" s="200">
        <f t="shared" si="360"/>
        <v>0.03462603878116343</v>
      </c>
      <c r="G247" s="102">
        <v>0</v>
      </c>
      <c r="H247" s="105">
        <v>0</v>
      </c>
      <c r="I247" s="105"/>
      <c r="J247" s="105"/>
      <c r="K247" s="105"/>
      <c r="L247" s="105"/>
      <c r="M247" s="105">
        <v>0</v>
      </c>
      <c r="N247" s="105"/>
      <c r="O247" s="100">
        <v>0</v>
      </c>
      <c r="P247" s="107"/>
      <c r="Q247" s="107"/>
      <c r="R247" s="107"/>
      <c r="S247" s="107"/>
      <c r="T247" s="107"/>
      <c r="U247" s="101">
        <v>0</v>
      </c>
      <c r="V247" s="101">
        <f t="shared" si="361"/>
        <v>0</v>
      </c>
      <c r="W247" s="103">
        <f t="shared" si="362"/>
        <v>0</v>
      </c>
      <c r="X247" s="107">
        <v>0</v>
      </c>
      <c r="Y247" s="103">
        <f>'ИТОГ и проверка'!R247</f>
        <v>0</v>
      </c>
      <c r="Z247" s="103">
        <f t="shared" si="369"/>
        <v>0</v>
      </c>
      <c r="AA247" s="101">
        <f t="shared" si="363"/>
        <v>0</v>
      </c>
      <c r="AB247" s="10">
        <f t="shared" si="364"/>
        <v>0</v>
      </c>
      <c r="AC247" s="107"/>
      <c r="AD247" s="103"/>
      <c r="AE247" s="107"/>
      <c r="AF247" s="107"/>
      <c r="AG247" s="103">
        <f t="shared" si="365"/>
        <v>0</v>
      </c>
      <c r="AH247" s="103"/>
      <c r="AI247" s="121"/>
      <c r="AJ247" s="121">
        <f t="shared" si="366"/>
        <v>0</v>
      </c>
      <c r="AK247" s="119">
        <f t="shared" si="367"/>
        <v>0</v>
      </c>
      <c r="AL247" s="101">
        <f t="shared" si="368"/>
        <v>0</v>
      </c>
    </row>
    <row r="248">
      <c r="A248" s="123" t="s">
        <v>502</v>
      </c>
      <c r="B248" s="87" t="s">
        <v>503</v>
      </c>
      <c r="C248" s="206"/>
      <c r="D248" s="208"/>
      <c r="E248" s="301"/>
      <c r="F248" s="304"/>
      <c r="G248" s="149"/>
      <c r="H248" s="91"/>
      <c r="I248" s="91"/>
      <c r="J248" s="91"/>
      <c r="K248" s="91"/>
      <c r="L248" s="91"/>
      <c r="M248" s="91"/>
      <c r="N248" s="91"/>
      <c r="O248" s="10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150"/>
      <c r="AA248" s="90"/>
      <c r="AB248" s="103">
        <f t="shared" si="364"/>
        <v>0</v>
      </c>
      <c r="AC248" s="90"/>
      <c r="AD248" s="90"/>
      <c r="AE248" s="90"/>
      <c r="AF248" s="90"/>
      <c r="AG248" s="90"/>
      <c r="AH248" s="90"/>
      <c r="AI248" s="370"/>
      <c r="AJ248" s="121">
        <f t="shared" si="366"/>
        <v>0</v>
      </c>
      <c r="AK248" s="119">
        <f t="shared" si="367"/>
        <v>0</v>
      </c>
      <c r="AL248" s="101">
        <f t="shared" si="368"/>
        <v>0</v>
      </c>
    </row>
    <row r="249" ht="63">
      <c r="A249" s="96" t="s">
        <v>504</v>
      </c>
      <c r="B249" s="97" t="s">
        <v>505</v>
      </c>
      <c r="C249" s="211">
        <v>29.600000000000001</v>
      </c>
      <c r="D249" s="104">
        <v>3</v>
      </c>
      <c r="E249" s="230">
        <v>3</v>
      </c>
      <c r="F249" s="200">
        <f t="shared" si="360"/>
        <v>0.10135135135135134</v>
      </c>
      <c r="G249" s="102">
        <v>0</v>
      </c>
      <c r="H249" s="105">
        <v>0</v>
      </c>
      <c r="I249" s="105"/>
      <c r="J249" s="105"/>
      <c r="K249" s="105"/>
      <c r="L249" s="105"/>
      <c r="M249" s="105">
        <v>0</v>
      </c>
      <c r="N249" s="105"/>
      <c r="O249" s="100">
        <v>0</v>
      </c>
      <c r="P249" s="107"/>
      <c r="Q249" s="107"/>
      <c r="R249" s="107"/>
      <c r="S249" s="107"/>
      <c r="T249" s="107"/>
      <c r="U249" s="101">
        <v>0</v>
      </c>
      <c r="V249" s="101">
        <f t="shared" si="361"/>
        <v>0</v>
      </c>
      <c r="W249" s="103">
        <f t="shared" si="362"/>
        <v>0</v>
      </c>
      <c r="X249" s="107">
        <v>0</v>
      </c>
      <c r="Y249" s="103">
        <f>'ИТОГ и проверка'!R249</f>
        <v>0</v>
      </c>
      <c r="Z249" s="103">
        <f t="shared" si="369"/>
        <v>0</v>
      </c>
      <c r="AA249" s="101">
        <f t="shared" si="363"/>
        <v>0</v>
      </c>
      <c r="AB249" s="10">
        <f t="shared" si="364"/>
        <v>0</v>
      </c>
      <c r="AC249" s="107"/>
      <c r="AD249" s="103"/>
      <c r="AE249" s="107"/>
      <c r="AF249" s="107"/>
      <c r="AG249" s="103">
        <f t="shared" si="365"/>
        <v>0</v>
      </c>
      <c r="AH249" s="103"/>
      <c r="AI249" s="121"/>
      <c r="AJ249" s="121">
        <f t="shared" si="366"/>
        <v>0</v>
      </c>
      <c r="AK249" s="119">
        <f t="shared" si="367"/>
        <v>0</v>
      </c>
      <c r="AL249" s="101">
        <f t="shared" si="368"/>
        <v>0</v>
      </c>
    </row>
    <row r="250" ht="47.25">
      <c r="A250" s="96" t="s">
        <v>506</v>
      </c>
      <c r="B250" s="97" t="s">
        <v>507</v>
      </c>
      <c r="C250" s="214">
        <v>5.2000000000000002</v>
      </c>
      <c r="D250" s="104">
        <v>0</v>
      </c>
      <c r="E250" s="294">
        <v>0</v>
      </c>
      <c r="F250" s="200">
        <f t="shared" si="360"/>
        <v>0</v>
      </c>
      <c r="G250" s="102">
        <v>0</v>
      </c>
      <c r="H250" s="105">
        <v>0</v>
      </c>
      <c r="I250" s="105"/>
      <c r="J250" s="105"/>
      <c r="K250" s="105"/>
      <c r="L250" s="105"/>
      <c r="M250" s="105">
        <v>0</v>
      </c>
      <c r="N250" s="105"/>
      <c r="O250" s="100">
        <v>0</v>
      </c>
      <c r="P250" s="107"/>
      <c r="Q250" s="107"/>
      <c r="R250" s="107"/>
      <c r="S250" s="107"/>
      <c r="T250" s="107"/>
      <c r="U250" s="101">
        <v>0</v>
      </c>
      <c r="V250" s="101">
        <f t="shared" si="361"/>
        <v>0</v>
      </c>
      <c r="W250" s="103">
        <f t="shared" si="362"/>
        <v>0</v>
      </c>
      <c r="X250" s="107">
        <v>0</v>
      </c>
      <c r="Y250" s="103">
        <f>'ИТОГ и проверка'!R250</f>
        <v>0</v>
      </c>
      <c r="Z250" s="103">
        <v>0</v>
      </c>
      <c r="AA250" s="101">
        <f t="shared" si="363"/>
        <v>0</v>
      </c>
      <c r="AB250" s="103">
        <f t="shared" si="364"/>
        <v>0</v>
      </c>
      <c r="AC250" s="107"/>
      <c r="AD250" s="103"/>
      <c r="AE250" s="107"/>
      <c r="AF250" s="107"/>
      <c r="AG250" s="103">
        <f t="shared" si="365"/>
        <v>0</v>
      </c>
      <c r="AH250" s="103"/>
      <c r="AI250" s="121"/>
      <c r="AJ250" s="121">
        <f t="shared" si="366"/>
        <v>0</v>
      </c>
      <c r="AK250" s="119">
        <f t="shared" si="367"/>
        <v>0</v>
      </c>
      <c r="AL250" s="101">
        <f t="shared" si="368"/>
        <v>0</v>
      </c>
    </row>
    <row r="251" ht="47.25">
      <c r="A251" s="96" t="s">
        <v>508</v>
      </c>
      <c r="B251" s="97" t="s">
        <v>509</v>
      </c>
      <c r="C251" s="211">
        <v>3.2000000000000002</v>
      </c>
      <c r="D251" s="337">
        <v>0</v>
      </c>
      <c r="E251" s="293">
        <v>0</v>
      </c>
      <c r="F251" s="217">
        <f t="shared" si="360"/>
        <v>0</v>
      </c>
      <c r="G251" s="102">
        <v>0</v>
      </c>
      <c r="H251" s="105">
        <v>0</v>
      </c>
      <c r="I251" s="105"/>
      <c r="J251" s="105"/>
      <c r="K251" s="105"/>
      <c r="L251" s="105"/>
      <c r="M251" s="105">
        <v>0</v>
      </c>
      <c r="N251" s="105"/>
      <c r="O251" s="100">
        <v>0</v>
      </c>
      <c r="P251" s="107"/>
      <c r="Q251" s="107"/>
      <c r="R251" s="107"/>
      <c r="S251" s="107"/>
      <c r="T251" s="107"/>
      <c r="U251" s="101">
        <v>0</v>
      </c>
      <c r="V251" s="101">
        <f t="shared" si="361"/>
        <v>0</v>
      </c>
      <c r="W251" s="103">
        <f t="shared" si="362"/>
        <v>0</v>
      </c>
      <c r="X251" s="107">
        <v>0</v>
      </c>
      <c r="Y251" s="103">
        <f>'ИТОГ и проверка'!R251</f>
        <v>0</v>
      </c>
      <c r="Z251" s="103">
        <v>0</v>
      </c>
      <c r="AA251" s="101">
        <f t="shared" si="363"/>
        <v>0</v>
      </c>
      <c r="AB251" s="10">
        <f t="shared" si="364"/>
        <v>0</v>
      </c>
      <c r="AC251" s="107"/>
      <c r="AD251" s="103"/>
      <c r="AE251" s="107"/>
      <c r="AF251" s="107"/>
      <c r="AG251" s="103">
        <f t="shared" si="365"/>
        <v>0</v>
      </c>
      <c r="AH251" s="103"/>
      <c r="AI251" s="121"/>
      <c r="AJ251" s="121">
        <f t="shared" si="366"/>
        <v>0</v>
      </c>
      <c r="AK251" s="119">
        <f t="shared" si="367"/>
        <v>0</v>
      </c>
      <c r="AL251" s="101">
        <f t="shared" si="368"/>
        <v>0</v>
      </c>
    </row>
    <row r="252" ht="31.5">
      <c r="A252" s="96" t="s">
        <v>510</v>
      </c>
      <c r="B252" s="97" t="s">
        <v>511</v>
      </c>
      <c r="C252" s="214">
        <v>4</v>
      </c>
      <c r="D252" s="104">
        <v>0</v>
      </c>
      <c r="E252" s="294">
        <v>0</v>
      </c>
      <c r="F252" s="200">
        <f t="shared" si="360"/>
        <v>0</v>
      </c>
      <c r="G252" s="102">
        <v>0</v>
      </c>
      <c r="H252" s="105">
        <v>0</v>
      </c>
      <c r="I252" s="105"/>
      <c r="J252" s="105"/>
      <c r="K252" s="105"/>
      <c r="L252" s="105"/>
      <c r="M252" s="105">
        <v>0</v>
      </c>
      <c r="N252" s="105"/>
      <c r="O252" s="100">
        <v>0</v>
      </c>
      <c r="P252" s="107"/>
      <c r="Q252" s="107"/>
      <c r="R252" s="107"/>
      <c r="S252" s="107"/>
      <c r="T252" s="107"/>
      <c r="U252" s="101">
        <v>0</v>
      </c>
      <c r="V252" s="101">
        <f t="shared" si="361"/>
        <v>0</v>
      </c>
      <c r="W252" s="103">
        <f t="shared" si="362"/>
        <v>0</v>
      </c>
      <c r="X252" s="107">
        <v>0</v>
      </c>
      <c r="Y252" s="103">
        <f>'ИТОГ и проверка'!R252</f>
        <v>0</v>
      </c>
      <c r="Z252" s="103">
        <v>0</v>
      </c>
      <c r="AA252" s="101">
        <f t="shared" si="363"/>
        <v>0</v>
      </c>
      <c r="AB252" s="103">
        <f t="shared" si="364"/>
        <v>0</v>
      </c>
      <c r="AC252" s="107"/>
      <c r="AD252" s="103"/>
      <c r="AE252" s="107"/>
      <c r="AF252" s="107"/>
      <c r="AG252" s="103">
        <f t="shared" si="365"/>
        <v>0</v>
      </c>
      <c r="AH252" s="103"/>
      <c r="AI252" s="121"/>
      <c r="AJ252" s="121">
        <f t="shared" si="366"/>
        <v>0</v>
      </c>
      <c r="AK252" s="119">
        <f t="shared" si="367"/>
        <v>0</v>
      </c>
      <c r="AL252" s="101">
        <f t="shared" si="368"/>
        <v>0</v>
      </c>
    </row>
    <row r="253" ht="31.5">
      <c r="A253" s="96" t="s">
        <v>512</v>
      </c>
      <c r="B253" s="97" t="s">
        <v>513</v>
      </c>
      <c r="C253" s="211">
        <v>9.4000000000000004</v>
      </c>
      <c r="D253" s="337">
        <v>0</v>
      </c>
      <c r="E253" s="293">
        <v>0</v>
      </c>
      <c r="F253" s="217">
        <f t="shared" si="360"/>
        <v>0</v>
      </c>
      <c r="G253" s="102">
        <v>0</v>
      </c>
      <c r="H253" s="105">
        <v>0</v>
      </c>
      <c r="I253" s="105"/>
      <c r="J253" s="105"/>
      <c r="K253" s="105"/>
      <c r="L253" s="105"/>
      <c r="M253" s="105">
        <v>0</v>
      </c>
      <c r="N253" s="105"/>
      <c r="O253" s="100">
        <v>0</v>
      </c>
      <c r="P253" s="107"/>
      <c r="Q253" s="107"/>
      <c r="R253" s="107"/>
      <c r="S253" s="107"/>
      <c r="T253" s="107"/>
      <c r="U253" s="101">
        <v>0</v>
      </c>
      <c r="V253" s="101">
        <f t="shared" si="361"/>
        <v>0</v>
      </c>
      <c r="W253" s="103">
        <f t="shared" si="362"/>
        <v>0</v>
      </c>
      <c r="X253" s="107">
        <v>0</v>
      </c>
      <c r="Y253" s="103">
        <f>'ИТОГ и проверка'!R253</f>
        <v>0</v>
      </c>
      <c r="Z253" s="103">
        <v>0</v>
      </c>
      <c r="AA253" s="101">
        <f t="shared" si="363"/>
        <v>0</v>
      </c>
      <c r="AB253" s="10">
        <f t="shared" si="364"/>
        <v>0</v>
      </c>
      <c r="AC253" s="107"/>
      <c r="AD253" s="103"/>
      <c r="AE253" s="107"/>
      <c r="AF253" s="107"/>
      <c r="AG253" s="103">
        <f t="shared" si="365"/>
        <v>0</v>
      </c>
      <c r="AH253" s="103"/>
      <c r="AI253" s="121"/>
      <c r="AJ253" s="121">
        <f t="shared" si="366"/>
        <v>0</v>
      </c>
      <c r="AK253" s="119">
        <f t="shared" si="367"/>
        <v>0</v>
      </c>
      <c r="AL253" s="101">
        <f t="shared" si="368"/>
        <v>0</v>
      </c>
    </row>
    <row r="254" ht="63">
      <c r="A254" s="96" t="s">
        <v>514</v>
      </c>
      <c r="B254" s="97" t="s">
        <v>515</v>
      </c>
      <c r="C254" s="214">
        <v>11.4</v>
      </c>
      <c r="D254" s="104">
        <v>0</v>
      </c>
      <c r="E254" s="182">
        <v>0</v>
      </c>
      <c r="F254" s="200">
        <f t="shared" si="360"/>
        <v>0</v>
      </c>
      <c r="G254" s="102">
        <v>0</v>
      </c>
      <c r="H254" s="105">
        <v>0</v>
      </c>
      <c r="I254" s="105"/>
      <c r="J254" s="105"/>
      <c r="K254" s="105"/>
      <c r="L254" s="105"/>
      <c r="M254" s="105">
        <v>0</v>
      </c>
      <c r="N254" s="105"/>
      <c r="O254" s="100">
        <v>0</v>
      </c>
      <c r="P254" s="107"/>
      <c r="Q254" s="107"/>
      <c r="R254" s="107"/>
      <c r="S254" s="107"/>
      <c r="T254" s="107"/>
      <c r="U254" s="101">
        <v>0</v>
      </c>
      <c r="V254" s="101">
        <f t="shared" si="361"/>
        <v>0</v>
      </c>
      <c r="W254" s="103">
        <f t="shared" si="362"/>
        <v>0</v>
      </c>
      <c r="X254" s="107">
        <v>0</v>
      </c>
      <c r="Y254" s="103">
        <f>'ИТОГ и проверка'!R254</f>
        <v>0</v>
      </c>
      <c r="Z254" s="103">
        <v>0</v>
      </c>
      <c r="AA254" s="101">
        <f t="shared" si="363"/>
        <v>0</v>
      </c>
      <c r="AB254" s="103">
        <f t="shared" si="364"/>
        <v>0</v>
      </c>
      <c r="AC254" s="107"/>
      <c r="AD254" s="103"/>
      <c r="AE254" s="107"/>
      <c r="AF254" s="107"/>
      <c r="AG254" s="103">
        <f t="shared" si="365"/>
        <v>0</v>
      </c>
      <c r="AH254" s="103"/>
      <c r="AI254" s="121"/>
      <c r="AJ254" s="121">
        <f t="shared" si="366"/>
        <v>0</v>
      </c>
      <c r="AK254" s="119">
        <f t="shared" si="367"/>
        <v>0</v>
      </c>
      <c r="AL254" s="101">
        <f t="shared" si="368"/>
        <v>0</v>
      </c>
    </row>
    <row r="255">
      <c r="A255" s="96" t="s">
        <v>516</v>
      </c>
      <c r="B255" s="97" t="s">
        <v>517</v>
      </c>
      <c r="C255" s="211">
        <v>5.1719999999999997</v>
      </c>
      <c r="D255" s="104">
        <v>0</v>
      </c>
      <c r="E255" s="100">
        <v>0</v>
      </c>
      <c r="F255" s="200">
        <f t="shared" si="360"/>
        <v>0</v>
      </c>
      <c r="G255" s="102">
        <v>0</v>
      </c>
      <c r="H255" s="105">
        <v>0</v>
      </c>
      <c r="I255" s="105"/>
      <c r="J255" s="105"/>
      <c r="K255" s="105"/>
      <c r="L255" s="105"/>
      <c r="M255" s="105">
        <v>0</v>
      </c>
      <c r="N255" s="105"/>
      <c r="O255" s="145"/>
      <c r="P255" s="107"/>
      <c r="Q255" s="107"/>
      <c r="R255" s="107"/>
      <c r="S255" s="107"/>
      <c r="T255" s="107"/>
      <c r="U255" s="101">
        <v>0</v>
      </c>
      <c r="V255" s="101">
        <f t="shared" si="361"/>
        <v>0</v>
      </c>
      <c r="W255" s="103">
        <f t="shared" si="362"/>
        <v>0</v>
      </c>
      <c r="X255" s="107">
        <v>0</v>
      </c>
      <c r="Y255" s="103">
        <f>'ИТОГ и проверка'!R255</f>
        <v>0</v>
      </c>
      <c r="Z255" s="103">
        <v>0</v>
      </c>
      <c r="AA255" s="101">
        <f t="shared" si="363"/>
        <v>0</v>
      </c>
      <c r="AB255" s="10">
        <f t="shared" si="364"/>
        <v>0</v>
      </c>
      <c r="AC255" s="107"/>
      <c r="AD255" s="103"/>
      <c r="AE255" s="107"/>
      <c r="AF255" s="107"/>
      <c r="AG255" s="103">
        <f t="shared" si="365"/>
        <v>0</v>
      </c>
      <c r="AH255" s="103"/>
      <c r="AI255" s="121"/>
      <c r="AJ255" s="121">
        <f t="shared" si="366"/>
        <v>0</v>
      </c>
      <c r="AK255" s="119">
        <f t="shared" si="367"/>
        <v>0</v>
      </c>
      <c r="AL255" s="101">
        <f t="shared" si="368"/>
        <v>0</v>
      </c>
    </row>
    <row r="256" ht="31.5">
      <c r="A256" s="96" t="s">
        <v>518</v>
      </c>
      <c r="B256" s="97" t="s">
        <v>519</v>
      </c>
      <c r="C256" s="214">
        <v>3.52</v>
      </c>
      <c r="D256" s="104">
        <v>0</v>
      </c>
      <c r="E256" s="426">
        <v>0</v>
      </c>
      <c r="F256" s="200">
        <f t="shared" si="360"/>
        <v>0</v>
      </c>
      <c r="G256" s="102">
        <v>0</v>
      </c>
      <c r="H256" s="105">
        <v>0</v>
      </c>
      <c r="I256" s="105"/>
      <c r="J256" s="105"/>
      <c r="K256" s="105"/>
      <c r="L256" s="105"/>
      <c r="M256" s="105">
        <v>0</v>
      </c>
      <c r="N256" s="105"/>
      <c r="O256" s="100">
        <v>0</v>
      </c>
      <c r="P256" s="107"/>
      <c r="Q256" s="107"/>
      <c r="R256" s="107"/>
      <c r="S256" s="107"/>
      <c r="T256" s="107"/>
      <c r="U256" s="101">
        <v>0</v>
      </c>
      <c r="V256" s="101">
        <f t="shared" si="361"/>
        <v>0</v>
      </c>
      <c r="W256" s="103">
        <f t="shared" si="362"/>
        <v>0</v>
      </c>
      <c r="X256" s="107">
        <v>0</v>
      </c>
      <c r="Y256" s="103">
        <f>'ИТОГ и проверка'!R256</f>
        <v>0</v>
      </c>
      <c r="Z256" s="103">
        <v>0</v>
      </c>
      <c r="AA256" s="101">
        <f t="shared" si="363"/>
        <v>0</v>
      </c>
      <c r="AB256" s="103">
        <f t="shared" si="364"/>
        <v>0</v>
      </c>
      <c r="AC256" s="107"/>
      <c r="AD256" s="103"/>
      <c r="AE256" s="107"/>
      <c r="AF256" s="107"/>
      <c r="AG256" s="103">
        <f t="shared" si="365"/>
        <v>0</v>
      </c>
      <c r="AH256" s="103"/>
      <c r="AI256" s="121"/>
      <c r="AJ256" s="121">
        <f t="shared" si="366"/>
        <v>0</v>
      </c>
      <c r="AK256" s="119">
        <f t="shared" si="367"/>
        <v>0</v>
      </c>
      <c r="AL256" s="101">
        <f t="shared" si="368"/>
        <v>0</v>
      </c>
    </row>
    <row r="257" ht="31.5">
      <c r="A257" s="96" t="s">
        <v>520</v>
      </c>
      <c r="B257" s="97" t="s">
        <v>521</v>
      </c>
      <c r="C257" s="211">
        <v>23.199999999999999</v>
      </c>
      <c r="D257" s="337">
        <v>1</v>
      </c>
      <c r="E257" s="261">
        <v>1</v>
      </c>
      <c r="F257" s="217">
        <f t="shared" si="360"/>
        <v>0.043103448275862072</v>
      </c>
      <c r="G257" s="102">
        <v>0</v>
      </c>
      <c r="H257" s="105">
        <v>0</v>
      </c>
      <c r="I257" s="105"/>
      <c r="J257" s="105"/>
      <c r="K257" s="105"/>
      <c r="L257" s="105"/>
      <c r="M257" s="105">
        <v>0</v>
      </c>
      <c r="N257" s="105"/>
      <c r="O257" s="100">
        <v>0</v>
      </c>
      <c r="P257" s="107"/>
      <c r="Q257" s="107"/>
      <c r="R257" s="107"/>
      <c r="S257" s="107"/>
      <c r="T257" s="107"/>
      <c r="U257" s="101">
        <v>0</v>
      </c>
      <c r="V257" s="101">
        <f t="shared" si="361"/>
        <v>0</v>
      </c>
      <c r="W257" s="103">
        <f t="shared" si="362"/>
        <v>0</v>
      </c>
      <c r="X257" s="107">
        <v>0</v>
      </c>
      <c r="Y257" s="103">
        <f>'ИТОГ и проверка'!R257</f>
        <v>0</v>
      </c>
      <c r="Z257" s="103">
        <f t="shared" si="369"/>
        <v>0</v>
      </c>
      <c r="AA257" s="101">
        <f t="shared" si="363"/>
        <v>0</v>
      </c>
      <c r="AB257" s="10">
        <f t="shared" si="364"/>
        <v>0</v>
      </c>
      <c r="AC257" s="107"/>
      <c r="AD257" s="103"/>
      <c r="AE257" s="107"/>
      <c r="AF257" s="107"/>
      <c r="AG257" s="103">
        <f t="shared" si="365"/>
        <v>0</v>
      </c>
      <c r="AH257" s="103"/>
      <c r="AI257" s="121"/>
      <c r="AJ257" s="121">
        <f t="shared" si="366"/>
        <v>0</v>
      </c>
      <c r="AK257" s="119">
        <f t="shared" si="367"/>
        <v>0</v>
      </c>
      <c r="AL257" s="101">
        <f t="shared" si="368"/>
        <v>0</v>
      </c>
    </row>
    <row r="258" ht="31.5">
      <c r="A258" s="96" t="s">
        <v>522</v>
      </c>
      <c r="B258" s="97" t="s">
        <v>523</v>
      </c>
      <c r="C258" s="265">
        <v>35.938000000000002</v>
      </c>
      <c r="D258" s="104">
        <v>3</v>
      </c>
      <c r="E258" s="230">
        <v>4</v>
      </c>
      <c r="F258" s="200">
        <f t="shared" si="360"/>
        <v>0.11130279926540151</v>
      </c>
      <c r="G258" s="102">
        <v>0</v>
      </c>
      <c r="H258" s="105">
        <v>0</v>
      </c>
      <c r="I258" s="105"/>
      <c r="J258" s="105"/>
      <c r="K258" s="105"/>
      <c r="L258" s="105"/>
      <c r="M258" s="105">
        <v>0</v>
      </c>
      <c r="N258" s="105"/>
      <c r="O258" s="100">
        <v>0</v>
      </c>
      <c r="P258" s="107"/>
      <c r="Q258" s="107"/>
      <c r="R258" s="107"/>
      <c r="S258" s="107"/>
      <c r="T258" s="107"/>
      <c r="U258" s="101">
        <v>0</v>
      </c>
      <c r="V258" s="101">
        <f t="shared" si="361"/>
        <v>0</v>
      </c>
      <c r="W258" s="103">
        <f t="shared" si="362"/>
        <v>0</v>
      </c>
      <c r="X258" s="107">
        <v>0</v>
      </c>
      <c r="Y258" s="103">
        <f>'ИТОГ и проверка'!R258</f>
        <v>0</v>
      </c>
      <c r="Z258" s="103">
        <f t="shared" si="369"/>
        <v>0</v>
      </c>
      <c r="AA258" s="101">
        <f t="shared" si="363"/>
        <v>0</v>
      </c>
      <c r="AB258" s="103">
        <f t="shared" si="364"/>
        <v>0</v>
      </c>
      <c r="AC258" s="107"/>
      <c r="AD258" s="103"/>
      <c r="AE258" s="107"/>
      <c r="AF258" s="107"/>
      <c r="AG258" s="103">
        <f t="shared" si="365"/>
        <v>0</v>
      </c>
      <c r="AH258" s="103"/>
      <c r="AI258" s="121"/>
      <c r="AJ258" s="121">
        <f t="shared" si="366"/>
        <v>0</v>
      </c>
      <c r="AK258" s="119">
        <f t="shared" si="367"/>
        <v>0</v>
      </c>
      <c r="AL258" s="101">
        <f t="shared" si="368"/>
        <v>0</v>
      </c>
    </row>
    <row r="259" ht="47.25">
      <c r="A259" s="96" t="s">
        <v>524</v>
      </c>
      <c r="B259" s="97" t="s">
        <v>525</v>
      </c>
      <c r="C259" s="211">
        <v>12.676</v>
      </c>
      <c r="D259" s="104">
        <v>2</v>
      </c>
      <c r="E259" s="100">
        <v>1</v>
      </c>
      <c r="F259" s="200">
        <f t="shared" si="360"/>
        <v>0.078889239507731149</v>
      </c>
      <c r="G259" s="102">
        <v>0</v>
      </c>
      <c r="H259" s="105">
        <v>0</v>
      </c>
      <c r="I259" s="105"/>
      <c r="J259" s="105"/>
      <c r="K259" s="105"/>
      <c r="L259" s="105"/>
      <c r="M259" s="105">
        <v>0</v>
      </c>
      <c r="N259" s="105"/>
      <c r="O259" s="100">
        <v>0</v>
      </c>
      <c r="P259" s="107"/>
      <c r="Q259" s="107"/>
      <c r="R259" s="107"/>
      <c r="S259" s="107"/>
      <c r="T259" s="107"/>
      <c r="U259" s="101">
        <v>0</v>
      </c>
      <c r="V259" s="101">
        <f t="shared" si="361"/>
        <v>0</v>
      </c>
      <c r="W259" s="103">
        <f t="shared" si="362"/>
        <v>0</v>
      </c>
      <c r="X259" s="107">
        <v>0</v>
      </c>
      <c r="Y259" s="103">
        <f>'ИТОГ и проверка'!R259</f>
        <v>0</v>
      </c>
      <c r="Z259" s="103">
        <f t="shared" si="369"/>
        <v>0</v>
      </c>
      <c r="AA259" s="101">
        <f t="shared" si="363"/>
        <v>0</v>
      </c>
      <c r="AB259" s="10">
        <f t="shared" si="364"/>
        <v>0</v>
      </c>
      <c r="AC259" s="107"/>
      <c r="AD259" s="103"/>
      <c r="AE259" s="107"/>
      <c r="AF259" s="107"/>
      <c r="AG259" s="103">
        <f t="shared" si="365"/>
        <v>0</v>
      </c>
      <c r="AH259" s="103"/>
      <c r="AI259" s="121"/>
      <c r="AJ259" s="121">
        <f t="shared" si="366"/>
        <v>0</v>
      </c>
      <c r="AK259" s="119">
        <f t="shared" si="367"/>
        <v>0</v>
      </c>
      <c r="AL259" s="101">
        <f t="shared" si="368"/>
        <v>0</v>
      </c>
    </row>
    <row r="260" ht="63">
      <c r="A260" s="99" t="s">
        <v>526</v>
      </c>
      <c r="B260" s="158" t="s">
        <v>527</v>
      </c>
      <c r="C260" s="214">
        <v>9.8000000000000007</v>
      </c>
      <c r="D260" s="104">
        <v>0</v>
      </c>
      <c r="E260" s="230">
        <v>4</v>
      </c>
      <c r="F260" s="200">
        <f t="shared" si="360"/>
        <v>0.4081632653061224</v>
      </c>
      <c r="G260" s="102">
        <v>0</v>
      </c>
      <c r="H260" s="105">
        <v>0</v>
      </c>
      <c r="I260" s="105"/>
      <c r="J260" s="105"/>
      <c r="K260" s="105"/>
      <c r="L260" s="105"/>
      <c r="M260" s="105">
        <v>0</v>
      </c>
      <c r="N260" s="105"/>
      <c r="O260" s="100">
        <v>0</v>
      </c>
      <c r="P260" s="107"/>
      <c r="Q260" s="107"/>
      <c r="R260" s="107"/>
      <c r="S260" s="107"/>
      <c r="T260" s="107"/>
      <c r="U260" s="101">
        <v>0</v>
      </c>
      <c r="V260" s="101">
        <f t="shared" si="361"/>
        <v>0</v>
      </c>
      <c r="W260" s="103">
        <f t="shared" si="362"/>
        <v>0</v>
      </c>
      <c r="X260" s="107">
        <v>0</v>
      </c>
      <c r="Y260" s="103">
        <f>'ИТОГ и проверка'!R260</f>
        <v>0</v>
      </c>
      <c r="Z260" s="103">
        <v>0</v>
      </c>
      <c r="AA260" s="101">
        <f t="shared" si="363"/>
        <v>0</v>
      </c>
      <c r="AB260" s="103">
        <f t="shared" si="364"/>
        <v>0</v>
      </c>
      <c r="AC260" s="107"/>
      <c r="AD260" s="103"/>
      <c r="AE260" s="107"/>
      <c r="AF260" s="107"/>
      <c r="AG260" s="103">
        <f t="shared" si="365"/>
        <v>0</v>
      </c>
      <c r="AH260" s="103"/>
      <c r="AI260" s="121"/>
      <c r="AJ260" s="121">
        <f t="shared" si="366"/>
        <v>0</v>
      </c>
      <c r="AK260" s="119">
        <f t="shared" si="367"/>
        <v>0</v>
      </c>
      <c r="AL260" s="101">
        <f t="shared" si="368"/>
        <v>0</v>
      </c>
    </row>
    <row r="261" ht="78.75">
      <c r="A261" s="96" t="s">
        <v>528</v>
      </c>
      <c r="B261" s="97" t="s">
        <v>529</v>
      </c>
      <c r="C261" s="211">
        <v>16.123000000000001</v>
      </c>
      <c r="D261" s="99">
        <v>0</v>
      </c>
      <c r="E261" s="249">
        <v>0</v>
      </c>
      <c r="F261" s="200">
        <f t="shared" si="360"/>
        <v>0</v>
      </c>
      <c r="G261" s="102">
        <v>0</v>
      </c>
      <c r="H261" s="105">
        <v>0</v>
      </c>
      <c r="I261" s="104"/>
      <c r="J261" s="105">
        <v>0</v>
      </c>
      <c r="K261" s="104"/>
      <c r="L261" s="104"/>
      <c r="M261" s="104"/>
      <c r="N261" s="105">
        <v>0</v>
      </c>
      <c r="O261" s="100">
        <v>0</v>
      </c>
      <c r="P261" s="99"/>
      <c r="Q261" s="99"/>
      <c r="R261" s="99"/>
      <c r="S261" s="99">
        <v>0</v>
      </c>
      <c r="T261" s="99">
        <v>0</v>
      </c>
      <c r="U261" s="101">
        <v>0</v>
      </c>
      <c r="V261" s="300">
        <f t="shared" si="361"/>
        <v>0</v>
      </c>
      <c r="W261" s="103">
        <v>0</v>
      </c>
      <c r="X261" s="107">
        <v>0</v>
      </c>
      <c r="Y261" s="103">
        <v>0</v>
      </c>
      <c r="Z261" s="103">
        <v>0</v>
      </c>
      <c r="AA261" s="101"/>
      <c r="AB261" s="10">
        <f t="shared" si="364"/>
        <v>0</v>
      </c>
      <c r="AC261" s="99"/>
      <c r="AD261" s="103">
        <v>0</v>
      </c>
      <c r="AE261" s="99"/>
      <c r="AF261" s="99"/>
      <c r="AG261" s="99"/>
      <c r="AH261" s="103">
        <v>0</v>
      </c>
      <c r="AI261" s="121"/>
      <c r="AJ261" s="121"/>
      <c r="AK261" s="119"/>
      <c r="AL261" s="101"/>
    </row>
    <row r="262" ht="31.5">
      <c r="A262" s="96" t="s">
        <v>530</v>
      </c>
      <c r="B262" s="97" t="s">
        <v>531</v>
      </c>
      <c r="C262" s="214">
        <v>179.86000000000001</v>
      </c>
      <c r="D262" s="337">
        <v>0</v>
      </c>
      <c r="E262" s="213">
        <v>0</v>
      </c>
      <c r="F262" s="217">
        <f t="shared" si="360"/>
        <v>0</v>
      </c>
      <c r="G262" s="102">
        <v>0</v>
      </c>
      <c r="H262" s="105">
        <v>0</v>
      </c>
      <c r="I262" s="105"/>
      <c r="J262" s="105"/>
      <c r="K262" s="105"/>
      <c r="L262" s="105"/>
      <c r="M262" s="105">
        <v>0</v>
      </c>
      <c r="N262" s="105"/>
      <c r="O262" s="100">
        <v>0</v>
      </c>
      <c r="P262" s="107"/>
      <c r="Q262" s="107"/>
      <c r="R262" s="107"/>
      <c r="S262" s="107"/>
      <c r="T262" s="107"/>
      <c r="U262" s="101">
        <v>0</v>
      </c>
      <c r="V262" s="101">
        <f t="shared" si="361"/>
        <v>0</v>
      </c>
      <c r="W262" s="103">
        <f t="shared" si="362"/>
        <v>0</v>
      </c>
      <c r="X262" s="107">
        <v>0</v>
      </c>
      <c r="Y262" s="103">
        <f>'ИТОГ и проверка'!R262</f>
        <v>0</v>
      </c>
      <c r="Z262" s="103">
        <v>0</v>
      </c>
      <c r="AA262" s="101">
        <f t="shared" si="363"/>
        <v>0</v>
      </c>
      <c r="AB262" s="103">
        <f t="shared" si="364"/>
        <v>0</v>
      </c>
      <c r="AC262" s="107"/>
      <c r="AD262" s="103"/>
      <c r="AE262" s="107"/>
      <c r="AF262" s="107"/>
      <c r="AG262" s="103">
        <f t="shared" si="365"/>
        <v>0</v>
      </c>
      <c r="AH262" s="103"/>
      <c r="AI262" s="121"/>
      <c r="AJ262" s="121">
        <f t="shared" si="366"/>
        <v>0</v>
      </c>
      <c r="AK262" s="119">
        <f t="shared" si="367"/>
        <v>0</v>
      </c>
      <c r="AL262" s="101">
        <f t="shared" si="368"/>
        <v>0</v>
      </c>
    </row>
    <row r="263" ht="47.25">
      <c r="A263" s="96" t="s">
        <v>532</v>
      </c>
      <c r="B263" s="97" t="s">
        <v>533</v>
      </c>
      <c r="C263" s="211">
        <v>47.5</v>
      </c>
      <c r="D263" s="337">
        <v>8</v>
      </c>
      <c r="E263" s="293">
        <v>7</v>
      </c>
      <c r="F263" s="217">
        <f t="shared" si="360"/>
        <v>0.14736842105263157</v>
      </c>
      <c r="G263" s="102">
        <v>0</v>
      </c>
      <c r="H263" s="105">
        <v>0</v>
      </c>
      <c r="I263" s="105"/>
      <c r="J263" s="105"/>
      <c r="K263" s="105"/>
      <c r="L263" s="105"/>
      <c r="M263" s="105">
        <v>0</v>
      </c>
      <c r="N263" s="105"/>
      <c r="O263" s="100">
        <v>0</v>
      </c>
      <c r="P263" s="107"/>
      <c r="Q263" s="107"/>
      <c r="R263" s="107"/>
      <c r="S263" s="107"/>
      <c r="T263" s="107"/>
      <c r="U263" s="101">
        <v>0</v>
      </c>
      <c r="V263" s="101">
        <f t="shared" si="361"/>
        <v>0</v>
      </c>
      <c r="W263" s="103">
        <f t="shared" si="362"/>
        <v>0</v>
      </c>
      <c r="X263" s="107">
        <v>0</v>
      </c>
      <c r="Y263" s="103">
        <f>'ИТОГ и проверка'!R263</f>
        <v>0</v>
      </c>
      <c r="Z263" s="103">
        <f t="shared" si="369"/>
        <v>0</v>
      </c>
      <c r="AA263" s="101">
        <f t="shared" si="363"/>
        <v>0</v>
      </c>
      <c r="AB263" s="10">
        <f t="shared" si="364"/>
        <v>0</v>
      </c>
      <c r="AC263" s="107"/>
      <c r="AD263" s="103"/>
      <c r="AE263" s="107"/>
      <c r="AF263" s="107"/>
      <c r="AG263" s="103">
        <f t="shared" si="365"/>
        <v>0</v>
      </c>
      <c r="AH263" s="103"/>
      <c r="AI263" s="121"/>
      <c r="AJ263" s="121">
        <f t="shared" si="366"/>
        <v>0</v>
      </c>
      <c r="AK263" s="119">
        <f t="shared" si="367"/>
        <v>0</v>
      </c>
      <c r="AL263" s="101">
        <f t="shared" si="368"/>
        <v>0</v>
      </c>
    </row>
    <row r="264" ht="47.25">
      <c r="A264" s="96" t="s">
        <v>534</v>
      </c>
      <c r="B264" s="97" t="s">
        <v>535</v>
      </c>
      <c r="C264" s="265">
        <v>23.922999999999998</v>
      </c>
      <c r="D264" s="104">
        <v>4</v>
      </c>
      <c r="E264" s="289">
        <v>4</v>
      </c>
      <c r="F264" s="200">
        <f t="shared" si="360"/>
        <v>0.1672031099778456</v>
      </c>
      <c r="G264" s="102">
        <v>0</v>
      </c>
      <c r="H264" s="105">
        <v>0</v>
      </c>
      <c r="I264" s="105"/>
      <c r="J264" s="105"/>
      <c r="K264" s="105"/>
      <c r="L264" s="105"/>
      <c r="M264" s="105">
        <v>0</v>
      </c>
      <c r="N264" s="105"/>
      <c r="O264" s="100">
        <v>0</v>
      </c>
      <c r="P264" s="107"/>
      <c r="Q264" s="107"/>
      <c r="R264" s="107"/>
      <c r="S264" s="107"/>
      <c r="T264" s="107"/>
      <c r="U264" s="101">
        <v>0</v>
      </c>
      <c r="V264" s="101">
        <f t="shared" si="361"/>
        <v>0</v>
      </c>
      <c r="W264" s="103">
        <f t="shared" si="362"/>
        <v>0</v>
      </c>
      <c r="X264" s="107">
        <v>0</v>
      </c>
      <c r="Y264" s="103">
        <f>'ИТОГ и проверка'!R264</f>
        <v>0</v>
      </c>
      <c r="Z264" s="103">
        <f t="shared" si="369"/>
        <v>0</v>
      </c>
      <c r="AA264" s="101">
        <f t="shared" si="363"/>
        <v>0</v>
      </c>
      <c r="AB264" s="103">
        <f t="shared" si="364"/>
        <v>0</v>
      </c>
      <c r="AC264" s="107"/>
      <c r="AD264" s="103"/>
      <c r="AE264" s="107"/>
      <c r="AF264" s="107"/>
      <c r="AG264" s="103">
        <f t="shared" si="365"/>
        <v>0</v>
      </c>
      <c r="AH264" s="103"/>
      <c r="AI264" s="121"/>
      <c r="AJ264" s="121">
        <f t="shared" si="366"/>
        <v>0</v>
      </c>
      <c r="AK264" s="119">
        <f t="shared" si="367"/>
        <v>0</v>
      </c>
      <c r="AL264" s="101">
        <f t="shared" si="368"/>
        <v>0</v>
      </c>
    </row>
    <row r="265" s="169" customFormat="1">
      <c r="A265" s="159"/>
      <c r="B265" s="160" t="s">
        <v>536</v>
      </c>
      <c r="C265" s="161">
        <f>SUM(C13:C264)</f>
        <v>70022.294000000009</v>
      </c>
      <c r="D265" s="162">
        <f>SUM(D13:D264)</f>
        <v>2921</v>
      </c>
      <c r="E265" s="162">
        <f>SUM(E13:E264)</f>
        <v>2874</v>
      </c>
      <c r="F265" s="431">
        <f t="shared" si="360"/>
        <v>0.041044070906902874</v>
      </c>
      <c r="G265" s="317">
        <f>SUM(G12:G264)</f>
        <v>192</v>
      </c>
      <c r="H265" s="318">
        <f>G265/D265%</f>
        <v>6.5730914070523792</v>
      </c>
      <c r="I265" s="317">
        <f>SUM(I13:I264)</f>
        <v>13</v>
      </c>
      <c r="J265" s="317">
        <f>SUM(J13:J264)</f>
        <v>0</v>
      </c>
      <c r="K265" s="317">
        <f>SUM(K13:K264)</f>
        <v>0</v>
      </c>
      <c r="L265" s="317">
        <f>SUM(L13:L264)</f>
        <v>0</v>
      </c>
      <c r="M265" s="317">
        <f>SUM(M13:M264)</f>
        <v>192</v>
      </c>
      <c r="N265" s="317">
        <f>SUM(N13:N264)</f>
        <v>0</v>
      </c>
      <c r="O265" s="162">
        <f>SUM(O12:O264)</f>
        <v>66</v>
      </c>
      <c r="P265" s="162">
        <f>SUM(P13:P264)</f>
        <v>0</v>
      </c>
      <c r="Q265" s="162">
        <f>SUM(Q13:Q264)</f>
        <v>0</v>
      </c>
      <c r="R265" s="162">
        <f>SUM(R13:R264)</f>
        <v>0</v>
      </c>
      <c r="S265" s="162">
        <f>SUM(S13:S264)</f>
        <v>0</v>
      </c>
      <c r="T265" s="162">
        <f>SUM(T13:T264)</f>
        <v>0</v>
      </c>
      <c r="U265" s="163">
        <f t="shared" si="370"/>
        <v>34.375</v>
      </c>
      <c r="V265" s="432"/>
      <c r="W265" s="162">
        <f>SUM(W13:W264)</f>
        <v>234</v>
      </c>
      <c r="X265" s="162"/>
      <c r="Y265" s="162">
        <f>SUM(Y13:Y264)</f>
        <v>193</v>
      </c>
      <c r="Z265" s="162"/>
      <c r="AA265" s="162"/>
      <c r="AB265" s="162">
        <f>SUM(AB13:AB264)</f>
        <v>0</v>
      </c>
      <c r="AC265" s="162">
        <f>SUM(AC13:AC264)</f>
        <v>20</v>
      </c>
      <c r="AD265" s="162">
        <f>SUM(AD13:AD264)</f>
        <v>0</v>
      </c>
      <c r="AE265" s="162">
        <f>SUM(AE13:AE264)</f>
        <v>0</v>
      </c>
      <c r="AF265" s="162">
        <f>SUM(AF13:AF264)</f>
        <v>0</v>
      </c>
      <c r="AG265" s="162">
        <f>SUM(AG13:AG264)</f>
        <v>173</v>
      </c>
      <c r="AH265" s="162">
        <f>SUM(AH13:AH264)</f>
        <v>0</v>
      </c>
      <c r="AI265" s="390"/>
      <c r="AJ265" s="166">
        <f t="shared" si="366"/>
        <v>173</v>
      </c>
      <c r="AK265" s="167"/>
      <c r="AL265" s="168"/>
    </row>
    <row r="266"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</row>
    <row r="268" ht="66" customHeight="1">
      <c r="B268" s="175" t="s">
        <v>537</v>
      </c>
      <c r="C268" s="175"/>
      <c r="D268" s="176" t="s">
        <v>550</v>
      </c>
      <c r="E268" s="176"/>
      <c r="F268" s="177" t="s">
        <v>539</v>
      </c>
      <c r="G268" s="178"/>
      <c r="I268" s="179" t="s">
        <v>540</v>
      </c>
      <c r="J268" s="179"/>
      <c r="K268" s="179"/>
      <c r="V268" s="319"/>
      <c r="W268" s="319"/>
    </row>
    <row r="269">
      <c r="V269" s="319"/>
      <c r="W269" s="319"/>
      <c r="X269" s="392"/>
      <c r="Y269" s="392"/>
      <c r="Z269" s="393"/>
      <c r="AA269" s="393"/>
    </row>
  </sheetData>
  <mergeCells count="41">
    <mergeCell ref="A6:A10"/>
    <mergeCell ref="B6:B10"/>
    <mergeCell ref="C6:C10"/>
    <mergeCell ref="D6:E8"/>
    <mergeCell ref="F6:F10"/>
    <mergeCell ref="G6:U6"/>
    <mergeCell ref="W6:AH6"/>
    <mergeCell ref="G7:N7"/>
    <mergeCell ref="O7:U7"/>
    <mergeCell ref="W7:X7"/>
    <mergeCell ref="Y7:AH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Y8:Y10"/>
    <mergeCell ref="Z8:Z10"/>
    <mergeCell ref="AA8:AA10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AK9:AK10"/>
    <mergeCell ref="B268:C268"/>
    <mergeCell ref="D268:E268"/>
    <mergeCell ref="F268:G268"/>
    <mergeCell ref="I268:K268"/>
    <mergeCell ref="X269:Y269"/>
    <mergeCell ref="Z269:AA269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" zoomScale="70" workbookViewId="0">
      <pane ySplit="10" topLeftCell="A11" activePane="bottomLeft" state="frozen"/>
      <selection activeCell="L15" activeCellId="0" sqref="L15"/>
    </sheetView>
  </sheetViews>
  <sheetFormatPr defaultColWidth="9" defaultRowHeight="15.75"/>
  <cols>
    <col bestFit="1" customWidth="1" min="1" max="1" style="1" width="4.75"/>
    <col bestFit="1" customWidth="1" min="2" max="2" style="1" width="35"/>
    <col bestFit="1" customWidth="1" min="3" max="3" style="2" width="9.375"/>
    <col bestFit="1" customWidth="1" min="4" max="4" style="2" width="8.25"/>
    <col bestFit="1" customWidth="1" min="5" max="5" style="2" width="7.25"/>
    <col bestFit="1" customWidth="1" min="6" max="6" style="2" width="6.75"/>
    <col bestFit="1" customWidth="1" min="7" max="7" style="181" width="6.75"/>
    <col bestFit="1" customWidth="1" min="8" max="8" style="181" width="7"/>
    <col bestFit="1" customWidth="1" min="9" max="20" style="181" width="6.75"/>
    <col bestFit="1" customWidth="1" min="21" max="21" style="181" width="7.8125"/>
    <col customWidth="1" hidden="1" min="22" max="22" style="181" width="6.75"/>
    <col bestFit="1" customWidth="1" min="23" max="25" style="181" width="6.75"/>
    <col bestFit="1" customWidth="1" min="26" max="26" style="181" width="7.8125"/>
    <col customWidth="1" hidden="1" min="27" max="27" style="181" width="6.375"/>
    <col customWidth="1" hidden="1" min="28" max="28" style="181" width="9.5"/>
    <col bestFit="1" customWidth="1" min="29" max="31" style="181" width="6.75"/>
    <col bestFit="1" min="32" max="35" style="3" width="9"/>
    <col bestFit="1" customWidth="1" hidden="1" min="36" max="38" style="1" width="0"/>
    <col bestFit="1" min="39" max="39" style="1" width="9"/>
    <col min="40" max="16384" style="1" width="9"/>
  </cols>
  <sheetData>
    <row r="1">
      <c r="A1" s="5"/>
      <c r="B1" s="6" t="s">
        <v>0</v>
      </c>
      <c r="C1" s="7"/>
      <c r="D1" s="7"/>
      <c r="E1" s="7"/>
      <c r="F1" s="7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ht="19.5">
      <c r="A2" s="5"/>
      <c r="B2" s="6" t="s">
        <v>1</v>
      </c>
      <c r="C2" s="7"/>
      <c r="D2" s="7"/>
      <c r="E2" s="7"/>
      <c r="F2" s="7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8"/>
      <c r="W2" s="8"/>
      <c r="X2" s="8"/>
      <c r="Y2" s="8"/>
      <c r="Z2" s="8"/>
      <c r="AA2" s="14"/>
      <c r="AB2" s="14"/>
      <c r="AC2" s="8"/>
      <c r="AD2" s="8"/>
      <c r="AE2" s="8"/>
      <c r="AF2" s="8"/>
      <c r="AG2" s="8"/>
      <c r="AH2" s="8"/>
      <c r="AI2" s="8"/>
      <c r="AJ2" s="5"/>
    </row>
    <row r="3" ht="19.5">
      <c r="A3" s="5"/>
      <c r="B3" s="6" t="s">
        <v>2</v>
      </c>
      <c r="C3" s="7"/>
      <c r="D3" s="7"/>
      <c r="E3" s="7"/>
      <c r="F3" s="7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8"/>
      <c r="W3" s="8"/>
      <c r="X3" s="8"/>
      <c r="Y3" s="8"/>
      <c r="Z3" s="8"/>
      <c r="AA3" s="16"/>
      <c r="AB3" s="16"/>
      <c r="AC3" s="8"/>
      <c r="AD3" s="8"/>
      <c r="AE3" s="183"/>
      <c r="AF3" s="8"/>
      <c r="AG3" s="8"/>
      <c r="AH3" s="8"/>
      <c r="AI3" s="8"/>
      <c r="AJ3" s="5"/>
    </row>
    <row r="4" ht="19.5">
      <c r="A4" s="5"/>
      <c r="B4" s="6" t="s">
        <v>551</v>
      </c>
      <c r="C4" s="7"/>
      <c r="D4" s="7"/>
      <c r="E4" s="7"/>
      <c r="F4" s="7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8"/>
      <c r="W4" s="8"/>
      <c r="X4" s="8"/>
      <c r="Y4" s="8"/>
      <c r="Z4" s="8"/>
      <c r="AA4" s="16"/>
      <c r="AB4" s="16"/>
      <c r="AC4" s="8"/>
      <c r="AD4" s="8"/>
      <c r="AE4" s="8"/>
      <c r="AF4" s="8"/>
      <c r="AG4" s="8"/>
      <c r="AH4" s="8"/>
      <c r="AI4" s="8"/>
      <c r="AJ4" s="5"/>
    </row>
    <row r="5">
      <c r="A5" s="19"/>
      <c r="B5" s="20"/>
      <c r="C5" s="21"/>
      <c r="D5" s="21"/>
      <c r="E5" s="21"/>
      <c r="F5" s="21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8"/>
      <c r="AJ5" s="5"/>
    </row>
    <row r="6">
      <c r="A6" s="27" t="s">
        <v>5</v>
      </c>
      <c r="B6" s="56" t="s">
        <v>6</v>
      </c>
      <c r="C6" s="29" t="s">
        <v>7</v>
      </c>
      <c r="D6" s="327" t="s">
        <v>8</v>
      </c>
      <c r="E6" s="328"/>
      <c r="F6" s="29" t="s">
        <v>9</v>
      </c>
      <c r="G6" s="47" t="s">
        <v>10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9"/>
      <c r="V6" s="35"/>
      <c r="W6" s="33" t="s">
        <v>11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  <c r="AI6" s="360"/>
      <c r="AJ6" s="38"/>
    </row>
    <row r="7">
      <c r="A7" s="41"/>
      <c r="B7" s="65"/>
      <c r="C7" s="43"/>
      <c r="D7" s="330"/>
      <c r="E7" s="331"/>
      <c r="F7" s="43"/>
      <c r="G7" s="47" t="s">
        <v>12</v>
      </c>
      <c r="H7" s="48"/>
      <c r="I7" s="48"/>
      <c r="J7" s="48"/>
      <c r="K7" s="48"/>
      <c r="L7" s="48"/>
      <c r="M7" s="48"/>
      <c r="N7" s="49"/>
      <c r="O7" s="47" t="s">
        <v>13</v>
      </c>
      <c r="P7" s="48"/>
      <c r="Q7" s="48"/>
      <c r="R7" s="48"/>
      <c r="S7" s="48"/>
      <c r="T7" s="48"/>
      <c r="U7" s="49"/>
      <c r="V7" s="35"/>
      <c r="W7" s="33" t="s">
        <v>14</v>
      </c>
      <c r="X7" s="35"/>
      <c r="Y7" s="33" t="s">
        <v>15</v>
      </c>
      <c r="Z7" s="34"/>
      <c r="AA7" s="34"/>
      <c r="AB7" s="34"/>
      <c r="AC7" s="34"/>
      <c r="AD7" s="34"/>
      <c r="AE7" s="34"/>
      <c r="AF7" s="34"/>
      <c r="AG7" s="34"/>
      <c r="AH7" s="35"/>
      <c r="AI7" s="360"/>
      <c r="AJ7" s="38"/>
    </row>
    <row r="8" ht="22.5" customHeight="1">
      <c r="A8" s="41"/>
      <c r="B8" s="65"/>
      <c r="C8" s="43"/>
      <c r="D8" s="332"/>
      <c r="E8" s="333"/>
      <c r="F8" s="43"/>
      <c r="G8" s="52" t="s">
        <v>16</v>
      </c>
      <c r="H8" s="52" t="s">
        <v>17</v>
      </c>
      <c r="I8" s="52" t="s">
        <v>18</v>
      </c>
      <c r="J8" s="53" t="s">
        <v>19</v>
      </c>
      <c r="K8" s="54"/>
      <c r="L8" s="54"/>
      <c r="M8" s="54"/>
      <c r="N8" s="55"/>
      <c r="O8" s="56" t="s">
        <v>16</v>
      </c>
      <c r="P8" s="57" t="s">
        <v>19</v>
      </c>
      <c r="Q8" s="58"/>
      <c r="R8" s="58"/>
      <c r="S8" s="58"/>
      <c r="T8" s="59"/>
      <c r="U8" s="56" t="s">
        <v>20</v>
      </c>
      <c r="V8" s="187" t="s">
        <v>21</v>
      </c>
      <c r="W8" s="56" t="s">
        <v>16</v>
      </c>
      <c r="X8" s="56" t="s">
        <v>17</v>
      </c>
      <c r="Y8" s="56" t="s">
        <v>16</v>
      </c>
      <c r="Z8" s="56" t="s">
        <v>17</v>
      </c>
      <c r="AA8" s="433" t="s">
        <v>22</v>
      </c>
      <c r="AB8" s="433"/>
      <c r="AC8" s="56" t="s">
        <v>23</v>
      </c>
      <c r="AD8" s="57" t="s">
        <v>19</v>
      </c>
      <c r="AE8" s="58"/>
      <c r="AF8" s="58"/>
      <c r="AG8" s="58"/>
      <c r="AH8" s="59"/>
      <c r="AI8" s="360"/>
      <c r="AJ8" s="38"/>
      <c r="AK8" s="179"/>
    </row>
    <row r="9" ht="22.5" customHeight="1">
      <c r="A9" s="41"/>
      <c r="B9" s="65"/>
      <c r="C9" s="43"/>
      <c r="D9" s="52" t="s">
        <v>24</v>
      </c>
      <c r="E9" s="52" t="s">
        <v>25</v>
      </c>
      <c r="F9" s="43"/>
      <c r="G9" s="64"/>
      <c r="H9" s="64"/>
      <c r="I9" s="64"/>
      <c r="J9" s="53" t="s">
        <v>26</v>
      </c>
      <c r="K9" s="54"/>
      <c r="L9" s="54"/>
      <c r="M9" s="55"/>
      <c r="N9" s="27" t="s">
        <v>27</v>
      </c>
      <c r="O9" s="65"/>
      <c r="P9" s="57" t="s">
        <v>26</v>
      </c>
      <c r="Q9" s="58"/>
      <c r="R9" s="58"/>
      <c r="S9" s="59"/>
      <c r="T9" s="56" t="s">
        <v>27</v>
      </c>
      <c r="U9" s="65"/>
      <c r="V9" s="189"/>
      <c r="W9" s="65"/>
      <c r="X9" s="65"/>
      <c r="Y9" s="67"/>
      <c r="Z9" s="67"/>
      <c r="AA9" s="434"/>
      <c r="AB9" s="434"/>
      <c r="AC9" s="67"/>
      <c r="AD9" s="57" t="s">
        <v>26</v>
      </c>
      <c r="AE9" s="58"/>
      <c r="AF9" s="58"/>
      <c r="AG9" s="59"/>
      <c r="AH9" s="56" t="s">
        <v>27</v>
      </c>
      <c r="AI9" s="360"/>
      <c r="AJ9" s="38"/>
      <c r="AK9" s="69" t="s">
        <v>22</v>
      </c>
    </row>
    <row r="10" ht="56.25" customHeight="1">
      <c r="A10" s="41"/>
      <c r="B10" s="65"/>
      <c r="C10" s="70"/>
      <c r="D10" s="64"/>
      <c r="E10" s="64"/>
      <c r="F10" s="70"/>
      <c r="G10" s="64"/>
      <c r="H10" s="64"/>
      <c r="I10" s="64"/>
      <c r="J10" s="41" t="s">
        <v>28</v>
      </c>
      <c r="K10" s="41" t="s">
        <v>29</v>
      </c>
      <c r="L10" s="41" t="s">
        <v>30</v>
      </c>
      <c r="M10" s="41" t="s">
        <v>31</v>
      </c>
      <c r="N10" s="41"/>
      <c r="O10" s="65"/>
      <c r="P10" s="65" t="s">
        <v>28</v>
      </c>
      <c r="Q10" s="65" t="s">
        <v>29</v>
      </c>
      <c r="R10" s="65" t="s">
        <v>30</v>
      </c>
      <c r="S10" s="65" t="s">
        <v>31</v>
      </c>
      <c r="T10" s="65"/>
      <c r="U10" s="65"/>
      <c r="V10" s="193"/>
      <c r="W10" s="65"/>
      <c r="X10" s="65"/>
      <c r="Y10" s="74"/>
      <c r="Z10" s="74"/>
      <c r="AA10" s="435"/>
      <c r="AB10" s="435"/>
      <c r="AC10" s="74"/>
      <c r="AD10" s="65" t="s">
        <v>28</v>
      </c>
      <c r="AE10" s="65" t="s">
        <v>29</v>
      </c>
      <c r="AF10" s="65" t="s">
        <v>30</v>
      </c>
      <c r="AG10" s="65" t="s">
        <v>31</v>
      </c>
      <c r="AH10" s="74"/>
      <c r="AI10" s="360"/>
      <c r="AJ10" s="38"/>
      <c r="AK10" s="69"/>
    </row>
    <row r="11" s="76" customFormat="1" ht="9.75" customHeight="1">
      <c r="A11" s="77">
        <v>1</v>
      </c>
      <c r="B11" s="78">
        <v>2</v>
      </c>
      <c r="C11" s="79">
        <v>3</v>
      </c>
      <c r="D11" s="79">
        <v>4</v>
      </c>
      <c r="E11" s="79">
        <v>5</v>
      </c>
      <c r="F11" s="79">
        <v>6</v>
      </c>
      <c r="G11" s="77">
        <v>7</v>
      </c>
      <c r="H11" s="77">
        <v>8</v>
      </c>
      <c r="I11" s="77">
        <v>9</v>
      </c>
      <c r="J11" s="77">
        <v>10</v>
      </c>
      <c r="K11" s="77">
        <v>11</v>
      </c>
      <c r="L11" s="77">
        <v>12</v>
      </c>
      <c r="M11" s="77">
        <v>13</v>
      </c>
      <c r="N11" s="77">
        <v>14</v>
      </c>
      <c r="O11" s="77">
        <v>15</v>
      </c>
      <c r="P11" s="77">
        <v>16</v>
      </c>
      <c r="Q11" s="77">
        <v>17</v>
      </c>
      <c r="R11" s="77">
        <v>18</v>
      </c>
      <c r="S11" s="77">
        <v>19</v>
      </c>
      <c r="T11" s="77">
        <v>20</v>
      </c>
      <c r="U11" s="77">
        <v>21</v>
      </c>
      <c r="V11" s="77"/>
      <c r="W11" s="77">
        <v>22</v>
      </c>
      <c r="X11" s="77">
        <v>23</v>
      </c>
      <c r="Y11" s="77">
        <v>24</v>
      </c>
      <c r="Z11" s="77">
        <v>25</v>
      </c>
      <c r="AA11" s="77"/>
      <c r="AB11" s="77"/>
      <c r="AC11" s="77">
        <v>26</v>
      </c>
      <c r="AD11" s="77">
        <v>27</v>
      </c>
      <c r="AE11" s="77">
        <v>28</v>
      </c>
      <c r="AF11" s="77">
        <v>29</v>
      </c>
      <c r="AG11" s="77">
        <v>30</v>
      </c>
      <c r="AH11" s="77">
        <v>31</v>
      </c>
      <c r="AI11" s="436"/>
      <c r="AJ11" s="82"/>
      <c r="AK11" s="83"/>
      <c r="AL11" s="194"/>
    </row>
    <row r="12" ht="15" customHeight="1">
      <c r="A12" s="86">
        <v>1</v>
      </c>
      <c r="B12" s="87" t="s">
        <v>32</v>
      </c>
      <c r="C12" s="88"/>
      <c r="D12" s="88"/>
      <c r="E12" s="335"/>
      <c r="F12" s="88"/>
      <c r="G12" s="335"/>
      <c r="H12" s="335"/>
      <c r="I12" s="335"/>
      <c r="J12" s="335"/>
      <c r="K12" s="335"/>
      <c r="L12" s="335"/>
      <c r="M12" s="335"/>
      <c r="N12" s="335"/>
      <c r="O12" s="88"/>
      <c r="P12" s="88"/>
      <c r="Q12" s="88"/>
      <c r="R12" s="88"/>
      <c r="S12" s="88"/>
      <c r="T12" s="88"/>
      <c r="U12" s="88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437"/>
      <c r="AJ12" s="93"/>
      <c r="AK12" s="94"/>
      <c r="AL12" s="95"/>
    </row>
    <row r="13" ht="30">
      <c r="A13" s="96" t="s">
        <v>33</v>
      </c>
      <c r="B13" s="97" t="s">
        <v>34</v>
      </c>
      <c r="C13" s="198">
        <v>240</v>
      </c>
      <c r="D13" s="337">
        <v>160</v>
      </c>
      <c r="E13" s="270">
        <v>150</v>
      </c>
      <c r="F13" s="217">
        <f>E13/C13</f>
        <v>0.625</v>
      </c>
      <c r="G13" s="105">
        <v>0</v>
      </c>
      <c r="H13" s="105">
        <v>0</v>
      </c>
      <c r="I13" s="105"/>
      <c r="J13" s="105"/>
      <c r="K13" s="105"/>
      <c r="L13" s="105"/>
      <c r="M13" s="105">
        <v>0</v>
      </c>
      <c r="N13" s="105"/>
      <c r="O13" s="438">
        <v>0</v>
      </c>
      <c r="P13" s="107"/>
      <c r="Q13" s="107"/>
      <c r="R13" s="107"/>
      <c r="S13" s="107"/>
      <c r="T13" s="107"/>
      <c r="U13" s="101">
        <v>0</v>
      </c>
      <c r="V13" s="101">
        <f>E13*X13%</f>
        <v>15</v>
      </c>
      <c r="W13" s="103">
        <f>ROUNDDOWN(V13,0)</f>
        <v>15</v>
      </c>
      <c r="X13" s="107">
        <v>10</v>
      </c>
      <c r="Y13" s="103">
        <f>'ИТОГ и проверка (миша-барс)'!D13</f>
        <v>0</v>
      </c>
      <c r="Z13" s="103">
        <f>Y13/E13%</f>
        <v>0</v>
      </c>
      <c r="AA13" s="101">
        <f>Z13-X13</f>
        <v>-10</v>
      </c>
      <c r="AB13" s="10">
        <f t="shared" ref="AB13:AB76" si="371">IF(AA13&gt;0.01,AA13*1000000,0)</f>
        <v>0</v>
      </c>
      <c r="AC13" s="107"/>
      <c r="AD13" s="103"/>
      <c r="AE13" s="107"/>
      <c r="AF13" s="107"/>
      <c r="AG13" s="103">
        <f>Y13</f>
        <v>0</v>
      </c>
      <c r="AH13" s="103"/>
      <c r="AI13" s="110"/>
      <c r="AJ13" s="110">
        <f>SUM(AD13:AI13)</f>
        <v>0</v>
      </c>
      <c r="AK13" s="111">
        <f t="shared" ref="AK13:AK76" si="372">AJ13-Y13</f>
        <v>0</v>
      </c>
      <c r="AL13" s="101">
        <f t="shared" ref="AL13:AL76" si="373">IF(AK13&gt;1,AK13*1000,0)</f>
        <v>0</v>
      </c>
    </row>
    <row r="14">
      <c r="A14" s="86" t="s">
        <v>35</v>
      </c>
      <c r="B14" s="87" t="s">
        <v>36</v>
      </c>
      <c r="C14" s="206"/>
      <c r="D14" s="208"/>
      <c r="E14" s="301"/>
      <c r="F14" s="220"/>
      <c r="G14" s="91"/>
      <c r="H14" s="91"/>
      <c r="I14" s="91"/>
      <c r="J14" s="91"/>
      <c r="K14" s="91"/>
      <c r="L14" s="91"/>
      <c r="M14" s="91"/>
      <c r="N14" s="91"/>
      <c r="O14" s="439"/>
      <c r="P14" s="88"/>
      <c r="Q14" s="88"/>
      <c r="R14" s="88"/>
      <c r="S14" s="88"/>
      <c r="T14" s="88"/>
      <c r="U14" s="88"/>
      <c r="V14" s="90"/>
      <c r="W14" s="90"/>
      <c r="X14" s="90"/>
      <c r="Y14" s="90"/>
      <c r="Z14" s="150"/>
      <c r="AA14" s="90"/>
      <c r="AB14" s="103">
        <f t="shared" si="371"/>
        <v>0</v>
      </c>
      <c r="AC14" s="90"/>
      <c r="AD14" s="90"/>
      <c r="AE14" s="90"/>
      <c r="AF14" s="90"/>
      <c r="AG14" s="90"/>
      <c r="AH14" s="90"/>
      <c r="AI14" s="368"/>
      <c r="AJ14" s="118"/>
      <c r="AK14" s="119">
        <f t="shared" si="372"/>
        <v>0</v>
      </c>
      <c r="AL14" s="101">
        <f t="shared" si="373"/>
        <v>0</v>
      </c>
    </row>
    <row r="15" ht="45">
      <c r="A15" s="96" t="s">
        <v>37</v>
      </c>
      <c r="B15" s="97" t="s">
        <v>38</v>
      </c>
      <c r="C15" s="211">
        <v>67.034000000000006</v>
      </c>
      <c r="D15" s="104">
        <v>32</v>
      </c>
      <c r="E15" s="230">
        <v>32</v>
      </c>
      <c r="F15" s="200">
        <f t="shared" ref="F15:F78" si="374">E15/C15</f>
        <v>0.47736969299161613</v>
      </c>
      <c r="G15" s="105">
        <v>3</v>
      </c>
      <c r="H15" s="105">
        <v>9</v>
      </c>
      <c r="I15" s="105"/>
      <c r="J15" s="105"/>
      <c r="K15" s="105"/>
      <c r="L15" s="105"/>
      <c r="M15" s="105">
        <v>3</v>
      </c>
      <c r="N15" s="105"/>
      <c r="O15" s="438">
        <v>1</v>
      </c>
      <c r="P15" s="107"/>
      <c r="Q15" s="107"/>
      <c r="R15" s="107"/>
      <c r="S15" s="107"/>
      <c r="T15" s="107"/>
      <c r="U15" s="101">
        <f t="shared" ref="U15:U78" si="375">O15/G15%</f>
        <v>33.333333333333336</v>
      </c>
      <c r="V15" s="101">
        <f t="shared" ref="V15:V78" si="376">E15*X15%</f>
        <v>3.2000000000000002</v>
      </c>
      <c r="W15" s="103">
        <f t="shared" ref="W15:W78" si="377">ROUNDDOWN(V15,0)</f>
        <v>3</v>
      </c>
      <c r="X15" s="107">
        <v>10</v>
      </c>
      <c r="Y15" s="103">
        <f>'ИТОГ и проверка (миша-барс)'!D15</f>
        <v>3</v>
      </c>
      <c r="Z15" s="103">
        <f t="shared" ref="Z15:Z78" si="378">Y15/E15%</f>
        <v>9.375</v>
      </c>
      <c r="AA15" s="101">
        <f t="shared" ref="AA15:AA78" si="379">Z15-X15</f>
        <v>-0.625</v>
      </c>
      <c r="AB15" s="103">
        <f t="shared" si="371"/>
        <v>0</v>
      </c>
      <c r="AC15" s="107"/>
      <c r="AD15" s="103"/>
      <c r="AE15" s="107"/>
      <c r="AF15" s="107"/>
      <c r="AG15" s="103">
        <f t="shared" ref="AG15:AG78" si="380">Y15</f>
        <v>3</v>
      </c>
      <c r="AH15" s="103"/>
      <c r="AI15" s="121"/>
      <c r="AJ15" s="121">
        <f t="shared" ref="AJ15:AJ78" si="381">SUM(AD15:AI15)</f>
        <v>3</v>
      </c>
      <c r="AK15" s="119">
        <f t="shared" si="372"/>
        <v>0</v>
      </c>
      <c r="AL15" s="101">
        <f t="shared" si="373"/>
        <v>0</v>
      </c>
    </row>
    <row r="16" ht="30">
      <c r="A16" s="96" t="s">
        <v>39</v>
      </c>
      <c r="B16" s="97" t="s">
        <v>40</v>
      </c>
      <c r="C16" s="214">
        <v>10.308</v>
      </c>
      <c r="D16" s="104">
        <v>22</v>
      </c>
      <c r="E16" s="122">
        <v>9</v>
      </c>
      <c r="F16" s="200">
        <f t="shared" si="374"/>
        <v>0.87310826542491271</v>
      </c>
      <c r="G16" s="105">
        <v>2</v>
      </c>
      <c r="H16" s="105">
        <v>9</v>
      </c>
      <c r="I16" s="105"/>
      <c r="J16" s="105"/>
      <c r="K16" s="105"/>
      <c r="L16" s="105"/>
      <c r="M16" s="105">
        <v>2</v>
      </c>
      <c r="N16" s="105"/>
      <c r="O16" s="438">
        <v>0</v>
      </c>
      <c r="P16" s="107"/>
      <c r="Q16" s="107"/>
      <c r="R16" s="107"/>
      <c r="S16" s="107"/>
      <c r="T16" s="107"/>
      <c r="U16" s="101">
        <f t="shared" si="375"/>
        <v>0</v>
      </c>
      <c r="V16" s="101">
        <f t="shared" si="376"/>
        <v>0</v>
      </c>
      <c r="W16" s="103">
        <f t="shared" si="377"/>
        <v>0</v>
      </c>
      <c r="X16" s="107">
        <v>0</v>
      </c>
      <c r="Y16" s="103">
        <f>'ИТОГ и проверка (миша-барс)'!D16</f>
        <v>0</v>
      </c>
      <c r="Z16" s="103">
        <f t="shared" si="378"/>
        <v>0</v>
      </c>
      <c r="AA16" s="101">
        <f t="shared" si="379"/>
        <v>0</v>
      </c>
      <c r="AB16" s="103">
        <f t="shared" si="371"/>
        <v>0</v>
      </c>
      <c r="AC16" s="107"/>
      <c r="AD16" s="103"/>
      <c r="AE16" s="107"/>
      <c r="AF16" s="107"/>
      <c r="AG16" s="103">
        <f t="shared" si="380"/>
        <v>0</v>
      </c>
      <c r="AH16" s="103"/>
      <c r="AI16" s="121"/>
      <c r="AJ16" s="121">
        <f t="shared" si="381"/>
        <v>0</v>
      </c>
      <c r="AK16" s="119">
        <f t="shared" si="372"/>
        <v>0</v>
      </c>
      <c r="AL16" s="101">
        <f t="shared" si="373"/>
        <v>0</v>
      </c>
    </row>
    <row r="17">
      <c r="A17" s="123" t="s">
        <v>41</v>
      </c>
      <c r="B17" s="87" t="s">
        <v>42</v>
      </c>
      <c r="C17" s="218"/>
      <c r="D17" s="88"/>
      <c r="E17" s="228"/>
      <c r="F17" s="208"/>
      <c r="G17" s="91"/>
      <c r="H17" s="91"/>
      <c r="I17" s="91"/>
      <c r="J17" s="91"/>
      <c r="K17" s="91"/>
      <c r="L17" s="91"/>
      <c r="M17" s="91"/>
      <c r="N17" s="91"/>
      <c r="O17" s="439"/>
      <c r="P17" s="88"/>
      <c r="Q17" s="88"/>
      <c r="R17" s="88"/>
      <c r="S17" s="88"/>
      <c r="T17" s="88"/>
      <c r="U17" s="88"/>
      <c r="V17" s="90"/>
      <c r="W17" s="90"/>
      <c r="X17" s="90"/>
      <c r="Y17" s="90"/>
      <c r="Z17" s="150"/>
      <c r="AA17" s="90"/>
      <c r="AB17" s="10">
        <f t="shared" si="371"/>
        <v>0</v>
      </c>
      <c r="AC17" s="90"/>
      <c r="AD17" s="90"/>
      <c r="AE17" s="90"/>
      <c r="AF17" s="90"/>
      <c r="AG17" s="90"/>
      <c r="AH17" s="90"/>
      <c r="AI17" s="370"/>
      <c r="AJ17" s="121">
        <f t="shared" si="381"/>
        <v>0</v>
      </c>
      <c r="AK17" s="119">
        <f t="shared" si="372"/>
        <v>0</v>
      </c>
      <c r="AL17" s="101">
        <f t="shared" si="373"/>
        <v>0</v>
      </c>
    </row>
    <row r="18" ht="45">
      <c r="A18" s="96" t="s">
        <v>43</v>
      </c>
      <c r="B18" s="97" t="s">
        <v>44</v>
      </c>
      <c r="C18" s="214">
        <v>397.60000000000002</v>
      </c>
      <c r="D18" s="337">
        <v>84</v>
      </c>
      <c r="E18" s="216">
        <v>87</v>
      </c>
      <c r="F18" s="217">
        <f t="shared" si="374"/>
        <v>0.21881287726358148</v>
      </c>
      <c r="G18" s="105">
        <v>8</v>
      </c>
      <c r="H18" s="105">
        <v>10</v>
      </c>
      <c r="I18" s="105"/>
      <c r="J18" s="105"/>
      <c r="K18" s="105"/>
      <c r="L18" s="105"/>
      <c r="M18" s="105">
        <v>8</v>
      </c>
      <c r="N18" s="105"/>
      <c r="O18" s="438">
        <v>2</v>
      </c>
      <c r="P18" s="107"/>
      <c r="Q18" s="107"/>
      <c r="R18" s="107"/>
      <c r="S18" s="107"/>
      <c r="T18" s="107"/>
      <c r="U18" s="101">
        <f t="shared" si="375"/>
        <v>25</v>
      </c>
      <c r="V18" s="300">
        <f t="shared" si="376"/>
        <v>8.7000000000000011</v>
      </c>
      <c r="W18" s="103">
        <f t="shared" si="377"/>
        <v>8</v>
      </c>
      <c r="X18" s="181">
        <v>10</v>
      </c>
      <c r="Y18" s="103">
        <f>'ИТОГ и проверка (миша-барс)'!D18</f>
        <v>8</v>
      </c>
      <c r="Z18" s="10">
        <f t="shared" si="378"/>
        <v>9.1954022988505741</v>
      </c>
      <c r="AA18" s="101">
        <f t="shared" si="379"/>
        <v>-0.80459770114942586</v>
      </c>
      <c r="AB18" s="103">
        <f t="shared" si="371"/>
        <v>0</v>
      </c>
      <c r="AC18" s="107"/>
      <c r="AD18" s="103"/>
      <c r="AE18" s="107"/>
      <c r="AF18" s="107"/>
      <c r="AG18" s="103">
        <f t="shared" si="380"/>
        <v>8</v>
      </c>
      <c r="AH18" s="103"/>
      <c r="AI18" s="121"/>
      <c r="AJ18" s="121">
        <f t="shared" si="381"/>
        <v>8</v>
      </c>
      <c r="AK18" s="119">
        <f t="shared" si="372"/>
        <v>0</v>
      </c>
      <c r="AL18" s="101">
        <f t="shared" si="373"/>
        <v>0</v>
      </c>
    </row>
    <row r="19" ht="30">
      <c r="A19" s="96" t="s">
        <v>45</v>
      </c>
      <c r="B19" s="97" t="s">
        <v>46</v>
      </c>
      <c r="C19" s="211">
        <v>236.40000000000001</v>
      </c>
      <c r="D19" s="337">
        <v>0</v>
      </c>
      <c r="E19" s="216">
        <v>0</v>
      </c>
      <c r="F19" s="217">
        <f t="shared" si="374"/>
        <v>0</v>
      </c>
      <c r="G19" s="105">
        <v>0</v>
      </c>
      <c r="H19" s="105">
        <v>0</v>
      </c>
      <c r="I19" s="105"/>
      <c r="J19" s="105"/>
      <c r="K19" s="105"/>
      <c r="L19" s="105"/>
      <c r="M19" s="105">
        <v>0</v>
      </c>
      <c r="N19" s="105"/>
      <c r="O19" s="438">
        <v>0</v>
      </c>
      <c r="P19" s="107"/>
      <c r="Q19" s="107"/>
      <c r="R19" s="107"/>
      <c r="S19" s="107"/>
      <c r="T19" s="107"/>
      <c r="U19" s="101">
        <v>0</v>
      </c>
      <c r="V19" s="101">
        <f t="shared" si="376"/>
        <v>0</v>
      </c>
      <c r="W19" s="10">
        <f t="shared" si="377"/>
        <v>0</v>
      </c>
      <c r="X19" s="107">
        <v>0</v>
      </c>
      <c r="Y19" s="10">
        <f>'ИТОГ и проверка (миша-барс)'!D19</f>
        <v>0</v>
      </c>
      <c r="Z19" s="103">
        <v>0</v>
      </c>
      <c r="AA19" s="101">
        <f t="shared" si="379"/>
        <v>0</v>
      </c>
      <c r="AB19" s="10">
        <f t="shared" si="371"/>
        <v>0</v>
      </c>
      <c r="AC19" s="107"/>
      <c r="AD19" s="103"/>
      <c r="AE19" s="107"/>
      <c r="AF19" s="107"/>
      <c r="AG19" s="103">
        <f t="shared" si="380"/>
        <v>0</v>
      </c>
      <c r="AH19" s="103"/>
      <c r="AI19" s="121"/>
      <c r="AJ19" s="121">
        <f t="shared" si="381"/>
        <v>0</v>
      </c>
      <c r="AK19" s="119">
        <f t="shared" si="372"/>
        <v>0</v>
      </c>
      <c r="AL19" s="101">
        <f t="shared" si="373"/>
        <v>0</v>
      </c>
    </row>
    <row r="20">
      <c r="A20" s="123" t="s">
        <v>47</v>
      </c>
      <c r="B20" s="87" t="s">
        <v>48</v>
      </c>
      <c r="C20" s="206"/>
      <c r="D20" s="208"/>
      <c r="E20" s="219"/>
      <c r="F20" s="220"/>
      <c r="G20" s="91"/>
      <c r="H20" s="91"/>
      <c r="I20" s="91"/>
      <c r="J20" s="91"/>
      <c r="K20" s="91"/>
      <c r="L20" s="91"/>
      <c r="M20" s="91"/>
      <c r="N20" s="91"/>
      <c r="O20" s="439"/>
      <c r="P20" s="88"/>
      <c r="Q20" s="88"/>
      <c r="R20" s="88"/>
      <c r="S20" s="88"/>
      <c r="T20" s="88"/>
      <c r="U20" s="88"/>
      <c r="V20" s="90"/>
      <c r="W20" s="90"/>
      <c r="X20" s="90"/>
      <c r="Y20" s="90"/>
      <c r="Z20" s="150"/>
      <c r="AA20" s="90"/>
      <c r="AB20" s="103">
        <f t="shared" si="371"/>
        <v>0</v>
      </c>
      <c r="AC20" s="90"/>
      <c r="AD20" s="90"/>
      <c r="AE20" s="90"/>
      <c r="AF20" s="90"/>
      <c r="AG20" s="90"/>
      <c r="AH20" s="90"/>
      <c r="AI20" s="370"/>
      <c r="AJ20" s="121">
        <f t="shared" si="381"/>
        <v>0</v>
      </c>
      <c r="AK20" s="119">
        <f t="shared" si="372"/>
        <v>0</v>
      </c>
      <c r="AL20" s="101">
        <f t="shared" si="373"/>
        <v>0</v>
      </c>
    </row>
    <row r="21" ht="45">
      <c r="A21" s="96" t="s">
        <v>49</v>
      </c>
      <c r="B21" s="97" t="s">
        <v>50</v>
      </c>
      <c r="C21" s="211">
        <v>29.48</v>
      </c>
      <c r="D21" s="337">
        <v>0</v>
      </c>
      <c r="E21" s="270">
        <v>0</v>
      </c>
      <c r="F21" s="217">
        <f t="shared" si="374"/>
        <v>0</v>
      </c>
      <c r="G21" s="105">
        <v>0</v>
      </c>
      <c r="H21" s="105">
        <v>0</v>
      </c>
      <c r="I21" s="105"/>
      <c r="J21" s="105"/>
      <c r="K21" s="105"/>
      <c r="L21" s="105"/>
      <c r="M21" s="105">
        <v>0</v>
      </c>
      <c r="N21" s="105"/>
      <c r="O21" s="438">
        <v>0</v>
      </c>
      <c r="P21" s="107"/>
      <c r="Q21" s="107"/>
      <c r="R21" s="107"/>
      <c r="S21" s="107"/>
      <c r="T21" s="107"/>
      <c r="U21" s="101">
        <v>0</v>
      </c>
      <c r="V21" s="101">
        <f t="shared" si="376"/>
        <v>0</v>
      </c>
      <c r="W21" s="103">
        <f t="shared" si="377"/>
        <v>0</v>
      </c>
      <c r="X21" s="107">
        <v>0</v>
      </c>
      <c r="Y21" s="103">
        <f>'ИТОГ и проверка (миша-барс)'!D21</f>
        <v>0</v>
      </c>
      <c r="Z21" s="103">
        <v>0</v>
      </c>
      <c r="AA21" s="101">
        <f t="shared" si="379"/>
        <v>0</v>
      </c>
      <c r="AB21" s="103">
        <f t="shared" si="371"/>
        <v>0</v>
      </c>
      <c r="AC21" s="107"/>
      <c r="AD21" s="103"/>
      <c r="AE21" s="107"/>
      <c r="AF21" s="107"/>
      <c r="AG21" s="103">
        <f t="shared" si="380"/>
        <v>0</v>
      </c>
      <c r="AH21" s="103"/>
      <c r="AI21" s="121"/>
      <c r="AJ21" s="121">
        <f t="shared" si="381"/>
        <v>0</v>
      </c>
      <c r="AK21" s="119">
        <f t="shared" si="372"/>
        <v>0</v>
      </c>
      <c r="AL21" s="101">
        <f t="shared" si="373"/>
        <v>0</v>
      </c>
    </row>
    <row r="22" ht="30">
      <c r="A22" s="96" t="s">
        <v>51</v>
      </c>
      <c r="B22" s="97" t="s">
        <v>52</v>
      </c>
      <c r="C22" s="214">
        <v>21.359999999999999</v>
      </c>
      <c r="D22" s="104">
        <v>0</v>
      </c>
      <c r="E22" s="230">
        <v>0</v>
      </c>
      <c r="F22" s="200">
        <f t="shared" si="374"/>
        <v>0</v>
      </c>
      <c r="G22" s="105">
        <v>0</v>
      </c>
      <c r="H22" s="105">
        <v>0</v>
      </c>
      <c r="I22" s="105"/>
      <c r="J22" s="105"/>
      <c r="K22" s="105"/>
      <c r="L22" s="105"/>
      <c r="M22" s="105">
        <v>0</v>
      </c>
      <c r="N22" s="105"/>
      <c r="O22" s="438">
        <v>0</v>
      </c>
      <c r="P22" s="107"/>
      <c r="Q22" s="107"/>
      <c r="R22" s="107"/>
      <c r="S22" s="107"/>
      <c r="T22" s="107"/>
      <c r="U22" s="101">
        <v>0</v>
      </c>
      <c r="V22" s="101">
        <f t="shared" si="376"/>
        <v>0</v>
      </c>
      <c r="W22" s="103">
        <f t="shared" si="377"/>
        <v>0</v>
      </c>
      <c r="X22" s="107">
        <v>0</v>
      </c>
      <c r="Y22" s="103">
        <f>'ИТОГ и проверка (миша-барс)'!D22</f>
        <v>0</v>
      </c>
      <c r="Z22" s="103">
        <v>0</v>
      </c>
      <c r="AA22" s="101">
        <f t="shared" si="379"/>
        <v>0</v>
      </c>
      <c r="AB22" s="103">
        <f t="shared" si="371"/>
        <v>0</v>
      </c>
      <c r="AC22" s="107"/>
      <c r="AD22" s="103"/>
      <c r="AE22" s="107"/>
      <c r="AF22" s="107"/>
      <c r="AG22" s="103">
        <f t="shared" si="380"/>
        <v>0</v>
      </c>
      <c r="AH22" s="103"/>
      <c r="AI22" s="121"/>
      <c r="AJ22" s="121">
        <f t="shared" si="381"/>
        <v>0</v>
      </c>
      <c r="AK22" s="119">
        <f t="shared" si="372"/>
        <v>0</v>
      </c>
      <c r="AL22" s="101">
        <f t="shared" si="373"/>
        <v>0</v>
      </c>
    </row>
    <row r="23" ht="60">
      <c r="A23" s="96" t="s">
        <v>53</v>
      </c>
      <c r="B23" s="97" t="s">
        <v>54</v>
      </c>
      <c r="C23" s="211">
        <v>33.600000000000001</v>
      </c>
      <c r="D23" s="104">
        <v>15</v>
      </c>
      <c r="E23" s="249">
        <v>15</v>
      </c>
      <c r="F23" s="200">
        <f t="shared" si="374"/>
        <v>0.4464285714285714</v>
      </c>
      <c r="G23" s="105">
        <v>1</v>
      </c>
      <c r="H23" s="105">
        <v>7</v>
      </c>
      <c r="I23" s="105"/>
      <c r="J23" s="105"/>
      <c r="K23" s="105"/>
      <c r="L23" s="105"/>
      <c r="M23" s="105">
        <v>1</v>
      </c>
      <c r="N23" s="105"/>
      <c r="O23" s="438">
        <v>0</v>
      </c>
      <c r="P23" s="107"/>
      <c r="Q23" s="107"/>
      <c r="R23" s="107"/>
      <c r="S23" s="107"/>
      <c r="T23" s="107"/>
      <c r="U23" s="101">
        <f t="shared" si="375"/>
        <v>0</v>
      </c>
      <c r="V23" s="300">
        <f t="shared" si="376"/>
        <v>1.5</v>
      </c>
      <c r="W23" s="103">
        <f t="shared" si="377"/>
        <v>1</v>
      </c>
      <c r="X23" s="181">
        <v>10</v>
      </c>
      <c r="Y23" s="103">
        <f>'ИТОГ и проверка (миша-барс)'!D23</f>
        <v>1</v>
      </c>
      <c r="Z23" s="10">
        <f t="shared" si="378"/>
        <v>6.666666666666667</v>
      </c>
      <c r="AA23" s="101">
        <f t="shared" si="379"/>
        <v>-3.333333333333333</v>
      </c>
      <c r="AB23" s="10">
        <f t="shared" si="371"/>
        <v>0</v>
      </c>
      <c r="AC23" s="107"/>
      <c r="AD23" s="103"/>
      <c r="AE23" s="107"/>
      <c r="AF23" s="107"/>
      <c r="AG23" s="103">
        <f t="shared" si="380"/>
        <v>1</v>
      </c>
      <c r="AH23" s="103"/>
      <c r="AI23" s="121"/>
      <c r="AJ23" s="121">
        <f t="shared" si="381"/>
        <v>1</v>
      </c>
      <c r="AK23" s="119">
        <f t="shared" si="372"/>
        <v>0</v>
      </c>
      <c r="AL23" s="101">
        <f t="shared" si="373"/>
        <v>0</v>
      </c>
    </row>
    <row r="24" ht="60">
      <c r="A24" s="131" t="s">
        <v>55</v>
      </c>
      <c r="B24" s="97" t="s">
        <v>56</v>
      </c>
      <c r="C24" s="98">
        <v>31.335999999999999</v>
      </c>
      <c r="D24" s="337">
        <v>15</v>
      </c>
      <c r="E24" s="270">
        <v>15</v>
      </c>
      <c r="F24" s="217">
        <f t="shared" si="374"/>
        <v>0.47868266530508047</v>
      </c>
      <c r="G24" s="105">
        <v>1</v>
      </c>
      <c r="H24" s="105">
        <v>7</v>
      </c>
      <c r="I24" s="105"/>
      <c r="J24" s="105"/>
      <c r="K24" s="105"/>
      <c r="L24" s="105"/>
      <c r="M24" s="105">
        <v>1</v>
      </c>
      <c r="N24" s="105"/>
      <c r="O24" s="438">
        <v>0</v>
      </c>
      <c r="P24" s="107"/>
      <c r="Q24" s="107"/>
      <c r="R24" s="107"/>
      <c r="S24" s="107"/>
      <c r="T24" s="107"/>
      <c r="U24" s="101">
        <f t="shared" si="375"/>
        <v>0</v>
      </c>
      <c r="V24" s="101">
        <f t="shared" si="376"/>
        <v>1.5</v>
      </c>
      <c r="W24" s="10">
        <f t="shared" si="377"/>
        <v>1</v>
      </c>
      <c r="X24" s="107">
        <v>10</v>
      </c>
      <c r="Y24" s="10">
        <f>'ИТОГ и проверка (миша-барс)'!D24</f>
        <v>1</v>
      </c>
      <c r="Z24" s="103">
        <f t="shared" si="378"/>
        <v>6.666666666666667</v>
      </c>
      <c r="AA24" s="300">
        <f t="shared" si="379"/>
        <v>-3.333333333333333</v>
      </c>
      <c r="AB24" s="103">
        <f t="shared" si="371"/>
        <v>0</v>
      </c>
      <c r="AC24" s="107"/>
      <c r="AD24" s="103"/>
      <c r="AE24" s="107"/>
      <c r="AF24" s="107"/>
      <c r="AG24" s="103">
        <f t="shared" si="380"/>
        <v>1</v>
      </c>
      <c r="AH24" s="103"/>
      <c r="AI24" s="121"/>
      <c r="AJ24" s="121">
        <f t="shared" si="381"/>
        <v>1</v>
      </c>
      <c r="AK24" s="119">
        <f t="shared" si="372"/>
        <v>0</v>
      </c>
      <c r="AL24" s="101">
        <f t="shared" si="373"/>
        <v>0</v>
      </c>
    </row>
    <row r="25" ht="30">
      <c r="A25" s="96" t="s">
        <v>57</v>
      </c>
      <c r="B25" s="97" t="s">
        <v>58</v>
      </c>
      <c r="C25" s="232">
        <v>255.47999999999999</v>
      </c>
      <c r="D25" s="337">
        <v>45</v>
      </c>
      <c r="E25" s="270">
        <v>38</v>
      </c>
      <c r="F25" s="217">
        <f t="shared" si="374"/>
        <v>0.14873962736809143</v>
      </c>
      <c r="G25" s="105">
        <v>4</v>
      </c>
      <c r="H25" s="105">
        <v>9</v>
      </c>
      <c r="I25" s="105"/>
      <c r="J25" s="105"/>
      <c r="K25" s="105"/>
      <c r="L25" s="105"/>
      <c r="M25" s="105">
        <v>4</v>
      </c>
      <c r="N25" s="105"/>
      <c r="O25" s="438">
        <v>1</v>
      </c>
      <c r="P25" s="107"/>
      <c r="Q25" s="107"/>
      <c r="R25" s="107"/>
      <c r="S25" s="107"/>
      <c r="T25" s="107"/>
      <c r="U25" s="101">
        <v>0</v>
      </c>
      <c r="V25" s="300">
        <f t="shared" si="376"/>
        <v>3.8000000000000003</v>
      </c>
      <c r="W25" s="103">
        <f t="shared" si="377"/>
        <v>3</v>
      </c>
      <c r="X25" s="181">
        <v>10</v>
      </c>
      <c r="Y25" s="103">
        <f>'ИТОГ и проверка (миша-барс)'!D25</f>
        <v>3</v>
      </c>
      <c r="Z25" s="10">
        <f t="shared" si="378"/>
        <v>7.8947368421052628</v>
      </c>
      <c r="AA25" s="101">
        <f t="shared" si="379"/>
        <v>-2.1052631578947372</v>
      </c>
      <c r="AB25" s="10">
        <f t="shared" si="371"/>
        <v>0</v>
      </c>
      <c r="AC25" s="107"/>
      <c r="AD25" s="103"/>
      <c r="AE25" s="107"/>
      <c r="AF25" s="107"/>
      <c r="AG25" s="103">
        <f t="shared" si="380"/>
        <v>3</v>
      </c>
      <c r="AH25" s="103"/>
      <c r="AI25" s="121"/>
      <c r="AJ25" s="121">
        <f t="shared" si="381"/>
        <v>3</v>
      </c>
      <c r="AK25" s="119">
        <f t="shared" si="372"/>
        <v>0</v>
      </c>
      <c r="AL25" s="101">
        <f t="shared" si="373"/>
        <v>0</v>
      </c>
    </row>
    <row r="26">
      <c r="A26" s="123" t="s">
        <v>59</v>
      </c>
      <c r="B26" s="87" t="s">
        <v>60</v>
      </c>
      <c r="C26" s="206"/>
      <c r="D26" s="208"/>
      <c r="E26" s="301"/>
      <c r="F26" s="256"/>
      <c r="G26" s="91"/>
      <c r="H26" s="91"/>
      <c r="I26" s="91"/>
      <c r="J26" s="91"/>
      <c r="K26" s="91"/>
      <c r="L26" s="91"/>
      <c r="M26" s="91"/>
      <c r="N26" s="91"/>
      <c r="O26" s="439"/>
      <c r="P26" s="88"/>
      <c r="Q26" s="88"/>
      <c r="R26" s="88"/>
      <c r="S26" s="88"/>
      <c r="T26" s="88"/>
      <c r="U26" s="88"/>
      <c r="V26" s="90"/>
      <c r="W26" s="90"/>
      <c r="X26" s="90"/>
      <c r="Y26" s="90"/>
      <c r="Z26" s="150"/>
      <c r="AA26" s="90"/>
      <c r="AB26" s="103">
        <f t="shared" si="371"/>
        <v>0</v>
      </c>
      <c r="AC26" s="90"/>
      <c r="AD26" s="90"/>
      <c r="AE26" s="90"/>
      <c r="AF26" s="90"/>
      <c r="AG26" s="90"/>
      <c r="AH26" s="90"/>
      <c r="AI26" s="370"/>
      <c r="AJ26" s="121">
        <f t="shared" si="381"/>
        <v>0</v>
      </c>
      <c r="AK26" s="119">
        <f t="shared" si="372"/>
        <v>0</v>
      </c>
      <c r="AL26" s="101">
        <f t="shared" si="373"/>
        <v>0</v>
      </c>
    </row>
    <row r="27" ht="30">
      <c r="A27" s="96" t="s">
        <v>61</v>
      </c>
      <c r="B27" s="97" t="s">
        <v>62</v>
      </c>
      <c r="C27" s="211">
        <v>8592.0200000000004</v>
      </c>
      <c r="D27" s="314">
        <v>0</v>
      </c>
      <c r="E27" s="270">
        <v>0</v>
      </c>
      <c r="F27" s="217">
        <f t="shared" si="374"/>
        <v>0</v>
      </c>
      <c r="G27" s="105">
        <v>0</v>
      </c>
      <c r="H27" s="105">
        <v>0</v>
      </c>
      <c r="I27" s="105"/>
      <c r="J27" s="105"/>
      <c r="K27" s="105"/>
      <c r="L27" s="105"/>
      <c r="M27" s="105">
        <v>0</v>
      </c>
      <c r="N27" s="105"/>
      <c r="O27" s="438">
        <v>0</v>
      </c>
      <c r="P27" s="107"/>
      <c r="Q27" s="107"/>
      <c r="R27" s="107"/>
      <c r="S27" s="107"/>
      <c r="T27" s="107"/>
      <c r="U27" s="101">
        <v>0</v>
      </c>
      <c r="V27" s="300">
        <f t="shared" si="376"/>
        <v>0</v>
      </c>
      <c r="W27" s="103">
        <f t="shared" si="377"/>
        <v>0</v>
      </c>
      <c r="X27" s="181">
        <v>0</v>
      </c>
      <c r="Y27" s="103">
        <f>'ИТОГ и проверка (миша-барс)'!D27</f>
        <v>0</v>
      </c>
      <c r="Z27" s="10">
        <v>0</v>
      </c>
      <c r="AA27" s="101">
        <f t="shared" si="379"/>
        <v>0</v>
      </c>
      <c r="AB27" s="10">
        <f t="shared" si="371"/>
        <v>0</v>
      </c>
      <c r="AC27" s="107"/>
      <c r="AD27" s="103"/>
      <c r="AE27" s="107"/>
      <c r="AF27" s="107"/>
      <c r="AG27" s="103">
        <f t="shared" si="380"/>
        <v>0</v>
      </c>
      <c r="AH27" s="103"/>
      <c r="AI27" s="121"/>
      <c r="AJ27" s="121">
        <f t="shared" si="381"/>
        <v>0</v>
      </c>
      <c r="AK27" s="119">
        <f t="shared" si="372"/>
        <v>0</v>
      </c>
      <c r="AL27" s="101">
        <f t="shared" si="373"/>
        <v>0</v>
      </c>
    </row>
    <row r="28">
      <c r="A28" s="123" t="s">
        <v>63</v>
      </c>
      <c r="B28" s="87" t="s">
        <v>64</v>
      </c>
      <c r="C28" s="206"/>
      <c r="D28" s="208"/>
      <c r="E28" s="272"/>
      <c r="F28" s="256"/>
      <c r="G28" s="91"/>
      <c r="H28" s="91"/>
      <c r="I28" s="91"/>
      <c r="J28" s="91"/>
      <c r="K28" s="91"/>
      <c r="L28" s="91"/>
      <c r="M28" s="91"/>
      <c r="N28" s="91"/>
      <c r="O28" s="439"/>
      <c r="P28" s="88"/>
      <c r="Q28" s="88"/>
      <c r="R28" s="88"/>
      <c r="S28" s="88"/>
      <c r="T28" s="88"/>
      <c r="U28" s="88"/>
      <c r="V28" s="90"/>
      <c r="W28" s="90"/>
      <c r="X28" s="90"/>
      <c r="Y28" s="90"/>
      <c r="Z28" s="150"/>
      <c r="AA28" s="90"/>
      <c r="AB28" s="103">
        <f t="shared" si="371"/>
        <v>0</v>
      </c>
      <c r="AC28" s="90"/>
      <c r="AD28" s="90"/>
      <c r="AE28" s="90"/>
      <c r="AF28" s="90"/>
      <c r="AG28" s="90"/>
      <c r="AH28" s="90"/>
      <c r="AI28" s="370"/>
      <c r="AJ28" s="121">
        <f t="shared" si="381"/>
        <v>0</v>
      </c>
      <c r="AK28" s="119">
        <f t="shared" si="372"/>
        <v>0</v>
      </c>
      <c r="AL28" s="101">
        <f t="shared" si="373"/>
        <v>0</v>
      </c>
    </row>
    <row r="29" ht="45">
      <c r="A29" s="96" t="s">
        <v>65</v>
      </c>
      <c r="B29" s="97" t="s">
        <v>66</v>
      </c>
      <c r="C29" s="238">
        <v>19.600000000000001</v>
      </c>
      <c r="D29" s="64">
        <v>20</v>
      </c>
      <c r="E29" s="240">
        <v>20</v>
      </c>
      <c r="F29" s="200">
        <f t="shared" si="374"/>
        <v>1.0204081632653061</v>
      </c>
      <c r="G29" s="105">
        <v>2</v>
      </c>
      <c r="H29" s="105">
        <v>10</v>
      </c>
      <c r="I29" s="105"/>
      <c r="J29" s="105"/>
      <c r="K29" s="105"/>
      <c r="L29" s="105"/>
      <c r="M29" s="105">
        <v>2</v>
      </c>
      <c r="N29" s="105"/>
      <c r="O29" s="47">
        <v>0</v>
      </c>
      <c r="P29" s="107"/>
      <c r="Q29" s="107"/>
      <c r="R29" s="107"/>
      <c r="S29" s="107"/>
      <c r="T29" s="107"/>
      <c r="U29" s="101">
        <f t="shared" si="375"/>
        <v>0</v>
      </c>
      <c r="V29" s="300">
        <f t="shared" si="376"/>
        <v>2</v>
      </c>
      <c r="W29" s="103">
        <f t="shared" si="377"/>
        <v>2</v>
      </c>
      <c r="X29" s="181">
        <v>10</v>
      </c>
      <c r="Y29" s="103">
        <f>'ИТОГ и проверка (миша-барс)'!D29</f>
        <v>2</v>
      </c>
      <c r="Z29" s="10">
        <f t="shared" si="378"/>
        <v>10</v>
      </c>
      <c r="AA29" s="101">
        <f t="shared" si="379"/>
        <v>0</v>
      </c>
      <c r="AB29" s="10">
        <f t="shared" si="371"/>
        <v>0</v>
      </c>
      <c r="AC29" s="107"/>
      <c r="AD29" s="103"/>
      <c r="AE29" s="107"/>
      <c r="AF29" s="107"/>
      <c r="AG29" s="103">
        <f t="shared" si="380"/>
        <v>2</v>
      </c>
      <c r="AH29" s="103"/>
      <c r="AI29" s="121"/>
      <c r="AJ29" s="121">
        <f t="shared" si="381"/>
        <v>2</v>
      </c>
      <c r="AK29" s="119">
        <f t="shared" si="372"/>
        <v>0</v>
      </c>
      <c r="AL29" s="101">
        <f t="shared" si="373"/>
        <v>0</v>
      </c>
    </row>
    <row r="30" ht="45">
      <c r="A30" s="96" t="s">
        <v>67</v>
      </c>
      <c r="B30" s="97" t="s">
        <v>68</v>
      </c>
      <c r="C30" s="239">
        <v>6.7999999999999998</v>
      </c>
      <c r="D30" s="64">
        <v>12</v>
      </c>
      <c r="E30" s="71">
        <v>12</v>
      </c>
      <c r="F30" s="200">
        <f t="shared" si="374"/>
        <v>1.7647058823529411</v>
      </c>
      <c r="G30" s="105">
        <v>1</v>
      </c>
      <c r="H30" s="105">
        <v>8</v>
      </c>
      <c r="I30" s="105"/>
      <c r="J30" s="105"/>
      <c r="K30" s="105"/>
      <c r="L30" s="105"/>
      <c r="M30" s="105">
        <v>1</v>
      </c>
      <c r="N30" s="105"/>
      <c r="O30" s="215">
        <v>0</v>
      </c>
      <c r="P30" s="107"/>
      <c r="Q30" s="107"/>
      <c r="R30" s="107"/>
      <c r="S30" s="107"/>
      <c r="T30" s="107"/>
      <c r="U30" s="101">
        <f t="shared" si="375"/>
        <v>0</v>
      </c>
      <c r="V30" s="101">
        <f t="shared" si="376"/>
        <v>1.2000000000000002</v>
      </c>
      <c r="W30" s="10">
        <f t="shared" si="377"/>
        <v>1</v>
      </c>
      <c r="X30" s="107">
        <v>10</v>
      </c>
      <c r="Y30" s="10">
        <f>'ИТОГ и проверка (миша-барс)'!D30</f>
        <v>1</v>
      </c>
      <c r="Z30" s="103">
        <f t="shared" si="378"/>
        <v>8.3333333333333339</v>
      </c>
      <c r="AA30" s="300">
        <f t="shared" si="379"/>
        <v>-1.6666666666666661</v>
      </c>
      <c r="AB30" s="103">
        <f t="shared" si="371"/>
        <v>0</v>
      </c>
      <c r="AC30" s="107"/>
      <c r="AD30" s="103"/>
      <c r="AE30" s="107"/>
      <c r="AF30" s="107"/>
      <c r="AG30" s="103">
        <f t="shared" si="380"/>
        <v>1</v>
      </c>
      <c r="AH30" s="103"/>
      <c r="AI30" s="121"/>
      <c r="AJ30" s="121">
        <f t="shared" si="381"/>
        <v>1</v>
      </c>
      <c r="AK30" s="119">
        <f t="shared" si="372"/>
        <v>0</v>
      </c>
      <c r="AL30" s="101">
        <f t="shared" si="373"/>
        <v>0</v>
      </c>
    </row>
    <row r="31" ht="45">
      <c r="A31" s="96" t="s">
        <v>69</v>
      </c>
      <c r="B31" s="97" t="s">
        <v>70</v>
      </c>
      <c r="C31" s="232">
        <v>5.1580000000000004</v>
      </c>
      <c r="D31" s="64">
        <v>10</v>
      </c>
      <c r="E31" s="240">
        <v>10</v>
      </c>
      <c r="F31" s="200">
        <f t="shared" si="374"/>
        <v>1.9387359441644048</v>
      </c>
      <c r="G31" s="105">
        <v>1</v>
      </c>
      <c r="H31" s="105">
        <v>10</v>
      </c>
      <c r="I31" s="105"/>
      <c r="J31" s="105"/>
      <c r="K31" s="105"/>
      <c r="L31" s="105"/>
      <c r="M31" s="105">
        <v>1</v>
      </c>
      <c r="N31" s="105"/>
      <c r="O31" s="47">
        <v>0</v>
      </c>
      <c r="P31" s="107"/>
      <c r="Q31" s="107"/>
      <c r="R31" s="107"/>
      <c r="S31" s="107"/>
      <c r="T31" s="107"/>
      <c r="U31" s="101">
        <v>0</v>
      </c>
      <c r="V31" s="300">
        <f t="shared" si="376"/>
        <v>1</v>
      </c>
      <c r="W31" s="103">
        <f t="shared" si="377"/>
        <v>1</v>
      </c>
      <c r="X31" s="181">
        <v>10</v>
      </c>
      <c r="Y31" s="103">
        <f>'ИТОГ и проверка (миша-барс)'!D31</f>
        <v>1</v>
      </c>
      <c r="Z31" s="10">
        <f t="shared" si="378"/>
        <v>10</v>
      </c>
      <c r="AA31" s="101">
        <f t="shared" si="379"/>
        <v>0</v>
      </c>
      <c r="AB31" s="10">
        <f t="shared" si="371"/>
        <v>0</v>
      </c>
      <c r="AC31" s="107"/>
      <c r="AD31" s="103"/>
      <c r="AE31" s="107"/>
      <c r="AF31" s="107"/>
      <c r="AG31" s="103">
        <f t="shared" si="380"/>
        <v>1</v>
      </c>
      <c r="AH31" s="103"/>
      <c r="AI31" s="121"/>
      <c r="AJ31" s="121">
        <f t="shared" si="381"/>
        <v>1</v>
      </c>
      <c r="AK31" s="119">
        <f t="shared" si="372"/>
        <v>0</v>
      </c>
      <c r="AL31" s="101">
        <f t="shared" si="373"/>
        <v>0</v>
      </c>
    </row>
    <row r="32" ht="30">
      <c r="A32" s="96" t="s">
        <v>71</v>
      </c>
      <c r="B32" s="97" t="s">
        <v>72</v>
      </c>
      <c r="C32" s="214">
        <v>9.0289999999999999</v>
      </c>
      <c r="D32" s="64">
        <v>0</v>
      </c>
      <c r="E32" s="122">
        <v>2</v>
      </c>
      <c r="F32" s="200">
        <f t="shared" si="374"/>
        <v>0.22150847269908075</v>
      </c>
      <c r="G32" s="105">
        <v>0</v>
      </c>
      <c r="H32" s="105">
        <v>0</v>
      </c>
      <c r="I32" s="105"/>
      <c r="J32" s="105"/>
      <c r="K32" s="105"/>
      <c r="L32" s="105"/>
      <c r="M32" s="105">
        <v>0</v>
      </c>
      <c r="N32" s="105"/>
      <c r="O32" s="438"/>
      <c r="P32" s="107"/>
      <c r="Q32" s="107"/>
      <c r="R32" s="107"/>
      <c r="S32" s="107"/>
      <c r="T32" s="107"/>
      <c r="U32" s="101" t="e">
        <f t="shared" si="375"/>
        <v>#DIV/0!</v>
      </c>
      <c r="V32" s="101">
        <f t="shared" si="376"/>
        <v>0</v>
      </c>
      <c r="W32" s="10">
        <f t="shared" si="377"/>
        <v>0</v>
      </c>
      <c r="X32" s="107">
        <v>0</v>
      </c>
      <c r="Y32" s="10">
        <f>'ИТОГ и проверка (миша-барс)'!D32</f>
        <v>0</v>
      </c>
      <c r="Z32" s="103">
        <f t="shared" si="378"/>
        <v>0</v>
      </c>
      <c r="AA32" s="300">
        <f t="shared" si="379"/>
        <v>0</v>
      </c>
      <c r="AB32" s="103">
        <f t="shared" si="371"/>
        <v>0</v>
      </c>
      <c r="AC32" s="107"/>
      <c r="AD32" s="103"/>
      <c r="AE32" s="107"/>
      <c r="AF32" s="107"/>
      <c r="AG32" s="103">
        <f t="shared" si="380"/>
        <v>0</v>
      </c>
      <c r="AH32" s="103"/>
      <c r="AI32" s="121"/>
      <c r="AJ32" s="121">
        <f t="shared" si="381"/>
        <v>0</v>
      </c>
      <c r="AK32" s="119">
        <f t="shared" si="372"/>
        <v>0</v>
      </c>
      <c r="AL32" s="101">
        <f t="shared" si="373"/>
        <v>0</v>
      </c>
    </row>
    <row r="33" ht="30">
      <c r="A33" s="96" t="s">
        <v>73</v>
      </c>
      <c r="B33" s="97" t="s">
        <v>74</v>
      </c>
      <c r="C33" s="232">
        <v>302.69999999999999</v>
      </c>
      <c r="D33" s="64">
        <v>212</v>
      </c>
      <c r="E33" s="242">
        <v>325</v>
      </c>
      <c r="F33" s="200">
        <f t="shared" si="374"/>
        <v>1.0736703006276842</v>
      </c>
      <c r="G33" s="105">
        <v>21</v>
      </c>
      <c r="H33" s="105">
        <v>10</v>
      </c>
      <c r="I33" s="105"/>
      <c r="J33" s="105"/>
      <c r="K33" s="105"/>
      <c r="L33" s="105"/>
      <c r="M33" s="105">
        <v>21</v>
      </c>
      <c r="N33" s="105"/>
      <c r="O33" s="438">
        <v>15</v>
      </c>
      <c r="P33" s="107"/>
      <c r="Q33" s="107"/>
      <c r="R33" s="107"/>
      <c r="S33" s="107"/>
      <c r="T33" s="107"/>
      <c r="U33" s="101">
        <v>0</v>
      </c>
      <c r="V33" s="300">
        <f t="shared" si="376"/>
        <v>32.5</v>
      </c>
      <c r="W33" s="103">
        <f t="shared" si="377"/>
        <v>32</v>
      </c>
      <c r="X33" s="181">
        <v>10</v>
      </c>
      <c r="Y33" s="103">
        <f>'ИТОГ и проверка (миша-барс)'!D33</f>
        <v>32</v>
      </c>
      <c r="Z33" s="10">
        <f t="shared" si="378"/>
        <v>9.8461538461538467</v>
      </c>
      <c r="AA33" s="101">
        <f t="shared" si="379"/>
        <v>-0.1538461538461533</v>
      </c>
      <c r="AB33" s="10">
        <f t="shared" si="371"/>
        <v>0</v>
      </c>
      <c r="AC33" s="107"/>
      <c r="AD33" s="103"/>
      <c r="AE33" s="107"/>
      <c r="AF33" s="107"/>
      <c r="AG33" s="103">
        <f t="shared" si="380"/>
        <v>32</v>
      </c>
      <c r="AH33" s="103"/>
      <c r="AI33" s="121"/>
      <c r="AJ33" s="121">
        <f t="shared" si="381"/>
        <v>32</v>
      </c>
      <c r="AK33" s="119">
        <f t="shared" si="372"/>
        <v>0</v>
      </c>
      <c r="AL33" s="101">
        <f t="shared" si="373"/>
        <v>0</v>
      </c>
    </row>
    <row r="34" ht="30">
      <c r="A34" s="96" t="s">
        <v>75</v>
      </c>
      <c r="B34" s="97" t="s">
        <v>76</v>
      </c>
      <c r="C34" s="214">
        <v>10</v>
      </c>
      <c r="D34" s="64">
        <v>20</v>
      </c>
      <c r="E34" s="71">
        <v>0</v>
      </c>
      <c r="F34" s="200">
        <f t="shared" si="374"/>
        <v>0</v>
      </c>
      <c r="G34" s="105">
        <v>0</v>
      </c>
      <c r="H34" s="105">
        <v>0</v>
      </c>
      <c r="I34" s="105"/>
      <c r="J34" s="105"/>
      <c r="K34" s="105"/>
      <c r="L34" s="105"/>
      <c r="M34" s="105">
        <v>0</v>
      </c>
      <c r="N34" s="105"/>
      <c r="O34" s="440">
        <v>0</v>
      </c>
      <c r="P34" s="107"/>
      <c r="Q34" s="107"/>
      <c r="R34" s="107"/>
      <c r="S34" s="107"/>
      <c r="T34" s="107"/>
      <c r="U34" s="101">
        <v>0</v>
      </c>
      <c r="V34" s="101">
        <f t="shared" si="376"/>
        <v>0</v>
      </c>
      <c r="W34" s="10">
        <f t="shared" si="377"/>
        <v>0</v>
      </c>
      <c r="X34" s="107">
        <v>0</v>
      </c>
      <c r="Y34" s="10">
        <f>'ИТОГ и проверка (миша-барс)'!D34</f>
        <v>0</v>
      </c>
      <c r="Z34" s="103">
        <v>0</v>
      </c>
      <c r="AA34" s="300">
        <f t="shared" si="379"/>
        <v>0</v>
      </c>
      <c r="AB34" s="103">
        <f t="shared" si="371"/>
        <v>0</v>
      </c>
      <c r="AC34" s="107"/>
      <c r="AD34" s="103"/>
      <c r="AE34" s="107"/>
      <c r="AF34" s="107"/>
      <c r="AG34" s="103">
        <f t="shared" si="380"/>
        <v>0</v>
      </c>
      <c r="AH34" s="103"/>
      <c r="AI34" s="121"/>
      <c r="AJ34" s="121">
        <f t="shared" si="381"/>
        <v>0</v>
      </c>
      <c r="AK34" s="119">
        <f t="shared" si="372"/>
        <v>0</v>
      </c>
      <c r="AL34" s="101">
        <f t="shared" si="373"/>
        <v>0</v>
      </c>
    </row>
    <row r="35" ht="45">
      <c r="A35" s="96" t="s">
        <v>77</v>
      </c>
      <c r="B35" s="97" t="s">
        <v>78</v>
      </c>
      <c r="C35" s="211">
        <v>9.8000000000000007</v>
      </c>
      <c r="D35" s="415">
        <v>8</v>
      </c>
      <c r="E35" s="416">
        <v>4</v>
      </c>
      <c r="F35" s="217">
        <f t="shared" si="374"/>
        <v>0.4081632653061224</v>
      </c>
      <c r="G35" s="105">
        <v>0</v>
      </c>
      <c r="H35" s="105">
        <v>0</v>
      </c>
      <c r="I35" s="105"/>
      <c r="J35" s="105"/>
      <c r="K35" s="105"/>
      <c r="L35" s="105"/>
      <c r="M35" s="105">
        <v>0</v>
      </c>
      <c r="N35" s="105"/>
      <c r="O35" s="438">
        <v>0</v>
      </c>
      <c r="P35" s="107"/>
      <c r="Q35" s="107"/>
      <c r="R35" s="107"/>
      <c r="S35" s="107"/>
      <c r="T35" s="107"/>
      <c r="U35" s="101">
        <v>0</v>
      </c>
      <c r="V35" s="300">
        <f t="shared" si="376"/>
        <v>0</v>
      </c>
      <c r="W35" s="103">
        <f t="shared" si="377"/>
        <v>0</v>
      </c>
      <c r="X35" s="181">
        <v>0</v>
      </c>
      <c r="Y35" s="103">
        <f>'ИТОГ и проверка (миша-барс)'!D35</f>
        <v>0</v>
      </c>
      <c r="Z35" s="10">
        <f t="shared" si="378"/>
        <v>0</v>
      </c>
      <c r="AA35" s="101">
        <f t="shared" si="379"/>
        <v>0</v>
      </c>
      <c r="AB35" s="10">
        <f t="shared" si="371"/>
        <v>0</v>
      </c>
      <c r="AC35" s="107"/>
      <c r="AD35" s="103"/>
      <c r="AE35" s="107"/>
      <c r="AF35" s="107"/>
      <c r="AG35" s="103">
        <f t="shared" si="380"/>
        <v>0</v>
      </c>
      <c r="AH35" s="103"/>
      <c r="AI35" s="121"/>
      <c r="AJ35" s="121">
        <f t="shared" si="381"/>
        <v>0</v>
      </c>
      <c r="AK35" s="119">
        <f t="shared" si="372"/>
        <v>0</v>
      </c>
      <c r="AL35" s="101">
        <f t="shared" si="373"/>
        <v>0</v>
      </c>
    </row>
    <row r="36">
      <c r="A36" s="123" t="s">
        <v>79</v>
      </c>
      <c r="B36" s="87" t="s">
        <v>80</v>
      </c>
      <c r="C36" s="206"/>
      <c r="D36" s="208"/>
      <c r="E36" s="272"/>
      <c r="F36" s="256"/>
      <c r="G36" s="91"/>
      <c r="H36" s="91"/>
      <c r="I36" s="91"/>
      <c r="J36" s="91"/>
      <c r="K36" s="91"/>
      <c r="L36" s="91"/>
      <c r="M36" s="91"/>
      <c r="N36" s="91"/>
      <c r="O36" s="439"/>
      <c r="P36" s="88"/>
      <c r="Q36" s="88"/>
      <c r="R36" s="88"/>
      <c r="S36" s="88"/>
      <c r="T36" s="88"/>
      <c r="U36" s="88"/>
      <c r="V36" s="90"/>
      <c r="W36" s="90"/>
      <c r="X36" s="90"/>
      <c r="Y36" s="90"/>
      <c r="Z36" s="150"/>
      <c r="AA36" s="90"/>
      <c r="AB36" s="103">
        <f t="shared" si="371"/>
        <v>0</v>
      </c>
      <c r="AC36" s="90"/>
      <c r="AD36" s="90"/>
      <c r="AE36" s="90"/>
      <c r="AF36" s="90"/>
      <c r="AG36" s="90"/>
      <c r="AH36" s="90"/>
      <c r="AI36" s="370"/>
      <c r="AJ36" s="121">
        <f t="shared" si="381"/>
        <v>0</v>
      </c>
      <c r="AK36" s="119">
        <f t="shared" si="372"/>
        <v>0</v>
      </c>
      <c r="AL36" s="101">
        <f t="shared" si="373"/>
        <v>0</v>
      </c>
    </row>
    <row r="37" ht="45">
      <c r="A37" s="96" t="s">
        <v>81</v>
      </c>
      <c r="B37" s="97" t="s">
        <v>82</v>
      </c>
      <c r="C37" s="211">
        <v>164.08600000000001</v>
      </c>
      <c r="D37" s="104">
        <v>0</v>
      </c>
      <c r="E37" s="182">
        <v>0</v>
      </c>
      <c r="F37" s="200">
        <f t="shared" si="374"/>
        <v>0</v>
      </c>
      <c r="G37" s="105">
        <v>0</v>
      </c>
      <c r="H37" s="105">
        <v>0</v>
      </c>
      <c r="I37" s="105"/>
      <c r="J37" s="105"/>
      <c r="K37" s="105"/>
      <c r="L37" s="105"/>
      <c r="M37" s="105">
        <v>0</v>
      </c>
      <c r="N37" s="105"/>
      <c r="O37" s="438">
        <v>0</v>
      </c>
      <c r="P37" s="107"/>
      <c r="Q37" s="107"/>
      <c r="R37" s="107"/>
      <c r="S37" s="107"/>
      <c r="T37" s="107"/>
      <c r="U37" s="101">
        <v>0</v>
      </c>
      <c r="V37" s="300">
        <f t="shared" si="376"/>
        <v>0</v>
      </c>
      <c r="W37" s="103">
        <f t="shared" si="377"/>
        <v>0</v>
      </c>
      <c r="X37" s="181">
        <v>0</v>
      </c>
      <c r="Y37" s="103">
        <f>'ИТОГ и проверка (миша-барс)'!D37</f>
        <v>0</v>
      </c>
      <c r="Z37" s="10">
        <v>0</v>
      </c>
      <c r="AA37" s="101">
        <f t="shared" si="379"/>
        <v>0</v>
      </c>
      <c r="AB37" s="10">
        <f t="shared" si="371"/>
        <v>0</v>
      </c>
      <c r="AC37" s="107"/>
      <c r="AD37" s="103"/>
      <c r="AE37" s="107"/>
      <c r="AF37" s="107"/>
      <c r="AG37" s="103">
        <f t="shared" si="380"/>
        <v>0</v>
      </c>
      <c r="AH37" s="103"/>
      <c r="AI37" s="121"/>
      <c r="AJ37" s="121">
        <f t="shared" si="381"/>
        <v>0</v>
      </c>
      <c r="AK37" s="119">
        <f t="shared" si="372"/>
        <v>0</v>
      </c>
      <c r="AL37" s="101">
        <f t="shared" si="373"/>
        <v>0</v>
      </c>
    </row>
    <row r="38" ht="30">
      <c r="A38" s="96" t="s">
        <v>83</v>
      </c>
      <c r="B38" s="97" t="s">
        <v>84</v>
      </c>
      <c r="C38" s="214">
        <v>358.69999999999999</v>
      </c>
      <c r="D38" s="104">
        <v>2</v>
      </c>
      <c r="E38" s="100">
        <v>2</v>
      </c>
      <c r="F38" s="200">
        <f t="shared" si="374"/>
        <v>0.0055756899916364648</v>
      </c>
      <c r="G38" s="105">
        <v>0</v>
      </c>
      <c r="H38" s="105">
        <v>0</v>
      </c>
      <c r="I38" s="105"/>
      <c r="J38" s="105"/>
      <c r="K38" s="105"/>
      <c r="L38" s="105"/>
      <c r="M38" s="105">
        <v>0</v>
      </c>
      <c r="N38" s="105"/>
      <c r="O38" s="438">
        <v>0</v>
      </c>
      <c r="P38" s="107"/>
      <c r="Q38" s="107"/>
      <c r="R38" s="107"/>
      <c r="S38" s="107"/>
      <c r="T38" s="107"/>
      <c r="U38" s="101" t="e">
        <f t="shared" si="375"/>
        <v>#DIV/0!</v>
      </c>
      <c r="V38" s="101">
        <f t="shared" si="376"/>
        <v>0</v>
      </c>
      <c r="W38" s="10">
        <f t="shared" si="377"/>
        <v>0</v>
      </c>
      <c r="X38" s="107">
        <v>0</v>
      </c>
      <c r="Y38" s="10">
        <f>'ИТОГ и проверка (миша-барс)'!D38</f>
        <v>0</v>
      </c>
      <c r="Z38" s="103">
        <f t="shared" si="378"/>
        <v>0</v>
      </c>
      <c r="AA38" s="300">
        <f t="shared" si="379"/>
        <v>0</v>
      </c>
      <c r="AB38" s="103">
        <f t="shared" si="371"/>
        <v>0</v>
      </c>
      <c r="AC38" s="107"/>
      <c r="AD38" s="103"/>
      <c r="AE38" s="107"/>
      <c r="AF38" s="107"/>
      <c r="AG38" s="103">
        <f t="shared" si="380"/>
        <v>0</v>
      </c>
      <c r="AH38" s="103"/>
      <c r="AI38" s="121"/>
      <c r="AJ38" s="121">
        <f t="shared" si="381"/>
        <v>0</v>
      </c>
      <c r="AK38" s="119">
        <f t="shared" si="372"/>
        <v>0</v>
      </c>
      <c r="AL38" s="101">
        <f t="shared" si="373"/>
        <v>0</v>
      </c>
    </row>
    <row r="39" ht="45">
      <c r="A39" s="96" t="s">
        <v>85</v>
      </c>
      <c r="B39" s="97" t="s">
        <v>86</v>
      </c>
      <c r="C39" s="211">
        <v>59.463999999999999</v>
      </c>
      <c r="D39" s="104">
        <v>10</v>
      </c>
      <c r="E39" s="249">
        <v>25</v>
      </c>
      <c r="F39" s="200">
        <f t="shared" si="374"/>
        <v>0.42042244046818245</v>
      </c>
      <c r="G39" s="105">
        <v>1</v>
      </c>
      <c r="H39" s="105">
        <v>10</v>
      </c>
      <c r="I39" s="105"/>
      <c r="J39" s="105"/>
      <c r="K39" s="105"/>
      <c r="L39" s="105"/>
      <c r="M39" s="105">
        <v>1</v>
      </c>
      <c r="N39" s="105"/>
      <c r="O39" s="438">
        <v>0</v>
      </c>
      <c r="P39" s="107"/>
      <c r="Q39" s="107"/>
      <c r="R39" s="107"/>
      <c r="S39" s="107"/>
      <c r="T39" s="107"/>
      <c r="U39" s="101">
        <v>0</v>
      </c>
      <c r="V39" s="300">
        <f t="shared" si="376"/>
        <v>2.5</v>
      </c>
      <c r="W39" s="103">
        <f t="shared" si="377"/>
        <v>2</v>
      </c>
      <c r="X39" s="181">
        <v>10</v>
      </c>
      <c r="Y39" s="103">
        <f>'ИТОГ и проверка (миша-барс)'!D39</f>
        <v>1</v>
      </c>
      <c r="Z39" s="10">
        <f t="shared" si="378"/>
        <v>4</v>
      </c>
      <c r="AA39" s="101">
        <f t="shared" si="379"/>
        <v>-6</v>
      </c>
      <c r="AB39" s="10">
        <f t="shared" si="371"/>
        <v>0</v>
      </c>
      <c r="AC39" s="107"/>
      <c r="AD39" s="103"/>
      <c r="AE39" s="107"/>
      <c r="AF39" s="107"/>
      <c r="AG39" s="103">
        <f t="shared" si="380"/>
        <v>1</v>
      </c>
      <c r="AH39" s="103"/>
      <c r="AI39" s="121"/>
      <c r="AJ39" s="121">
        <f t="shared" si="381"/>
        <v>1</v>
      </c>
      <c r="AK39" s="119">
        <f t="shared" si="372"/>
        <v>0</v>
      </c>
      <c r="AL39" s="101">
        <f t="shared" si="373"/>
        <v>0</v>
      </c>
    </row>
    <row r="40" ht="30">
      <c r="A40" s="96" t="s">
        <v>87</v>
      </c>
      <c r="B40" s="97" t="s">
        <v>88</v>
      </c>
      <c r="C40" s="214">
        <v>57.622</v>
      </c>
      <c r="D40" s="337">
        <v>0</v>
      </c>
      <c r="E40" s="213">
        <v>0</v>
      </c>
      <c r="F40" s="217">
        <f t="shared" si="374"/>
        <v>0</v>
      </c>
      <c r="G40" s="105">
        <v>0</v>
      </c>
      <c r="H40" s="105">
        <v>0</v>
      </c>
      <c r="I40" s="105"/>
      <c r="J40" s="105"/>
      <c r="K40" s="105"/>
      <c r="L40" s="105"/>
      <c r="M40" s="105">
        <v>0</v>
      </c>
      <c r="N40" s="105"/>
      <c r="O40" s="438">
        <v>0</v>
      </c>
      <c r="P40" s="107"/>
      <c r="Q40" s="107"/>
      <c r="R40" s="107"/>
      <c r="S40" s="107"/>
      <c r="T40" s="107"/>
      <c r="U40" s="101">
        <v>0</v>
      </c>
      <c r="V40" s="101">
        <f t="shared" si="376"/>
        <v>0</v>
      </c>
      <c r="W40" s="10">
        <f t="shared" si="377"/>
        <v>0</v>
      </c>
      <c r="X40" s="107">
        <v>0</v>
      </c>
      <c r="Y40" s="10">
        <f>'ИТОГ и проверка (миша-барс)'!D40</f>
        <v>0</v>
      </c>
      <c r="Z40" s="103">
        <v>0</v>
      </c>
      <c r="AA40" s="300">
        <f t="shared" si="379"/>
        <v>0</v>
      </c>
      <c r="AB40" s="103">
        <f t="shared" si="371"/>
        <v>0</v>
      </c>
      <c r="AC40" s="107"/>
      <c r="AD40" s="103"/>
      <c r="AE40" s="107"/>
      <c r="AF40" s="107"/>
      <c r="AG40" s="103">
        <f t="shared" si="380"/>
        <v>0</v>
      </c>
      <c r="AH40" s="103"/>
      <c r="AI40" s="121"/>
      <c r="AJ40" s="121">
        <f t="shared" si="381"/>
        <v>0</v>
      </c>
      <c r="AK40" s="119">
        <f t="shared" si="372"/>
        <v>0</v>
      </c>
      <c r="AL40" s="101">
        <f t="shared" si="373"/>
        <v>0</v>
      </c>
    </row>
    <row r="41" ht="45">
      <c r="A41" s="96" t="s">
        <v>89</v>
      </c>
      <c r="B41" s="97" t="s">
        <v>90</v>
      </c>
      <c r="C41" s="211">
        <v>335.70999999999998</v>
      </c>
      <c r="D41" s="337">
        <v>18</v>
      </c>
      <c r="E41" s="213">
        <v>18</v>
      </c>
      <c r="F41" s="217">
        <f t="shared" si="374"/>
        <v>0.053617705757945847</v>
      </c>
      <c r="G41" s="105">
        <v>0</v>
      </c>
      <c r="H41" s="105">
        <v>0</v>
      </c>
      <c r="I41" s="105"/>
      <c r="J41" s="105"/>
      <c r="K41" s="105"/>
      <c r="L41" s="105"/>
      <c r="M41" s="105">
        <v>0</v>
      </c>
      <c r="N41" s="105"/>
      <c r="O41" s="440">
        <v>0</v>
      </c>
      <c r="P41" s="107"/>
      <c r="Q41" s="107"/>
      <c r="R41" s="107"/>
      <c r="S41" s="107"/>
      <c r="T41" s="107"/>
      <c r="U41" s="101">
        <v>0</v>
      </c>
      <c r="V41" s="300">
        <f t="shared" si="376"/>
        <v>1.8</v>
      </c>
      <c r="W41" s="103">
        <f t="shared" si="377"/>
        <v>1</v>
      </c>
      <c r="X41" s="181">
        <v>10</v>
      </c>
      <c r="Y41" s="103">
        <f>'ИТОГ и проверка (миша-барс)'!D41</f>
        <v>0</v>
      </c>
      <c r="Z41" s="10">
        <f t="shared" si="378"/>
        <v>0</v>
      </c>
      <c r="AA41" s="101">
        <f t="shared" si="379"/>
        <v>-10</v>
      </c>
      <c r="AB41" s="10">
        <f t="shared" si="371"/>
        <v>0</v>
      </c>
      <c r="AC41" s="107"/>
      <c r="AD41" s="103"/>
      <c r="AE41" s="107"/>
      <c r="AF41" s="107"/>
      <c r="AG41" s="103">
        <f t="shared" si="380"/>
        <v>0</v>
      </c>
      <c r="AH41" s="103"/>
      <c r="AI41" s="121"/>
      <c r="AJ41" s="121">
        <f t="shared" si="381"/>
        <v>0</v>
      </c>
      <c r="AK41" s="119">
        <f t="shared" si="372"/>
        <v>0</v>
      </c>
      <c r="AL41" s="101">
        <f t="shared" si="373"/>
        <v>0</v>
      </c>
    </row>
    <row r="42" ht="45">
      <c r="A42" s="96" t="s">
        <v>91</v>
      </c>
      <c r="B42" s="97" t="s">
        <v>92</v>
      </c>
      <c r="C42" s="214">
        <v>371.93000000000001</v>
      </c>
      <c r="D42" s="104">
        <v>16</v>
      </c>
      <c r="E42" s="182">
        <v>13</v>
      </c>
      <c r="F42" s="200">
        <f t="shared" si="374"/>
        <v>0.034952813701502973</v>
      </c>
      <c r="G42" s="105">
        <v>1</v>
      </c>
      <c r="H42" s="105">
        <v>6</v>
      </c>
      <c r="I42" s="105"/>
      <c r="J42" s="105"/>
      <c r="K42" s="105"/>
      <c r="L42" s="105"/>
      <c r="M42" s="105">
        <v>1</v>
      </c>
      <c r="N42" s="105"/>
      <c r="O42" s="438">
        <v>0</v>
      </c>
      <c r="P42" s="107"/>
      <c r="Q42" s="107"/>
      <c r="R42" s="107"/>
      <c r="S42" s="107"/>
      <c r="T42" s="107"/>
      <c r="U42" s="101">
        <v>0</v>
      </c>
      <c r="V42" s="101">
        <f t="shared" si="376"/>
        <v>1.3</v>
      </c>
      <c r="W42" s="10">
        <f t="shared" si="377"/>
        <v>1</v>
      </c>
      <c r="X42" s="107">
        <v>10</v>
      </c>
      <c r="Y42" s="10">
        <f>'ИТОГ и проверка (миша-барс)'!D42</f>
        <v>1</v>
      </c>
      <c r="Z42" s="103">
        <f t="shared" si="378"/>
        <v>7.6923076923076916</v>
      </c>
      <c r="AA42" s="300">
        <f t="shared" si="379"/>
        <v>-2.3076923076923084</v>
      </c>
      <c r="AB42" s="103">
        <f t="shared" si="371"/>
        <v>0</v>
      </c>
      <c r="AC42" s="107"/>
      <c r="AD42" s="103"/>
      <c r="AE42" s="107"/>
      <c r="AF42" s="107"/>
      <c r="AG42" s="103">
        <f t="shared" si="380"/>
        <v>1</v>
      </c>
      <c r="AH42" s="103"/>
      <c r="AI42" s="121"/>
      <c r="AJ42" s="121">
        <f t="shared" si="381"/>
        <v>1</v>
      </c>
      <c r="AK42" s="119">
        <f t="shared" si="372"/>
        <v>0</v>
      </c>
      <c r="AL42" s="101">
        <f t="shared" si="373"/>
        <v>0</v>
      </c>
    </row>
    <row r="43" ht="45">
      <c r="A43" s="96" t="s">
        <v>93</v>
      </c>
      <c r="B43" s="97" t="s">
        <v>94</v>
      </c>
      <c r="C43" s="211">
        <v>291.029</v>
      </c>
      <c r="D43" s="104">
        <v>51</v>
      </c>
      <c r="E43" s="120">
        <v>48</v>
      </c>
      <c r="F43" s="200">
        <f t="shared" si="374"/>
        <v>0.1649320170842081</v>
      </c>
      <c r="G43" s="105">
        <v>5</v>
      </c>
      <c r="H43" s="105">
        <v>10</v>
      </c>
      <c r="I43" s="105"/>
      <c r="J43" s="105"/>
      <c r="K43" s="105"/>
      <c r="L43" s="105"/>
      <c r="M43" s="105">
        <v>5</v>
      </c>
      <c r="N43" s="105"/>
      <c r="O43" s="438">
        <v>0</v>
      </c>
      <c r="P43" s="107"/>
      <c r="Q43" s="107"/>
      <c r="R43" s="107"/>
      <c r="S43" s="107"/>
      <c r="T43" s="107"/>
      <c r="U43" s="101">
        <f t="shared" si="375"/>
        <v>0</v>
      </c>
      <c r="V43" s="300">
        <f t="shared" si="376"/>
        <v>4.8000000000000007</v>
      </c>
      <c r="W43" s="103">
        <f t="shared" si="377"/>
        <v>4</v>
      </c>
      <c r="X43" s="181">
        <v>10</v>
      </c>
      <c r="Y43" s="103">
        <f>'ИТОГ и проверка (миша-барс)'!D43</f>
        <v>4</v>
      </c>
      <c r="Z43" s="10">
        <f t="shared" si="378"/>
        <v>8.3333333333333339</v>
      </c>
      <c r="AA43" s="101">
        <f t="shared" si="379"/>
        <v>-1.6666666666666661</v>
      </c>
      <c r="AB43" s="10">
        <f t="shared" si="371"/>
        <v>0</v>
      </c>
      <c r="AC43" s="107"/>
      <c r="AD43" s="103"/>
      <c r="AE43" s="107"/>
      <c r="AF43" s="107"/>
      <c r="AG43" s="103">
        <f t="shared" si="380"/>
        <v>4</v>
      </c>
      <c r="AH43" s="103"/>
      <c r="AI43" s="121"/>
      <c r="AJ43" s="121">
        <f t="shared" si="381"/>
        <v>4</v>
      </c>
      <c r="AK43" s="119">
        <f t="shared" si="372"/>
        <v>0</v>
      </c>
      <c r="AL43" s="101">
        <f t="shared" si="373"/>
        <v>0</v>
      </c>
    </row>
    <row r="44" ht="60">
      <c r="A44" s="96" t="s">
        <v>95</v>
      </c>
      <c r="B44" s="97" t="s">
        <v>96</v>
      </c>
      <c r="C44" s="214">
        <v>170.64400000000001</v>
      </c>
      <c r="D44" s="104">
        <v>7</v>
      </c>
      <c r="E44" s="182">
        <v>8</v>
      </c>
      <c r="F44" s="200">
        <f t="shared" si="374"/>
        <v>0.046881226412882962</v>
      </c>
      <c r="G44" s="105">
        <v>0</v>
      </c>
      <c r="H44" s="105">
        <v>0</v>
      </c>
      <c r="I44" s="105"/>
      <c r="J44" s="105"/>
      <c r="K44" s="105"/>
      <c r="L44" s="105"/>
      <c r="M44" s="105">
        <v>0</v>
      </c>
      <c r="N44" s="105"/>
      <c r="O44" s="438">
        <v>0</v>
      </c>
      <c r="P44" s="107"/>
      <c r="Q44" s="107"/>
      <c r="R44" s="107"/>
      <c r="S44" s="107"/>
      <c r="T44" s="107"/>
      <c r="U44" s="101">
        <v>0</v>
      </c>
      <c r="V44" s="101">
        <f t="shared" si="376"/>
        <v>0</v>
      </c>
      <c r="W44" s="10">
        <f t="shared" si="377"/>
        <v>0</v>
      </c>
      <c r="X44" s="107">
        <v>0</v>
      </c>
      <c r="Y44" s="10">
        <f>'ИТОГ и проверка (миша-барс)'!D44</f>
        <v>0</v>
      </c>
      <c r="Z44" s="103">
        <f t="shared" si="378"/>
        <v>0</v>
      </c>
      <c r="AA44" s="300">
        <f t="shared" si="379"/>
        <v>0</v>
      </c>
      <c r="AB44" s="103">
        <f t="shared" si="371"/>
        <v>0</v>
      </c>
      <c r="AC44" s="107"/>
      <c r="AD44" s="103"/>
      <c r="AE44" s="107"/>
      <c r="AF44" s="107"/>
      <c r="AG44" s="103">
        <f t="shared" si="380"/>
        <v>0</v>
      </c>
      <c r="AH44" s="103"/>
      <c r="AI44" s="121"/>
      <c r="AJ44" s="121">
        <f t="shared" si="381"/>
        <v>0</v>
      </c>
      <c r="AK44" s="119">
        <f t="shared" si="372"/>
        <v>0</v>
      </c>
      <c r="AL44" s="101">
        <f t="shared" si="373"/>
        <v>0</v>
      </c>
    </row>
    <row r="45" ht="60">
      <c r="A45" s="96" t="s">
        <v>97</v>
      </c>
      <c r="B45" s="97" t="s">
        <v>98</v>
      </c>
      <c r="C45" s="211">
        <v>225.40000000000001</v>
      </c>
      <c r="D45" s="104">
        <v>21</v>
      </c>
      <c r="E45" s="120">
        <v>28</v>
      </c>
      <c r="F45" s="200">
        <f t="shared" si="374"/>
        <v>0.12422360248447205</v>
      </c>
      <c r="G45" s="105">
        <v>2</v>
      </c>
      <c r="H45" s="105">
        <v>10</v>
      </c>
      <c r="I45" s="105"/>
      <c r="J45" s="105"/>
      <c r="K45" s="105"/>
      <c r="L45" s="105"/>
      <c r="M45" s="105">
        <v>2</v>
      </c>
      <c r="N45" s="105"/>
      <c r="O45" s="440">
        <v>1</v>
      </c>
      <c r="P45" s="107"/>
      <c r="Q45" s="107"/>
      <c r="R45" s="107"/>
      <c r="S45" s="107"/>
      <c r="T45" s="107"/>
      <c r="U45" s="101">
        <f t="shared" si="375"/>
        <v>50</v>
      </c>
      <c r="V45" s="300">
        <f t="shared" si="376"/>
        <v>2.8000000000000003</v>
      </c>
      <c r="W45" s="103">
        <f t="shared" si="377"/>
        <v>2</v>
      </c>
      <c r="X45" s="181">
        <v>10</v>
      </c>
      <c r="Y45" s="103">
        <f>'ИТОГ и проверка (миша-барс)'!D45</f>
        <v>2</v>
      </c>
      <c r="Z45" s="10">
        <f t="shared" si="378"/>
        <v>7.1428571428571423</v>
      </c>
      <c r="AA45" s="101">
        <f t="shared" si="379"/>
        <v>-2.8571428571428577</v>
      </c>
      <c r="AB45" s="10">
        <f t="shared" si="371"/>
        <v>0</v>
      </c>
      <c r="AC45" s="107"/>
      <c r="AD45" s="103"/>
      <c r="AE45" s="107"/>
      <c r="AF45" s="107"/>
      <c r="AG45" s="103">
        <f t="shared" si="380"/>
        <v>2</v>
      </c>
      <c r="AH45" s="103"/>
      <c r="AI45" s="121"/>
      <c r="AJ45" s="121">
        <f t="shared" si="381"/>
        <v>2</v>
      </c>
      <c r="AK45" s="119">
        <f t="shared" si="372"/>
        <v>0</v>
      </c>
      <c r="AL45" s="101">
        <f t="shared" si="373"/>
        <v>0</v>
      </c>
    </row>
    <row r="46" ht="45">
      <c r="A46" s="96" t="s">
        <v>99</v>
      </c>
      <c r="B46" s="97" t="s">
        <v>100</v>
      </c>
      <c r="C46" s="214">
        <v>434.36000000000001</v>
      </c>
      <c r="D46" s="337">
        <v>0</v>
      </c>
      <c r="E46" s="291">
        <v>0</v>
      </c>
      <c r="F46" s="217">
        <f t="shared" si="374"/>
        <v>0</v>
      </c>
      <c r="G46" s="105">
        <v>0</v>
      </c>
      <c r="H46" s="105">
        <v>0</v>
      </c>
      <c r="I46" s="105"/>
      <c r="J46" s="105"/>
      <c r="K46" s="105"/>
      <c r="L46" s="105"/>
      <c r="M46" s="105">
        <v>0</v>
      </c>
      <c r="N46" s="105"/>
      <c r="O46" s="440">
        <v>0</v>
      </c>
      <c r="P46" s="107"/>
      <c r="Q46" s="107"/>
      <c r="R46" s="107"/>
      <c r="S46" s="107"/>
      <c r="T46" s="107"/>
      <c r="U46" s="101">
        <v>0</v>
      </c>
      <c r="V46" s="101">
        <f t="shared" si="376"/>
        <v>0</v>
      </c>
      <c r="W46" s="10">
        <f t="shared" si="377"/>
        <v>0</v>
      </c>
      <c r="X46" s="107">
        <v>0</v>
      </c>
      <c r="Y46" s="10">
        <f>'ИТОГ и проверка (миша-барс)'!D46</f>
        <v>0</v>
      </c>
      <c r="Z46" s="103">
        <v>0</v>
      </c>
      <c r="AA46" s="300">
        <f t="shared" si="379"/>
        <v>0</v>
      </c>
      <c r="AB46" s="103">
        <f t="shared" si="371"/>
        <v>0</v>
      </c>
      <c r="AC46" s="107"/>
      <c r="AD46" s="103"/>
      <c r="AE46" s="107"/>
      <c r="AF46" s="107"/>
      <c r="AG46" s="103">
        <f t="shared" si="380"/>
        <v>0</v>
      </c>
      <c r="AH46" s="103"/>
      <c r="AI46" s="121"/>
      <c r="AJ46" s="121">
        <f t="shared" si="381"/>
        <v>0</v>
      </c>
      <c r="AK46" s="119">
        <f t="shared" si="372"/>
        <v>0</v>
      </c>
      <c r="AL46" s="101">
        <f t="shared" si="373"/>
        <v>0</v>
      </c>
    </row>
    <row r="47" ht="30">
      <c r="A47" s="96" t="s">
        <v>101</v>
      </c>
      <c r="B47" s="97" t="s">
        <v>102</v>
      </c>
      <c r="C47" s="211">
        <v>182.90000000000001</v>
      </c>
      <c r="D47" s="337">
        <v>0</v>
      </c>
      <c r="E47" s="270">
        <v>0</v>
      </c>
      <c r="F47" s="217">
        <f t="shared" si="374"/>
        <v>0</v>
      </c>
      <c r="G47" s="105">
        <v>0</v>
      </c>
      <c r="H47" s="105">
        <v>0</v>
      </c>
      <c r="I47" s="105"/>
      <c r="J47" s="105"/>
      <c r="K47" s="105"/>
      <c r="L47" s="105"/>
      <c r="M47" s="105">
        <v>0</v>
      </c>
      <c r="N47" s="105"/>
      <c r="O47" s="440">
        <v>0</v>
      </c>
      <c r="P47" s="107"/>
      <c r="Q47" s="107"/>
      <c r="R47" s="107"/>
      <c r="S47" s="107"/>
      <c r="T47" s="107"/>
      <c r="U47" s="101">
        <v>0</v>
      </c>
      <c r="V47" s="300">
        <f t="shared" si="376"/>
        <v>0</v>
      </c>
      <c r="W47" s="103">
        <f t="shared" si="377"/>
        <v>0</v>
      </c>
      <c r="X47" s="181">
        <v>0</v>
      </c>
      <c r="Y47" s="103">
        <f>'ИТОГ и проверка (миша-барс)'!D47</f>
        <v>0</v>
      </c>
      <c r="Z47" s="10">
        <v>0</v>
      </c>
      <c r="AA47" s="101">
        <f t="shared" si="379"/>
        <v>0</v>
      </c>
      <c r="AB47" s="10">
        <f t="shared" si="371"/>
        <v>0</v>
      </c>
      <c r="AC47" s="107"/>
      <c r="AD47" s="103"/>
      <c r="AE47" s="107"/>
      <c r="AF47" s="107"/>
      <c r="AG47" s="103">
        <f t="shared" si="380"/>
        <v>0</v>
      </c>
      <c r="AH47" s="103"/>
      <c r="AI47" s="121"/>
      <c r="AJ47" s="121">
        <f t="shared" si="381"/>
        <v>0</v>
      </c>
      <c r="AK47" s="119">
        <f t="shared" si="372"/>
        <v>0</v>
      </c>
      <c r="AL47" s="101">
        <f t="shared" si="373"/>
        <v>0</v>
      </c>
    </row>
    <row r="48">
      <c r="A48" s="123" t="s">
        <v>103</v>
      </c>
      <c r="B48" s="87" t="s">
        <v>104</v>
      </c>
      <c r="C48" s="206"/>
      <c r="D48" s="208"/>
      <c r="E48" s="301"/>
      <c r="F48" s="256"/>
      <c r="G48" s="91"/>
      <c r="H48" s="91"/>
      <c r="I48" s="91"/>
      <c r="J48" s="91"/>
      <c r="K48" s="91"/>
      <c r="L48" s="91"/>
      <c r="M48" s="91"/>
      <c r="N48" s="91"/>
      <c r="O48" s="439"/>
      <c r="P48" s="88"/>
      <c r="Q48" s="88"/>
      <c r="R48" s="88"/>
      <c r="S48" s="88"/>
      <c r="T48" s="88"/>
      <c r="U48" s="88"/>
      <c r="V48" s="90"/>
      <c r="W48" s="90"/>
      <c r="X48" s="90"/>
      <c r="Y48" s="90"/>
      <c r="Z48" s="150"/>
      <c r="AA48" s="90"/>
      <c r="AB48" s="103">
        <f t="shared" si="371"/>
        <v>0</v>
      </c>
      <c r="AC48" s="90"/>
      <c r="AD48" s="90"/>
      <c r="AE48" s="90"/>
      <c r="AF48" s="90"/>
      <c r="AG48" s="90"/>
      <c r="AH48" s="90"/>
      <c r="AI48" s="370"/>
      <c r="AJ48" s="121">
        <f t="shared" si="381"/>
        <v>0</v>
      </c>
      <c r="AK48" s="119">
        <f t="shared" si="372"/>
        <v>0</v>
      </c>
      <c r="AL48" s="101">
        <f t="shared" si="373"/>
        <v>0</v>
      </c>
    </row>
    <row r="49" ht="45">
      <c r="A49" s="96" t="s">
        <v>105</v>
      </c>
      <c r="B49" s="97" t="s">
        <v>106</v>
      </c>
      <c r="C49" s="238">
        <v>131.72999999999999</v>
      </c>
      <c r="D49" s="337">
        <v>0</v>
      </c>
      <c r="E49" s="295">
        <v>0</v>
      </c>
      <c r="F49" s="217">
        <f t="shared" si="374"/>
        <v>0</v>
      </c>
      <c r="G49" s="105">
        <v>0</v>
      </c>
      <c r="H49" s="105">
        <v>0</v>
      </c>
      <c r="I49" s="105"/>
      <c r="J49" s="105"/>
      <c r="K49" s="105"/>
      <c r="L49" s="105"/>
      <c r="M49" s="105">
        <v>0</v>
      </c>
      <c r="N49" s="105"/>
      <c r="O49" s="440">
        <v>0</v>
      </c>
      <c r="P49" s="107"/>
      <c r="Q49" s="107"/>
      <c r="R49" s="107"/>
      <c r="S49" s="107"/>
      <c r="T49" s="107"/>
      <c r="U49" s="101">
        <v>0</v>
      </c>
      <c r="V49" s="300">
        <f t="shared" si="376"/>
        <v>0</v>
      </c>
      <c r="W49" s="103">
        <f t="shared" si="377"/>
        <v>0</v>
      </c>
      <c r="X49" s="181">
        <v>0</v>
      </c>
      <c r="Y49" s="103">
        <f>'ИТОГ и проверка (миша-барс)'!D49</f>
        <v>0</v>
      </c>
      <c r="Z49" s="10">
        <v>0</v>
      </c>
      <c r="AA49" s="101">
        <f t="shared" si="379"/>
        <v>0</v>
      </c>
      <c r="AB49" s="10">
        <f t="shared" si="371"/>
        <v>0</v>
      </c>
      <c r="AC49" s="107"/>
      <c r="AD49" s="103"/>
      <c r="AE49" s="107"/>
      <c r="AF49" s="107"/>
      <c r="AG49" s="103">
        <f t="shared" si="380"/>
        <v>0</v>
      </c>
      <c r="AH49" s="103"/>
      <c r="AI49" s="121"/>
      <c r="AJ49" s="121">
        <f t="shared" si="381"/>
        <v>0</v>
      </c>
      <c r="AK49" s="119">
        <f t="shared" si="372"/>
        <v>0</v>
      </c>
      <c r="AL49" s="101">
        <f t="shared" si="373"/>
        <v>0</v>
      </c>
    </row>
    <row r="50" ht="30">
      <c r="A50" s="96" t="s">
        <v>107</v>
      </c>
      <c r="B50" s="97" t="s">
        <v>108</v>
      </c>
      <c r="C50" s="253">
        <v>1574.614</v>
      </c>
      <c r="D50" s="104">
        <v>0</v>
      </c>
      <c r="E50" s="182">
        <v>0</v>
      </c>
      <c r="F50" s="200">
        <f t="shared" si="374"/>
        <v>0</v>
      </c>
      <c r="G50" s="105">
        <v>0</v>
      </c>
      <c r="H50" s="105">
        <v>0</v>
      </c>
      <c r="I50" s="105"/>
      <c r="J50" s="105"/>
      <c r="K50" s="105"/>
      <c r="L50" s="105"/>
      <c r="M50" s="105">
        <v>0</v>
      </c>
      <c r="N50" s="105"/>
      <c r="O50" s="438">
        <v>0</v>
      </c>
      <c r="P50" s="107"/>
      <c r="Q50" s="107"/>
      <c r="R50" s="107"/>
      <c r="S50" s="107"/>
      <c r="T50" s="107"/>
      <c r="U50" s="101">
        <v>0</v>
      </c>
      <c r="V50" s="101">
        <f t="shared" si="376"/>
        <v>0</v>
      </c>
      <c r="W50" s="10">
        <f t="shared" si="377"/>
        <v>0</v>
      </c>
      <c r="X50" s="107">
        <v>0</v>
      </c>
      <c r="Y50" s="10">
        <f>'ИТОГ и проверка (миша-барс)'!D50</f>
        <v>0</v>
      </c>
      <c r="Z50" s="103">
        <v>0</v>
      </c>
      <c r="AA50" s="300">
        <f t="shared" si="379"/>
        <v>0</v>
      </c>
      <c r="AB50" s="103">
        <f t="shared" si="371"/>
        <v>0</v>
      </c>
      <c r="AC50" s="107"/>
      <c r="AD50" s="103"/>
      <c r="AE50" s="107"/>
      <c r="AF50" s="107"/>
      <c r="AG50" s="103">
        <f t="shared" si="380"/>
        <v>0</v>
      </c>
      <c r="AH50" s="103"/>
      <c r="AI50" s="121"/>
      <c r="AJ50" s="121">
        <f t="shared" si="381"/>
        <v>0</v>
      </c>
      <c r="AK50" s="119">
        <f t="shared" si="372"/>
        <v>0</v>
      </c>
      <c r="AL50" s="101">
        <f t="shared" si="373"/>
        <v>0</v>
      </c>
    </row>
    <row r="51" ht="30">
      <c r="A51" s="96" t="s">
        <v>109</v>
      </c>
      <c r="B51" s="97" t="s">
        <v>110</v>
      </c>
      <c r="C51" s="238">
        <v>110.759</v>
      </c>
      <c r="D51" s="337">
        <v>0</v>
      </c>
      <c r="E51" s="373">
        <v>0</v>
      </c>
      <c r="F51" s="217">
        <f t="shared" si="374"/>
        <v>0</v>
      </c>
      <c r="G51" s="105">
        <v>0</v>
      </c>
      <c r="H51" s="105">
        <v>0</v>
      </c>
      <c r="I51" s="105"/>
      <c r="J51" s="105"/>
      <c r="K51" s="105"/>
      <c r="L51" s="105"/>
      <c r="M51" s="105">
        <v>0</v>
      </c>
      <c r="N51" s="105"/>
      <c r="O51" s="438">
        <v>0</v>
      </c>
      <c r="P51" s="107"/>
      <c r="Q51" s="107"/>
      <c r="R51" s="107"/>
      <c r="S51" s="107"/>
      <c r="T51" s="107"/>
      <c r="U51" s="101">
        <v>0</v>
      </c>
      <c r="V51" s="300">
        <f t="shared" si="376"/>
        <v>0</v>
      </c>
      <c r="W51" s="103">
        <f t="shared" si="377"/>
        <v>0</v>
      </c>
      <c r="X51" s="181">
        <v>0</v>
      </c>
      <c r="Y51" s="103">
        <f>'ИТОГ и проверка (миша-барс)'!D51</f>
        <v>0</v>
      </c>
      <c r="Z51" s="10">
        <v>0</v>
      </c>
      <c r="AA51" s="101">
        <f t="shared" si="379"/>
        <v>0</v>
      </c>
      <c r="AB51" s="10">
        <f t="shared" si="371"/>
        <v>0</v>
      </c>
      <c r="AC51" s="107"/>
      <c r="AD51" s="103"/>
      <c r="AE51" s="107"/>
      <c r="AF51" s="107"/>
      <c r="AG51" s="103">
        <f t="shared" si="380"/>
        <v>0</v>
      </c>
      <c r="AH51" s="103"/>
      <c r="AI51" s="121"/>
      <c r="AJ51" s="121">
        <f t="shared" si="381"/>
        <v>0</v>
      </c>
      <c r="AK51" s="119">
        <f t="shared" si="372"/>
        <v>0</v>
      </c>
      <c r="AL51" s="101">
        <f t="shared" si="373"/>
        <v>0</v>
      </c>
    </row>
    <row r="52" ht="30">
      <c r="A52" s="96" t="s">
        <v>111</v>
      </c>
      <c r="B52" s="97" t="s">
        <v>112</v>
      </c>
      <c r="C52" s="239">
        <v>395.19999999999999</v>
      </c>
      <c r="D52" s="337">
        <v>0</v>
      </c>
      <c r="E52" s="417">
        <v>0</v>
      </c>
      <c r="F52" s="217">
        <f t="shared" si="374"/>
        <v>0</v>
      </c>
      <c r="G52" s="105">
        <v>0</v>
      </c>
      <c r="H52" s="105">
        <v>0</v>
      </c>
      <c r="I52" s="105"/>
      <c r="J52" s="105"/>
      <c r="K52" s="105"/>
      <c r="L52" s="105"/>
      <c r="M52" s="105">
        <v>0</v>
      </c>
      <c r="N52" s="105"/>
      <c r="O52" s="438">
        <v>0</v>
      </c>
      <c r="P52" s="107"/>
      <c r="Q52" s="107"/>
      <c r="R52" s="107"/>
      <c r="S52" s="107"/>
      <c r="T52" s="107"/>
      <c r="U52" s="101">
        <v>0</v>
      </c>
      <c r="V52" s="101">
        <f t="shared" si="376"/>
        <v>0</v>
      </c>
      <c r="W52" s="10">
        <f t="shared" si="377"/>
        <v>0</v>
      </c>
      <c r="X52" s="107">
        <v>0</v>
      </c>
      <c r="Y52" s="10">
        <f>'ИТОГ и проверка (миша-барс)'!D52</f>
        <v>0</v>
      </c>
      <c r="Z52" s="103">
        <v>0</v>
      </c>
      <c r="AA52" s="300">
        <f t="shared" si="379"/>
        <v>0</v>
      </c>
      <c r="AB52" s="103">
        <f t="shared" si="371"/>
        <v>0</v>
      </c>
      <c r="AC52" s="107"/>
      <c r="AD52" s="103"/>
      <c r="AE52" s="107"/>
      <c r="AF52" s="107"/>
      <c r="AG52" s="103">
        <f t="shared" si="380"/>
        <v>0</v>
      </c>
      <c r="AH52" s="103"/>
      <c r="AI52" s="121"/>
      <c r="AJ52" s="121">
        <f t="shared" si="381"/>
        <v>0</v>
      </c>
      <c r="AK52" s="119">
        <f t="shared" si="372"/>
        <v>0</v>
      </c>
      <c r="AL52" s="101">
        <f t="shared" si="373"/>
        <v>0</v>
      </c>
    </row>
    <row r="53">
      <c r="A53" s="123" t="s">
        <v>113</v>
      </c>
      <c r="B53" s="87" t="s">
        <v>114</v>
      </c>
      <c r="C53" s="218"/>
      <c r="D53" s="88"/>
      <c r="E53" s="210"/>
      <c r="F53" s="235"/>
      <c r="G53" s="91"/>
      <c r="H53" s="91"/>
      <c r="I53" s="91"/>
      <c r="J53" s="91"/>
      <c r="K53" s="91"/>
      <c r="L53" s="91"/>
      <c r="M53" s="91"/>
      <c r="N53" s="91"/>
      <c r="O53" s="439"/>
      <c r="P53" s="88"/>
      <c r="Q53" s="88"/>
      <c r="R53" s="88"/>
      <c r="S53" s="88"/>
      <c r="T53" s="88"/>
      <c r="U53" s="88"/>
      <c r="V53" s="90"/>
      <c r="W53" s="90"/>
      <c r="X53" s="90"/>
      <c r="Y53" s="90"/>
      <c r="Z53" s="150"/>
      <c r="AA53" s="90"/>
      <c r="AB53" s="10">
        <f t="shared" si="371"/>
        <v>0</v>
      </c>
      <c r="AC53" s="90"/>
      <c r="AD53" s="90"/>
      <c r="AE53" s="90"/>
      <c r="AF53" s="90"/>
      <c r="AG53" s="90"/>
      <c r="AH53" s="90"/>
      <c r="AI53" s="370"/>
      <c r="AJ53" s="121">
        <f t="shared" si="381"/>
        <v>0</v>
      </c>
      <c r="AK53" s="119">
        <f t="shared" si="372"/>
        <v>0</v>
      </c>
      <c r="AL53" s="101">
        <f t="shared" si="373"/>
        <v>0</v>
      </c>
    </row>
    <row r="54" ht="45">
      <c r="A54" s="96" t="s">
        <v>115</v>
      </c>
      <c r="B54" s="97" t="s">
        <v>116</v>
      </c>
      <c r="C54" s="214">
        <v>242.89099999999999</v>
      </c>
      <c r="D54" s="337">
        <v>500</v>
      </c>
      <c r="E54" s="270">
        <v>500</v>
      </c>
      <c r="F54" s="217">
        <f t="shared" si="374"/>
        <v>2.0585365451992872</v>
      </c>
      <c r="G54" s="105">
        <v>50</v>
      </c>
      <c r="H54" s="105">
        <v>10</v>
      </c>
      <c r="I54" s="105"/>
      <c r="J54" s="105"/>
      <c r="K54" s="105"/>
      <c r="L54" s="105"/>
      <c r="M54" s="105">
        <v>50</v>
      </c>
      <c r="N54" s="105"/>
      <c r="O54" s="438">
        <v>50</v>
      </c>
      <c r="P54" s="107"/>
      <c r="Q54" s="107"/>
      <c r="R54" s="107"/>
      <c r="S54" s="107"/>
      <c r="T54" s="107"/>
      <c r="U54" s="101">
        <f t="shared" si="375"/>
        <v>100</v>
      </c>
      <c r="V54" s="300">
        <f t="shared" si="376"/>
        <v>50</v>
      </c>
      <c r="W54" s="103">
        <f t="shared" si="377"/>
        <v>50</v>
      </c>
      <c r="X54" s="181">
        <v>10</v>
      </c>
      <c r="Y54" s="103">
        <f>'ИТОГ и проверка (миша-барс)'!D54</f>
        <v>50</v>
      </c>
      <c r="Z54" s="10">
        <f t="shared" si="378"/>
        <v>10</v>
      </c>
      <c r="AA54" s="101">
        <f t="shared" si="379"/>
        <v>0</v>
      </c>
      <c r="AB54" s="103">
        <f t="shared" si="371"/>
        <v>0</v>
      </c>
      <c r="AC54" s="107"/>
      <c r="AD54" s="103"/>
      <c r="AE54" s="107"/>
      <c r="AF54" s="107"/>
      <c r="AG54" s="103">
        <f t="shared" si="380"/>
        <v>50</v>
      </c>
      <c r="AH54" s="103"/>
      <c r="AI54" s="121"/>
      <c r="AJ54" s="121">
        <f t="shared" si="381"/>
        <v>50</v>
      </c>
      <c r="AK54" s="119">
        <f t="shared" si="372"/>
        <v>0</v>
      </c>
      <c r="AL54" s="101">
        <f t="shared" si="373"/>
        <v>0</v>
      </c>
    </row>
    <row r="55" ht="30">
      <c r="A55" s="96" t="s">
        <v>117</v>
      </c>
      <c r="B55" s="97" t="s">
        <v>118</v>
      </c>
      <c r="C55" s="238">
        <v>373.82499999999999</v>
      </c>
      <c r="D55" s="337">
        <v>0</v>
      </c>
      <c r="E55" s="213">
        <v>0</v>
      </c>
      <c r="F55" s="217">
        <f t="shared" si="374"/>
        <v>0</v>
      </c>
      <c r="G55" s="105">
        <v>0</v>
      </c>
      <c r="H55" s="105">
        <v>0</v>
      </c>
      <c r="I55" s="105"/>
      <c r="J55" s="105"/>
      <c r="K55" s="105"/>
      <c r="L55" s="105"/>
      <c r="M55" s="105">
        <v>0</v>
      </c>
      <c r="N55" s="105"/>
      <c r="O55" s="438">
        <v>0</v>
      </c>
      <c r="P55" s="107"/>
      <c r="Q55" s="107"/>
      <c r="R55" s="107"/>
      <c r="S55" s="107"/>
      <c r="T55" s="107"/>
      <c r="U55" s="101">
        <v>0</v>
      </c>
      <c r="V55" s="101">
        <f t="shared" si="376"/>
        <v>0</v>
      </c>
      <c r="W55" s="10">
        <f t="shared" si="377"/>
        <v>0</v>
      </c>
      <c r="X55" s="107">
        <v>0</v>
      </c>
      <c r="Y55" s="10">
        <f>'ИТОГ и проверка (миша-барс)'!D55</f>
        <v>0</v>
      </c>
      <c r="Z55" s="103">
        <v>0</v>
      </c>
      <c r="AA55" s="101">
        <f t="shared" si="379"/>
        <v>0</v>
      </c>
      <c r="AB55" s="10">
        <f t="shared" si="371"/>
        <v>0</v>
      </c>
      <c r="AC55" s="107"/>
      <c r="AD55" s="103"/>
      <c r="AE55" s="107"/>
      <c r="AF55" s="107"/>
      <c r="AG55" s="103">
        <f t="shared" si="380"/>
        <v>0</v>
      </c>
      <c r="AH55" s="103"/>
      <c r="AI55" s="121"/>
      <c r="AJ55" s="121">
        <f t="shared" si="381"/>
        <v>0</v>
      </c>
      <c r="AK55" s="119">
        <f t="shared" si="372"/>
        <v>0</v>
      </c>
      <c r="AL55" s="101">
        <f t="shared" si="373"/>
        <v>0</v>
      </c>
    </row>
    <row r="56" ht="30">
      <c r="A56" s="96" t="s">
        <v>119</v>
      </c>
      <c r="B56" s="97" t="s">
        <v>120</v>
      </c>
      <c r="C56" s="239">
        <v>46.606000000000002</v>
      </c>
      <c r="D56" s="337">
        <v>0</v>
      </c>
      <c r="E56" s="213">
        <v>0</v>
      </c>
      <c r="F56" s="217">
        <f t="shared" si="374"/>
        <v>0</v>
      </c>
      <c r="G56" s="105">
        <v>0</v>
      </c>
      <c r="H56" s="105">
        <v>0</v>
      </c>
      <c r="I56" s="105"/>
      <c r="J56" s="105"/>
      <c r="K56" s="105"/>
      <c r="L56" s="105"/>
      <c r="M56" s="105">
        <v>0</v>
      </c>
      <c r="N56" s="105"/>
      <c r="O56" s="438">
        <v>0</v>
      </c>
      <c r="P56" s="107"/>
      <c r="Q56" s="107"/>
      <c r="R56" s="107"/>
      <c r="S56" s="107"/>
      <c r="T56" s="107"/>
      <c r="U56" s="101">
        <v>0</v>
      </c>
      <c r="V56" s="300">
        <f t="shared" si="376"/>
        <v>0</v>
      </c>
      <c r="W56" s="103">
        <f t="shared" si="377"/>
        <v>0</v>
      </c>
      <c r="X56" s="181">
        <v>0</v>
      </c>
      <c r="Y56" s="103">
        <f>'ИТОГ и проверка (миша-барс)'!D56</f>
        <v>0</v>
      </c>
      <c r="Z56" s="10">
        <v>0</v>
      </c>
      <c r="AA56" s="101">
        <f t="shared" si="379"/>
        <v>0</v>
      </c>
      <c r="AB56" s="103">
        <f t="shared" si="371"/>
        <v>0</v>
      </c>
      <c r="AC56" s="107"/>
      <c r="AD56" s="103"/>
      <c r="AE56" s="107"/>
      <c r="AF56" s="107"/>
      <c r="AG56" s="103">
        <f t="shared" si="380"/>
        <v>0</v>
      </c>
      <c r="AH56" s="103"/>
      <c r="AI56" s="121"/>
      <c r="AJ56" s="121">
        <f t="shared" si="381"/>
        <v>0</v>
      </c>
      <c r="AK56" s="119">
        <f t="shared" si="372"/>
        <v>0</v>
      </c>
      <c r="AL56" s="101">
        <f t="shared" si="373"/>
        <v>0</v>
      </c>
    </row>
    <row r="57">
      <c r="A57" s="123" t="s">
        <v>121</v>
      </c>
      <c r="B57" s="87" t="s">
        <v>122</v>
      </c>
      <c r="C57" s="218"/>
      <c r="D57" s="208"/>
      <c r="E57" s="272"/>
      <c r="F57" s="256"/>
      <c r="G57" s="91"/>
      <c r="H57" s="91"/>
      <c r="I57" s="91"/>
      <c r="J57" s="91"/>
      <c r="K57" s="91"/>
      <c r="L57" s="91"/>
      <c r="M57" s="91"/>
      <c r="N57" s="91"/>
      <c r="O57" s="439"/>
      <c r="P57" s="88"/>
      <c r="Q57" s="88"/>
      <c r="R57" s="88"/>
      <c r="S57" s="88"/>
      <c r="T57" s="88"/>
      <c r="U57" s="88"/>
      <c r="V57" s="90"/>
      <c r="W57" s="90"/>
      <c r="X57" s="90"/>
      <c r="Y57" s="90"/>
      <c r="Z57" s="150"/>
      <c r="AA57" s="90"/>
      <c r="AB57" s="10">
        <f t="shared" si="371"/>
        <v>0</v>
      </c>
      <c r="AC57" s="90"/>
      <c r="AD57" s="90"/>
      <c r="AE57" s="90"/>
      <c r="AF57" s="90"/>
      <c r="AG57" s="90"/>
      <c r="AH57" s="90"/>
      <c r="AI57" s="370"/>
      <c r="AJ57" s="121">
        <f t="shared" si="381"/>
        <v>0</v>
      </c>
      <c r="AK57" s="119">
        <f t="shared" si="372"/>
        <v>0</v>
      </c>
      <c r="AL57" s="101">
        <f t="shared" si="373"/>
        <v>0</v>
      </c>
    </row>
    <row r="58" ht="45">
      <c r="A58" s="96" t="s">
        <v>123</v>
      </c>
      <c r="B58" s="97" t="s">
        <v>124</v>
      </c>
      <c r="C58" s="214">
        <v>399.13</v>
      </c>
      <c r="D58" s="104">
        <v>203</v>
      </c>
      <c r="E58" s="182">
        <v>230</v>
      </c>
      <c r="F58" s="200">
        <f t="shared" si="374"/>
        <v>0.57625335103850872</v>
      </c>
      <c r="G58" s="105">
        <v>20</v>
      </c>
      <c r="H58" s="105">
        <v>10</v>
      </c>
      <c r="I58" s="105"/>
      <c r="J58" s="105"/>
      <c r="K58" s="105"/>
      <c r="L58" s="105"/>
      <c r="M58" s="105">
        <v>20</v>
      </c>
      <c r="N58" s="105"/>
      <c r="O58" s="47">
        <v>15</v>
      </c>
      <c r="P58" s="107"/>
      <c r="Q58" s="107"/>
      <c r="R58" s="107"/>
      <c r="S58" s="107"/>
      <c r="T58" s="107"/>
      <c r="U58" s="101">
        <f t="shared" si="375"/>
        <v>75</v>
      </c>
      <c r="V58" s="300">
        <f t="shared" si="376"/>
        <v>23</v>
      </c>
      <c r="W58" s="103">
        <f t="shared" si="377"/>
        <v>23</v>
      </c>
      <c r="X58" s="181">
        <v>10</v>
      </c>
      <c r="Y58" s="103">
        <f>'ИТОГ и проверка (миша-барс)'!D58</f>
        <v>23</v>
      </c>
      <c r="Z58" s="10">
        <f t="shared" si="378"/>
        <v>10</v>
      </c>
      <c r="AA58" s="101">
        <f t="shared" si="379"/>
        <v>0</v>
      </c>
      <c r="AB58" s="103">
        <f t="shared" si="371"/>
        <v>0</v>
      </c>
      <c r="AC58" s="107"/>
      <c r="AD58" s="103"/>
      <c r="AE58" s="107"/>
      <c r="AF58" s="107"/>
      <c r="AG58" s="103">
        <f t="shared" si="380"/>
        <v>23</v>
      </c>
      <c r="AH58" s="103"/>
      <c r="AI58" s="121"/>
      <c r="AJ58" s="121">
        <f t="shared" si="381"/>
        <v>23</v>
      </c>
      <c r="AK58" s="119">
        <f t="shared" si="372"/>
        <v>0</v>
      </c>
      <c r="AL58" s="101">
        <f t="shared" si="373"/>
        <v>0</v>
      </c>
    </row>
    <row r="59" ht="30">
      <c r="A59" s="96" t="s">
        <v>125</v>
      </c>
      <c r="B59" s="97" t="s">
        <v>126</v>
      </c>
      <c r="C59" s="211">
        <v>162.821</v>
      </c>
      <c r="D59" s="337">
        <v>0</v>
      </c>
      <c r="E59" s="418">
        <v>0</v>
      </c>
      <c r="F59" s="217">
        <f t="shared" si="374"/>
        <v>0</v>
      </c>
      <c r="G59" s="105">
        <v>0</v>
      </c>
      <c r="H59" s="105">
        <v>0</v>
      </c>
      <c r="I59" s="105"/>
      <c r="J59" s="105"/>
      <c r="K59" s="105"/>
      <c r="L59" s="105"/>
      <c r="M59" s="105">
        <v>0</v>
      </c>
      <c r="N59" s="105"/>
      <c r="O59" s="440">
        <v>0</v>
      </c>
      <c r="P59" s="107"/>
      <c r="Q59" s="107"/>
      <c r="R59" s="107"/>
      <c r="S59" s="107"/>
      <c r="T59" s="107"/>
      <c r="U59" s="101">
        <v>0</v>
      </c>
      <c r="V59" s="101">
        <f t="shared" si="376"/>
        <v>0</v>
      </c>
      <c r="W59" s="10">
        <f t="shared" si="377"/>
        <v>0</v>
      </c>
      <c r="X59" s="107">
        <v>0</v>
      </c>
      <c r="Y59" s="10">
        <f>'ИТОГ и проверка (миша-барс)'!D59</f>
        <v>0</v>
      </c>
      <c r="Z59" s="103">
        <v>0</v>
      </c>
      <c r="AA59" s="101">
        <f t="shared" si="379"/>
        <v>0</v>
      </c>
      <c r="AB59" s="10">
        <f t="shared" si="371"/>
        <v>0</v>
      </c>
      <c r="AC59" s="107"/>
      <c r="AD59" s="103"/>
      <c r="AE59" s="107"/>
      <c r="AF59" s="107"/>
      <c r="AG59" s="103">
        <f t="shared" si="380"/>
        <v>0</v>
      </c>
      <c r="AH59" s="103"/>
      <c r="AI59" s="121"/>
      <c r="AJ59" s="121">
        <f t="shared" si="381"/>
        <v>0</v>
      </c>
      <c r="AK59" s="119">
        <f t="shared" si="372"/>
        <v>0</v>
      </c>
      <c r="AL59" s="101">
        <f t="shared" si="373"/>
        <v>0</v>
      </c>
    </row>
    <row r="60">
      <c r="A60" s="123" t="s">
        <v>127</v>
      </c>
      <c r="B60" s="87" t="s">
        <v>128</v>
      </c>
      <c r="C60" s="206"/>
      <c r="D60" s="208"/>
      <c r="E60" s="301"/>
      <c r="F60" s="256"/>
      <c r="G60" s="91"/>
      <c r="H60" s="91"/>
      <c r="I60" s="91"/>
      <c r="J60" s="91"/>
      <c r="K60" s="91"/>
      <c r="L60" s="91"/>
      <c r="M60" s="91"/>
      <c r="N60" s="91"/>
      <c r="O60" s="439"/>
      <c r="P60" s="88"/>
      <c r="Q60" s="88"/>
      <c r="R60" s="88"/>
      <c r="S60" s="88"/>
      <c r="T60" s="88"/>
      <c r="U60" s="88"/>
      <c r="V60" s="90"/>
      <c r="W60" s="90"/>
      <c r="X60" s="90"/>
      <c r="Y60" s="90"/>
      <c r="Z60" s="150"/>
      <c r="AA60" s="90"/>
      <c r="AB60" s="103">
        <f t="shared" si="371"/>
        <v>0</v>
      </c>
      <c r="AC60" s="90"/>
      <c r="AD60" s="90"/>
      <c r="AE60" s="90"/>
      <c r="AF60" s="90"/>
      <c r="AG60" s="90"/>
      <c r="AH60" s="90"/>
      <c r="AI60" s="370"/>
      <c r="AJ60" s="121">
        <f t="shared" si="381"/>
        <v>0</v>
      </c>
      <c r="AK60" s="119">
        <f t="shared" si="372"/>
        <v>0</v>
      </c>
      <c r="AL60" s="101">
        <f t="shared" si="373"/>
        <v>0</v>
      </c>
    </row>
    <row r="61" ht="75">
      <c r="A61" s="96" t="s">
        <v>129</v>
      </c>
      <c r="B61" s="97" t="s">
        <v>130</v>
      </c>
      <c r="C61" s="211">
        <v>51.076999999999998</v>
      </c>
      <c r="D61" s="314">
        <v>0</v>
      </c>
      <c r="E61" s="270">
        <v>0</v>
      </c>
      <c r="F61" s="217">
        <f t="shared" si="374"/>
        <v>0</v>
      </c>
      <c r="G61" s="105">
        <v>0</v>
      </c>
      <c r="H61" s="105">
        <v>0</v>
      </c>
      <c r="I61" s="105"/>
      <c r="J61" s="105"/>
      <c r="K61" s="105"/>
      <c r="L61" s="105"/>
      <c r="M61" s="105">
        <v>0</v>
      </c>
      <c r="N61" s="105"/>
      <c r="O61" s="440">
        <v>0</v>
      </c>
      <c r="P61" s="107"/>
      <c r="Q61" s="107"/>
      <c r="R61" s="107"/>
      <c r="S61" s="107"/>
      <c r="T61" s="107"/>
      <c r="U61" s="101">
        <v>0</v>
      </c>
      <c r="V61" s="300">
        <f t="shared" si="376"/>
        <v>0</v>
      </c>
      <c r="W61" s="103">
        <f t="shared" si="377"/>
        <v>0</v>
      </c>
      <c r="X61" s="181">
        <v>0</v>
      </c>
      <c r="Y61" s="103">
        <f>'ИТОГ и проверка (миша-барс)'!D61</f>
        <v>0</v>
      </c>
      <c r="Z61" s="10">
        <v>0</v>
      </c>
      <c r="AA61" s="101">
        <f t="shared" si="379"/>
        <v>0</v>
      </c>
      <c r="AB61" s="10">
        <f t="shared" si="371"/>
        <v>0</v>
      </c>
      <c r="AC61" s="107"/>
      <c r="AD61" s="103"/>
      <c r="AE61" s="107"/>
      <c r="AF61" s="107"/>
      <c r="AG61" s="103">
        <f t="shared" si="380"/>
        <v>0</v>
      </c>
      <c r="AH61" s="103"/>
      <c r="AI61" s="121"/>
      <c r="AJ61" s="121">
        <f t="shared" si="381"/>
        <v>0</v>
      </c>
      <c r="AK61" s="119">
        <f t="shared" si="372"/>
        <v>0</v>
      </c>
      <c r="AL61" s="101">
        <f t="shared" si="373"/>
        <v>0</v>
      </c>
    </row>
    <row r="62" ht="45">
      <c r="A62" s="96" t="s">
        <v>131</v>
      </c>
      <c r="B62" s="97" t="s">
        <v>132</v>
      </c>
      <c r="C62" s="265">
        <v>135.06299999999999</v>
      </c>
      <c r="D62" s="104">
        <v>0</v>
      </c>
      <c r="E62" s="230">
        <v>0</v>
      </c>
      <c r="F62" s="200">
        <f t="shared" si="374"/>
        <v>0</v>
      </c>
      <c r="G62" s="105">
        <v>0</v>
      </c>
      <c r="H62" s="105">
        <v>0</v>
      </c>
      <c r="I62" s="105"/>
      <c r="J62" s="105"/>
      <c r="K62" s="105"/>
      <c r="L62" s="105"/>
      <c r="M62" s="105">
        <v>0</v>
      </c>
      <c r="N62" s="105"/>
      <c r="O62" s="440">
        <v>0</v>
      </c>
      <c r="P62" s="107"/>
      <c r="Q62" s="107"/>
      <c r="R62" s="107"/>
      <c r="S62" s="107"/>
      <c r="T62" s="107"/>
      <c r="U62" s="101">
        <v>0</v>
      </c>
      <c r="V62" s="101">
        <f t="shared" si="376"/>
        <v>0</v>
      </c>
      <c r="W62" s="10">
        <f t="shared" si="377"/>
        <v>0</v>
      </c>
      <c r="X62" s="107">
        <v>0</v>
      </c>
      <c r="Y62" s="10">
        <f>'ИТОГ и проверка (миша-барс)'!D62</f>
        <v>0</v>
      </c>
      <c r="Z62" s="103">
        <v>0</v>
      </c>
      <c r="AA62" s="300">
        <f t="shared" si="379"/>
        <v>0</v>
      </c>
      <c r="AB62" s="103">
        <f t="shared" si="371"/>
        <v>0</v>
      </c>
      <c r="AC62" s="107"/>
      <c r="AD62" s="103"/>
      <c r="AE62" s="107"/>
      <c r="AF62" s="107"/>
      <c r="AG62" s="103">
        <f t="shared" si="380"/>
        <v>0</v>
      </c>
      <c r="AH62" s="103"/>
      <c r="AI62" s="121"/>
      <c r="AJ62" s="121">
        <f t="shared" si="381"/>
        <v>0</v>
      </c>
      <c r="AK62" s="119">
        <f t="shared" si="372"/>
        <v>0</v>
      </c>
      <c r="AL62" s="101">
        <f t="shared" si="373"/>
        <v>0</v>
      </c>
    </row>
    <row r="63" ht="45">
      <c r="A63" s="96" t="s">
        <v>133</v>
      </c>
      <c r="B63" s="97" t="s">
        <v>134</v>
      </c>
      <c r="C63" s="238">
        <v>220.90799999999999</v>
      </c>
      <c r="D63" s="104">
        <v>168</v>
      </c>
      <c r="E63" s="100">
        <v>168</v>
      </c>
      <c r="F63" s="200">
        <f t="shared" si="374"/>
        <v>0.76049758270411216</v>
      </c>
      <c r="G63" s="105">
        <v>16</v>
      </c>
      <c r="H63" s="105">
        <v>10</v>
      </c>
      <c r="I63" s="105"/>
      <c r="J63" s="105"/>
      <c r="K63" s="105"/>
      <c r="L63" s="105"/>
      <c r="M63" s="105">
        <v>16</v>
      </c>
      <c r="N63" s="105"/>
      <c r="O63" s="438">
        <v>5</v>
      </c>
      <c r="P63" s="107"/>
      <c r="Q63" s="107"/>
      <c r="R63" s="107"/>
      <c r="S63" s="107"/>
      <c r="T63" s="107"/>
      <c r="U63" s="101">
        <f t="shared" si="375"/>
        <v>31.25</v>
      </c>
      <c r="V63" s="300">
        <f t="shared" si="376"/>
        <v>16.800000000000001</v>
      </c>
      <c r="W63" s="103">
        <f t="shared" si="377"/>
        <v>16</v>
      </c>
      <c r="X63" s="181">
        <v>10</v>
      </c>
      <c r="Y63" s="103">
        <f>'ИТОГ и проверка (миша-барс)'!D63</f>
        <v>16</v>
      </c>
      <c r="Z63" s="10">
        <f t="shared" si="378"/>
        <v>9.5238095238095237</v>
      </c>
      <c r="AA63" s="101">
        <f t="shared" si="379"/>
        <v>-0.47619047619047628</v>
      </c>
      <c r="AB63" s="10">
        <f t="shared" si="371"/>
        <v>0</v>
      </c>
      <c r="AC63" s="107"/>
      <c r="AD63" s="103"/>
      <c r="AE63" s="107"/>
      <c r="AF63" s="107"/>
      <c r="AG63" s="103">
        <f t="shared" si="380"/>
        <v>16</v>
      </c>
      <c r="AH63" s="103"/>
      <c r="AI63" s="121"/>
      <c r="AJ63" s="121">
        <f t="shared" si="381"/>
        <v>16</v>
      </c>
      <c r="AK63" s="119">
        <f t="shared" si="372"/>
        <v>0</v>
      </c>
      <c r="AL63" s="101">
        <f t="shared" si="373"/>
        <v>0</v>
      </c>
    </row>
    <row r="64" ht="30">
      <c r="A64" s="96" t="s">
        <v>135</v>
      </c>
      <c r="B64" s="97" t="s">
        <v>136</v>
      </c>
      <c r="C64" s="214">
        <v>9.9800000000000004</v>
      </c>
      <c r="D64" s="104">
        <v>0</v>
      </c>
      <c r="E64" s="249">
        <v>0</v>
      </c>
      <c r="F64" s="200">
        <f t="shared" si="374"/>
        <v>0</v>
      </c>
      <c r="G64" s="105">
        <v>0</v>
      </c>
      <c r="H64" s="105">
        <v>0</v>
      </c>
      <c r="I64" s="105"/>
      <c r="J64" s="105"/>
      <c r="K64" s="105"/>
      <c r="L64" s="105"/>
      <c r="M64" s="105">
        <v>0</v>
      </c>
      <c r="N64" s="105"/>
      <c r="O64" s="438">
        <v>0</v>
      </c>
      <c r="P64" s="107"/>
      <c r="Q64" s="107"/>
      <c r="R64" s="107"/>
      <c r="S64" s="107"/>
      <c r="T64" s="107"/>
      <c r="U64" s="101">
        <v>0</v>
      </c>
      <c r="V64" s="101">
        <f t="shared" si="376"/>
        <v>0</v>
      </c>
      <c r="W64" s="10">
        <f t="shared" si="377"/>
        <v>0</v>
      </c>
      <c r="X64" s="107">
        <v>0</v>
      </c>
      <c r="Y64" s="10">
        <f>'ИТОГ и проверка (миша-барс)'!D64</f>
        <v>0</v>
      </c>
      <c r="Z64" s="103">
        <v>0</v>
      </c>
      <c r="AA64" s="300">
        <f t="shared" si="379"/>
        <v>0</v>
      </c>
      <c r="AB64" s="103">
        <f t="shared" si="371"/>
        <v>0</v>
      </c>
      <c r="AC64" s="107"/>
      <c r="AD64" s="103"/>
      <c r="AE64" s="107"/>
      <c r="AF64" s="107"/>
      <c r="AG64" s="103">
        <f t="shared" si="380"/>
        <v>0</v>
      </c>
      <c r="AH64" s="103"/>
      <c r="AI64" s="121"/>
      <c r="AJ64" s="121">
        <f t="shared" si="381"/>
        <v>0</v>
      </c>
      <c r="AK64" s="119">
        <f t="shared" si="372"/>
        <v>0</v>
      </c>
      <c r="AL64" s="101">
        <f t="shared" si="373"/>
        <v>0</v>
      </c>
    </row>
    <row r="65" ht="31.5">
      <c r="A65" s="96" t="s">
        <v>137</v>
      </c>
      <c r="B65" s="97" t="s">
        <v>138</v>
      </c>
      <c r="C65" s="211">
        <v>16.030000000000001</v>
      </c>
      <c r="D65" s="337">
        <v>0</v>
      </c>
      <c r="E65" s="293">
        <v>0</v>
      </c>
      <c r="F65" s="217">
        <f t="shared" si="374"/>
        <v>0</v>
      </c>
      <c r="G65" s="105">
        <v>0</v>
      </c>
      <c r="H65" s="105">
        <v>0</v>
      </c>
      <c r="I65" s="105"/>
      <c r="J65" s="105"/>
      <c r="K65" s="105"/>
      <c r="L65" s="105"/>
      <c r="M65" s="105">
        <v>0</v>
      </c>
      <c r="N65" s="105"/>
      <c r="O65" s="438">
        <v>0</v>
      </c>
      <c r="P65" s="107"/>
      <c r="Q65" s="107"/>
      <c r="R65" s="107"/>
      <c r="S65" s="107"/>
      <c r="T65" s="107"/>
      <c r="U65" s="101">
        <v>0</v>
      </c>
      <c r="V65" s="300">
        <f t="shared" si="376"/>
        <v>0</v>
      </c>
      <c r="W65" s="103">
        <f t="shared" si="377"/>
        <v>0</v>
      </c>
      <c r="X65" s="181">
        <v>0</v>
      </c>
      <c r="Y65" s="103">
        <f>'ИТОГ и проверка (миша-барс)'!D65</f>
        <v>0</v>
      </c>
      <c r="Z65" s="10">
        <v>0</v>
      </c>
      <c r="AA65" s="101">
        <f t="shared" si="379"/>
        <v>0</v>
      </c>
      <c r="AB65" s="10">
        <f t="shared" si="371"/>
        <v>0</v>
      </c>
      <c r="AC65" s="107"/>
      <c r="AD65" s="103"/>
      <c r="AE65" s="107"/>
      <c r="AF65" s="107"/>
      <c r="AG65" s="103">
        <f t="shared" si="380"/>
        <v>0</v>
      </c>
      <c r="AH65" s="103"/>
      <c r="AI65" s="121"/>
      <c r="AJ65" s="121">
        <f t="shared" si="381"/>
        <v>0</v>
      </c>
      <c r="AK65" s="119">
        <f t="shared" si="372"/>
        <v>0</v>
      </c>
      <c r="AL65" s="101">
        <f t="shared" si="373"/>
        <v>0</v>
      </c>
    </row>
    <row r="66" ht="31.5">
      <c r="A66" s="96" t="s">
        <v>139</v>
      </c>
      <c r="B66" s="97" t="s">
        <v>140</v>
      </c>
      <c r="C66" s="214">
        <v>11.130000000000001</v>
      </c>
      <c r="D66" s="104">
        <v>0</v>
      </c>
      <c r="E66" s="182">
        <v>0</v>
      </c>
      <c r="F66" s="200">
        <f t="shared" si="374"/>
        <v>0</v>
      </c>
      <c r="G66" s="105">
        <v>0</v>
      </c>
      <c r="H66" s="105">
        <v>0</v>
      </c>
      <c r="I66" s="105"/>
      <c r="J66" s="105"/>
      <c r="K66" s="105"/>
      <c r="L66" s="105"/>
      <c r="M66" s="105">
        <v>0</v>
      </c>
      <c r="N66" s="105"/>
      <c r="O66" s="438">
        <v>0</v>
      </c>
      <c r="P66" s="107"/>
      <c r="Q66" s="107"/>
      <c r="R66" s="107"/>
      <c r="S66" s="107"/>
      <c r="T66" s="107"/>
      <c r="U66" s="101">
        <v>0</v>
      </c>
      <c r="V66" s="101">
        <f t="shared" si="376"/>
        <v>0</v>
      </c>
      <c r="W66" s="10">
        <f t="shared" si="377"/>
        <v>0</v>
      </c>
      <c r="X66" s="107">
        <v>0</v>
      </c>
      <c r="Y66" s="10">
        <f>'ИТОГ и проверка (миша-барс)'!D66</f>
        <v>0</v>
      </c>
      <c r="Z66" s="103">
        <v>0</v>
      </c>
      <c r="AA66" s="300">
        <f t="shared" si="379"/>
        <v>0</v>
      </c>
      <c r="AB66" s="103">
        <f t="shared" si="371"/>
        <v>0</v>
      </c>
      <c r="AC66" s="107"/>
      <c r="AD66" s="103"/>
      <c r="AE66" s="107"/>
      <c r="AF66" s="107"/>
      <c r="AG66" s="103">
        <f t="shared" si="380"/>
        <v>0</v>
      </c>
      <c r="AH66" s="103"/>
      <c r="AI66" s="121"/>
      <c r="AJ66" s="121">
        <f t="shared" si="381"/>
        <v>0</v>
      </c>
      <c r="AK66" s="119">
        <f t="shared" si="372"/>
        <v>0</v>
      </c>
      <c r="AL66" s="101">
        <f t="shared" si="373"/>
        <v>0</v>
      </c>
    </row>
    <row r="67" ht="31.5">
      <c r="A67" s="96" t="s">
        <v>141</v>
      </c>
      <c r="B67" s="97" t="s">
        <v>142</v>
      </c>
      <c r="C67" s="232">
        <v>7.4029999999999996</v>
      </c>
      <c r="D67" s="104">
        <v>0</v>
      </c>
      <c r="E67" s="120">
        <v>0</v>
      </c>
      <c r="F67" s="200">
        <f t="shared" si="374"/>
        <v>0</v>
      </c>
      <c r="G67" s="105">
        <v>0</v>
      </c>
      <c r="H67" s="105">
        <v>0</v>
      </c>
      <c r="I67" s="105"/>
      <c r="J67" s="105"/>
      <c r="K67" s="105"/>
      <c r="L67" s="105"/>
      <c r="M67" s="105">
        <v>0</v>
      </c>
      <c r="N67" s="105"/>
      <c r="O67" s="438">
        <v>0</v>
      </c>
      <c r="P67" s="107"/>
      <c r="Q67" s="107"/>
      <c r="R67" s="107"/>
      <c r="S67" s="107"/>
      <c r="T67" s="107"/>
      <c r="U67" s="101">
        <v>0</v>
      </c>
      <c r="V67" s="300">
        <f t="shared" si="376"/>
        <v>0</v>
      </c>
      <c r="W67" s="103">
        <f t="shared" si="377"/>
        <v>0</v>
      </c>
      <c r="X67" s="181">
        <v>0</v>
      </c>
      <c r="Y67" s="103">
        <f>'ИТОГ и проверка (миша-барс)'!D67</f>
        <v>0</v>
      </c>
      <c r="Z67" s="10">
        <v>0</v>
      </c>
      <c r="AA67" s="101">
        <f t="shared" si="379"/>
        <v>0</v>
      </c>
      <c r="AB67" s="10">
        <f t="shared" si="371"/>
        <v>0</v>
      </c>
      <c r="AC67" s="107"/>
      <c r="AD67" s="103"/>
      <c r="AE67" s="107"/>
      <c r="AF67" s="107"/>
      <c r="AG67" s="103">
        <f t="shared" si="380"/>
        <v>0</v>
      </c>
      <c r="AH67" s="103"/>
      <c r="AI67" s="121"/>
      <c r="AJ67" s="121">
        <f t="shared" si="381"/>
        <v>0</v>
      </c>
      <c r="AK67" s="119">
        <f t="shared" si="372"/>
        <v>0</v>
      </c>
      <c r="AL67" s="101">
        <f t="shared" si="373"/>
        <v>0</v>
      </c>
    </row>
    <row r="68" ht="31.5">
      <c r="A68" s="96" t="s">
        <v>143</v>
      </c>
      <c r="B68" s="97" t="s">
        <v>144</v>
      </c>
      <c r="C68" s="239">
        <v>8</v>
      </c>
      <c r="D68" s="104">
        <v>0</v>
      </c>
      <c r="E68" s="269">
        <v>0</v>
      </c>
      <c r="F68" s="200">
        <f t="shared" si="374"/>
        <v>0</v>
      </c>
      <c r="G68" s="105">
        <v>0</v>
      </c>
      <c r="H68" s="105">
        <v>0</v>
      </c>
      <c r="I68" s="105"/>
      <c r="J68" s="105"/>
      <c r="K68" s="105"/>
      <c r="L68" s="105"/>
      <c r="M68" s="105">
        <v>0</v>
      </c>
      <c r="N68" s="105"/>
      <c r="O68" s="440">
        <v>0</v>
      </c>
      <c r="P68" s="107"/>
      <c r="Q68" s="107"/>
      <c r="R68" s="107"/>
      <c r="S68" s="107"/>
      <c r="T68" s="107"/>
      <c r="U68" s="101">
        <v>0</v>
      </c>
      <c r="V68" s="101">
        <f t="shared" si="376"/>
        <v>0</v>
      </c>
      <c r="W68" s="10">
        <f t="shared" si="377"/>
        <v>0</v>
      </c>
      <c r="X68" s="107">
        <v>0</v>
      </c>
      <c r="Y68" s="10">
        <f>'ИТОГ и проверка (миша-барс)'!D68</f>
        <v>0</v>
      </c>
      <c r="Z68" s="103">
        <v>0</v>
      </c>
      <c r="AA68" s="300">
        <f t="shared" si="379"/>
        <v>0</v>
      </c>
      <c r="AB68" s="103">
        <f t="shared" si="371"/>
        <v>0</v>
      </c>
      <c r="AC68" s="107"/>
      <c r="AD68" s="103"/>
      <c r="AE68" s="107"/>
      <c r="AF68" s="107"/>
      <c r="AG68" s="103">
        <f t="shared" si="380"/>
        <v>0</v>
      </c>
      <c r="AH68" s="103"/>
      <c r="AI68" s="121"/>
      <c r="AJ68" s="121">
        <f t="shared" si="381"/>
        <v>0</v>
      </c>
      <c r="AK68" s="119">
        <f t="shared" si="372"/>
        <v>0</v>
      </c>
      <c r="AL68" s="101">
        <f t="shared" si="373"/>
        <v>0</v>
      </c>
    </row>
    <row r="69" ht="31.5">
      <c r="A69" s="96" t="s">
        <v>145</v>
      </c>
      <c r="B69" s="97" t="s">
        <v>146</v>
      </c>
      <c r="C69" s="211">
        <v>28.376999999999999</v>
      </c>
      <c r="D69" s="104">
        <v>0</v>
      </c>
      <c r="E69" s="139">
        <v>0</v>
      </c>
      <c r="F69" s="200">
        <f t="shared" si="374"/>
        <v>0</v>
      </c>
      <c r="G69" s="105">
        <v>0</v>
      </c>
      <c r="H69" s="105">
        <v>0</v>
      </c>
      <c r="I69" s="105"/>
      <c r="J69" s="105"/>
      <c r="K69" s="105"/>
      <c r="L69" s="105"/>
      <c r="M69" s="105">
        <v>0</v>
      </c>
      <c r="N69" s="105"/>
      <c r="O69" s="440">
        <v>0</v>
      </c>
      <c r="P69" s="107"/>
      <c r="Q69" s="107"/>
      <c r="R69" s="107"/>
      <c r="S69" s="107"/>
      <c r="T69" s="107"/>
      <c r="U69" s="101">
        <v>0</v>
      </c>
      <c r="V69" s="300">
        <f t="shared" si="376"/>
        <v>0</v>
      </c>
      <c r="W69" s="103">
        <f t="shared" si="377"/>
        <v>0</v>
      </c>
      <c r="X69" s="181">
        <v>0</v>
      </c>
      <c r="Y69" s="103">
        <f>'ИТОГ и проверка (миша-барс)'!D69</f>
        <v>0</v>
      </c>
      <c r="Z69" s="10">
        <v>0</v>
      </c>
      <c r="AA69" s="101">
        <f t="shared" si="379"/>
        <v>0</v>
      </c>
      <c r="AB69" s="10">
        <f t="shared" si="371"/>
        <v>0</v>
      </c>
      <c r="AC69" s="107"/>
      <c r="AD69" s="103"/>
      <c r="AE69" s="107"/>
      <c r="AF69" s="107"/>
      <c r="AG69" s="103">
        <f t="shared" si="380"/>
        <v>0</v>
      </c>
      <c r="AH69" s="103"/>
      <c r="AI69" s="121"/>
      <c r="AJ69" s="121">
        <f t="shared" si="381"/>
        <v>0</v>
      </c>
      <c r="AK69" s="119">
        <f t="shared" si="372"/>
        <v>0</v>
      </c>
      <c r="AL69" s="101">
        <f t="shared" si="373"/>
        <v>0</v>
      </c>
    </row>
    <row r="70" ht="31.5">
      <c r="A70" s="96" t="s">
        <v>147</v>
      </c>
      <c r="B70" s="97" t="s">
        <v>148</v>
      </c>
      <c r="C70" s="214">
        <v>36.741999999999997</v>
      </c>
      <c r="D70" s="104">
        <v>0</v>
      </c>
      <c r="E70" s="376">
        <v>0</v>
      </c>
      <c r="F70" s="200">
        <f t="shared" si="374"/>
        <v>0</v>
      </c>
      <c r="G70" s="105">
        <v>0</v>
      </c>
      <c r="H70" s="105">
        <v>0</v>
      </c>
      <c r="I70" s="105"/>
      <c r="J70" s="105"/>
      <c r="K70" s="105"/>
      <c r="L70" s="105"/>
      <c r="M70" s="105">
        <v>0</v>
      </c>
      <c r="N70" s="105"/>
      <c r="O70" s="440">
        <v>0</v>
      </c>
      <c r="P70" s="107"/>
      <c r="Q70" s="107"/>
      <c r="R70" s="107"/>
      <c r="S70" s="107"/>
      <c r="T70" s="107"/>
      <c r="U70" s="101">
        <v>0</v>
      </c>
      <c r="V70" s="101">
        <f t="shared" si="376"/>
        <v>0</v>
      </c>
      <c r="W70" s="10">
        <f t="shared" si="377"/>
        <v>0</v>
      </c>
      <c r="X70" s="107">
        <v>0</v>
      </c>
      <c r="Y70" s="10">
        <f>'ИТОГ и проверка (миша-барс)'!D70</f>
        <v>0</v>
      </c>
      <c r="Z70" s="103">
        <v>0</v>
      </c>
      <c r="AA70" s="300">
        <f t="shared" si="379"/>
        <v>0</v>
      </c>
      <c r="AB70" s="103">
        <f t="shared" si="371"/>
        <v>0</v>
      </c>
      <c r="AC70" s="107"/>
      <c r="AD70" s="103"/>
      <c r="AE70" s="107"/>
      <c r="AF70" s="107"/>
      <c r="AG70" s="103">
        <f t="shared" si="380"/>
        <v>0</v>
      </c>
      <c r="AH70" s="103"/>
      <c r="AI70" s="121"/>
      <c r="AJ70" s="121">
        <f t="shared" si="381"/>
        <v>0</v>
      </c>
      <c r="AK70" s="119">
        <f t="shared" si="372"/>
        <v>0</v>
      </c>
      <c r="AL70" s="101">
        <f t="shared" si="373"/>
        <v>0</v>
      </c>
    </row>
    <row r="71" ht="110.25">
      <c r="A71" s="96" t="s">
        <v>149</v>
      </c>
      <c r="B71" s="97" t="s">
        <v>150</v>
      </c>
      <c r="C71" s="238">
        <v>120.44</v>
      </c>
      <c r="D71" s="337">
        <v>16</v>
      </c>
      <c r="E71" s="261">
        <v>16</v>
      </c>
      <c r="F71" s="217">
        <f t="shared" si="374"/>
        <v>0.1328462304882099</v>
      </c>
      <c r="G71" s="105">
        <v>1</v>
      </c>
      <c r="H71" s="105">
        <v>6</v>
      </c>
      <c r="I71" s="105"/>
      <c r="J71" s="105"/>
      <c r="K71" s="105"/>
      <c r="L71" s="105"/>
      <c r="M71" s="105">
        <v>1</v>
      </c>
      <c r="N71" s="105"/>
      <c r="O71" s="438">
        <v>0</v>
      </c>
      <c r="P71" s="107"/>
      <c r="Q71" s="107"/>
      <c r="R71" s="107"/>
      <c r="S71" s="107"/>
      <c r="T71" s="107"/>
      <c r="U71" s="101">
        <f t="shared" si="375"/>
        <v>0</v>
      </c>
      <c r="V71" s="300">
        <f t="shared" si="376"/>
        <v>1.6000000000000001</v>
      </c>
      <c r="W71" s="103">
        <f t="shared" si="377"/>
        <v>1</v>
      </c>
      <c r="X71" s="181">
        <v>10</v>
      </c>
      <c r="Y71" s="103">
        <f>'ИТОГ и проверка (миша-барс)'!D71</f>
        <v>1</v>
      </c>
      <c r="Z71" s="10">
        <f t="shared" si="378"/>
        <v>6.25</v>
      </c>
      <c r="AA71" s="101">
        <f t="shared" si="379"/>
        <v>-3.75</v>
      </c>
      <c r="AB71" s="10">
        <f t="shared" si="371"/>
        <v>0</v>
      </c>
      <c r="AC71" s="107"/>
      <c r="AD71" s="103"/>
      <c r="AE71" s="107"/>
      <c r="AF71" s="107"/>
      <c r="AG71" s="103">
        <f t="shared" si="380"/>
        <v>1</v>
      </c>
      <c r="AH71" s="103"/>
      <c r="AI71" s="121"/>
      <c r="AJ71" s="121">
        <f t="shared" si="381"/>
        <v>1</v>
      </c>
      <c r="AK71" s="119">
        <f t="shared" si="372"/>
        <v>0</v>
      </c>
      <c r="AL71" s="101">
        <f t="shared" si="373"/>
        <v>0</v>
      </c>
    </row>
    <row r="72" ht="31.5">
      <c r="A72" s="96" t="s">
        <v>151</v>
      </c>
      <c r="B72" s="97" t="s">
        <v>152</v>
      </c>
      <c r="C72" s="214">
        <v>10.984999999999999</v>
      </c>
      <c r="D72" s="104">
        <v>0</v>
      </c>
      <c r="E72" s="269">
        <v>0</v>
      </c>
      <c r="F72" s="200">
        <f t="shared" si="374"/>
        <v>0</v>
      </c>
      <c r="G72" s="105">
        <v>0</v>
      </c>
      <c r="H72" s="105">
        <v>0</v>
      </c>
      <c r="I72" s="105"/>
      <c r="J72" s="105"/>
      <c r="K72" s="105"/>
      <c r="L72" s="105"/>
      <c r="M72" s="105">
        <v>0</v>
      </c>
      <c r="N72" s="105"/>
      <c r="O72" s="438">
        <v>0</v>
      </c>
      <c r="P72" s="107"/>
      <c r="Q72" s="107"/>
      <c r="R72" s="107"/>
      <c r="S72" s="107"/>
      <c r="T72" s="107"/>
      <c r="U72" s="101">
        <v>0</v>
      </c>
      <c r="V72" s="101">
        <f t="shared" si="376"/>
        <v>0</v>
      </c>
      <c r="W72" s="10">
        <f t="shared" si="377"/>
        <v>0</v>
      </c>
      <c r="X72" s="107">
        <v>0</v>
      </c>
      <c r="Y72" s="10">
        <f>'ИТОГ и проверка (миша-барс)'!D72</f>
        <v>0</v>
      </c>
      <c r="Z72" s="103">
        <v>0</v>
      </c>
      <c r="AA72" s="300">
        <f t="shared" si="379"/>
        <v>0</v>
      </c>
      <c r="AB72" s="103">
        <f t="shared" si="371"/>
        <v>0</v>
      </c>
      <c r="AC72" s="107"/>
      <c r="AD72" s="103"/>
      <c r="AE72" s="107"/>
      <c r="AF72" s="107"/>
      <c r="AG72" s="103">
        <f t="shared" si="380"/>
        <v>0</v>
      </c>
      <c r="AH72" s="103"/>
      <c r="AI72" s="121"/>
      <c r="AJ72" s="121">
        <f t="shared" si="381"/>
        <v>0</v>
      </c>
      <c r="AK72" s="119">
        <f t="shared" si="372"/>
        <v>0</v>
      </c>
      <c r="AL72" s="101">
        <f t="shared" si="373"/>
        <v>0</v>
      </c>
    </row>
    <row r="73">
      <c r="A73" s="123" t="s">
        <v>153</v>
      </c>
      <c r="B73" s="87" t="s">
        <v>154</v>
      </c>
      <c r="C73" s="218"/>
      <c r="D73" s="88"/>
      <c r="E73" s="237"/>
      <c r="F73" s="235"/>
      <c r="G73" s="91"/>
      <c r="H73" s="91"/>
      <c r="I73" s="91"/>
      <c r="J73" s="91"/>
      <c r="K73" s="91"/>
      <c r="L73" s="91"/>
      <c r="M73" s="91"/>
      <c r="N73" s="91"/>
      <c r="O73" s="439"/>
      <c r="P73" s="88"/>
      <c r="Q73" s="88"/>
      <c r="R73" s="88"/>
      <c r="S73" s="88"/>
      <c r="T73" s="88"/>
      <c r="U73" s="88"/>
      <c r="V73" s="90"/>
      <c r="W73" s="90"/>
      <c r="X73" s="90"/>
      <c r="Y73" s="90"/>
      <c r="Z73" s="150"/>
      <c r="AA73" s="90"/>
      <c r="AB73" s="10">
        <f t="shared" si="371"/>
        <v>0</v>
      </c>
      <c r="AC73" s="90"/>
      <c r="AD73" s="90"/>
      <c r="AE73" s="90"/>
      <c r="AF73" s="90"/>
      <c r="AG73" s="90"/>
      <c r="AH73" s="90"/>
      <c r="AI73" s="370"/>
      <c r="AJ73" s="121">
        <f t="shared" si="381"/>
        <v>0</v>
      </c>
      <c r="AK73" s="119">
        <f t="shared" si="372"/>
        <v>0</v>
      </c>
      <c r="AL73" s="101">
        <f t="shared" si="373"/>
        <v>0</v>
      </c>
    </row>
    <row r="74" ht="63">
      <c r="A74" s="96" t="s">
        <v>155</v>
      </c>
      <c r="B74" s="97" t="s">
        <v>156</v>
      </c>
      <c r="C74" s="214">
        <v>589.99000000000001</v>
      </c>
      <c r="D74" s="337">
        <v>0</v>
      </c>
      <c r="E74" s="213">
        <v>0</v>
      </c>
      <c r="F74" s="217">
        <f t="shared" si="374"/>
        <v>0</v>
      </c>
      <c r="G74" s="105">
        <v>0</v>
      </c>
      <c r="H74" s="105">
        <v>0</v>
      </c>
      <c r="I74" s="105"/>
      <c r="J74" s="105"/>
      <c r="K74" s="105"/>
      <c r="L74" s="105"/>
      <c r="M74" s="105">
        <v>0</v>
      </c>
      <c r="N74" s="105"/>
      <c r="O74" s="438">
        <v>0</v>
      </c>
      <c r="P74" s="107"/>
      <c r="Q74" s="107"/>
      <c r="R74" s="107"/>
      <c r="S74" s="107"/>
      <c r="T74" s="107"/>
      <c r="U74" s="101">
        <v>0</v>
      </c>
      <c r="V74" s="300">
        <f t="shared" si="376"/>
        <v>0</v>
      </c>
      <c r="W74" s="103">
        <f t="shared" si="377"/>
        <v>0</v>
      </c>
      <c r="X74" s="181">
        <v>0</v>
      </c>
      <c r="Y74" s="103">
        <f>'ИТОГ и проверка (миша-барс)'!D74</f>
        <v>0</v>
      </c>
      <c r="Z74" s="10">
        <v>0</v>
      </c>
      <c r="AA74" s="101">
        <f t="shared" si="379"/>
        <v>0</v>
      </c>
      <c r="AB74" s="103">
        <f t="shared" si="371"/>
        <v>0</v>
      </c>
      <c r="AC74" s="107"/>
      <c r="AD74" s="103"/>
      <c r="AE74" s="107"/>
      <c r="AF74" s="107"/>
      <c r="AG74" s="103">
        <f t="shared" si="380"/>
        <v>0</v>
      </c>
      <c r="AH74" s="103"/>
      <c r="AI74" s="121"/>
      <c r="AJ74" s="121">
        <f t="shared" si="381"/>
        <v>0</v>
      </c>
      <c r="AK74" s="119">
        <f t="shared" si="372"/>
        <v>0</v>
      </c>
      <c r="AL74" s="101">
        <f t="shared" si="373"/>
        <v>0</v>
      </c>
    </row>
    <row r="75" ht="47.25" customHeight="1">
      <c r="A75" s="96" t="s">
        <v>157</v>
      </c>
      <c r="B75" s="97" t="s">
        <v>158</v>
      </c>
      <c r="C75" s="211">
        <v>299.06700000000001</v>
      </c>
      <c r="D75" s="337">
        <v>0</v>
      </c>
      <c r="E75" s="293">
        <v>0</v>
      </c>
      <c r="F75" s="217">
        <f t="shared" si="374"/>
        <v>0</v>
      </c>
      <c r="G75" s="105">
        <v>0</v>
      </c>
      <c r="H75" s="105">
        <v>0</v>
      </c>
      <c r="I75" s="105"/>
      <c r="J75" s="105"/>
      <c r="K75" s="105"/>
      <c r="L75" s="105"/>
      <c r="M75" s="105">
        <v>0</v>
      </c>
      <c r="N75" s="105"/>
      <c r="O75" s="438">
        <v>0</v>
      </c>
      <c r="P75" s="107"/>
      <c r="Q75" s="107"/>
      <c r="R75" s="107"/>
      <c r="S75" s="107"/>
      <c r="T75" s="107"/>
      <c r="U75" s="101">
        <v>0</v>
      </c>
      <c r="V75" s="101">
        <f t="shared" si="376"/>
        <v>0</v>
      </c>
      <c r="W75" s="10">
        <f t="shared" si="377"/>
        <v>0</v>
      </c>
      <c r="X75" s="107">
        <v>0</v>
      </c>
      <c r="Y75" s="10">
        <f>'ИТОГ и проверка (миша-барс)'!D75</f>
        <v>0</v>
      </c>
      <c r="Z75" s="103">
        <v>0</v>
      </c>
      <c r="AA75" s="101">
        <f t="shared" si="379"/>
        <v>0</v>
      </c>
      <c r="AB75" s="10">
        <f t="shared" si="371"/>
        <v>0</v>
      </c>
      <c r="AC75" s="107"/>
      <c r="AD75" s="103"/>
      <c r="AE75" s="107"/>
      <c r="AF75" s="107"/>
      <c r="AG75" s="103">
        <f t="shared" si="380"/>
        <v>0</v>
      </c>
      <c r="AH75" s="103"/>
      <c r="AI75" s="121"/>
      <c r="AJ75" s="121">
        <f t="shared" si="381"/>
        <v>0</v>
      </c>
      <c r="AK75" s="119">
        <f t="shared" si="372"/>
        <v>0</v>
      </c>
      <c r="AL75" s="101">
        <f t="shared" si="373"/>
        <v>0</v>
      </c>
    </row>
    <row r="76" ht="31.5">
      <c r="A76" s="96" t="s">
        <v>159</v>
      </c>
      <c r="B76" s="97" t="s">
        <v>160</v>
      </c>
      <c r="C76" s="214">
        <v>398.97000000000003</v>
      </c>
      <c r="D76" s="104">
        <v>0</v>
      </c>
      <c r="E76" s="182">
        <v>0</v>
      </c>
      <c r="F76" s="200">
        <f t="shared" si="374"/>
        <v>0</v>
      </c>
      <c r="G76" s="105">
        <v>0</v>
      </c>
      <c r="H76" s="105">
        <v>0</v>
      </c>
      <c r="I76" s="105"/>
      <c r="J76" s="105"/>
      <c r="K76" s="105"/>
      <c r="L76" s="105"/>
      <c r="M76" s="105">
        <v>0</v>
      </c>
      <c r="N76" s="105"/>
      <c r="O76" s="438">
        <v>0</v>
      </c>
      <c r="P76" s="107"/>
      <c r="Q76" s="107"/>
      <c r="R76" s="107"/>
      <c r="S76" s="107"/>
      <c r="T76" s="107"/>
      <c r="U76" s="101">
        <v>0</v>
      </c>
      <c r="V76" s="300">
        <f t="shared" si="376"/>
        <v>0</v>
      </c>
      <c r="W76" s="103">
        <f t="shared" si="377"/>
        <v>0</v>
      </c>
      <c r="X76" s="181">
        <v>0</v>
      </c>
      <c r="Y76" s="103">
        <f>'ИТОГ и проверка (миша-барс)'!D76</f>
        <v>0</v>
      </c>
      <c r="Z76" s="10">
        <v>0</v>
      </c>
      <c r="AA76" s="101">
        <f t="shared" si="379"/>
        <v>0</v>
      </c>
      <c r="AB76" s="103">
        <f t="shared" si="371"/>
        <v>0</v>
      </c>
      <c r="AC76" s="107"/>
      <c r="AD76" s="103"/>
      <c r="AE76" s="107"/>
      <c r="AF76" s="107"/>
      <c r="AG76" s="103">
        <f t="shared" si="380"/>
        <v>0</v>
      </c>
      <c r="AH76" s="103"/>
      <c r="AI76" s="121"/>
      <c r="AJ76" s="121">
        <f t="shared" si="381"/>
        <v>0</v>
      </c>
      <c r="AK76" s="119">
        <f t="shared" si="372"/>
        <v>0</v>
      </c>
      <c r="AL76" s="101">
        <f t="shared" si="373"/>
        <v>0</v>
      </c>
    </row>
    <row r="77" ht="31.5">
      <c r="A77" s="96" t="s">
        <v>161</v>
      </c>
      <c r="B77" s="97" t="s">
        <v>162</v>
      </c>
      <c r="C77" s="232">
        <v>1577</v>
      </c>
      <c r="D77" s="104">
        <v>0</v>
      </c>
      <c r="E77" s="120">
        <v>0</v>
      </c>
      <c r="F77" s="200">
        <f t="shared" si="374"/>
        <v>0</v>
      </c>
      <c r="G77" s="105">
        <v>0</v>
      </c>
      <c r="H77" s="105">
        <v>0</v>
      </c>
      <c r="I77" s="105">
        <v>0</v>
      </c>
      <c r="J77" s="105"/>
      <c r="K77" s="105"/>
      <c r="L77" s="105"/>
      <c r="M77" s="105">
        <v>0</v>
      </c>
      <c r="N77" s="105"/>
      <c r="O77" s="438">
        <v>0</v>
      </c>
      <c r="P77" s="107"/>
      <c r="Q77" s="107"/>
      <c r="R77" s="107"/>
      <c r="S77" s="107"/>
      <c r="T77" s="107"/>
      <c r="U77" s="101">
        <v>0</v>
      </c>
      <c r="V77" s="101">
        <f t="shared" si="376"/>
        <v>0</v>
      </c>
      <c r="W77" s="10">
        <f t="shared" si="377"/>
        <v>0</v>
      </c>
      <c r="X77" s="107">
        <v>0</v>
      </c>
      <c r="Y77" s="10">
        <f>'ИТОГ и проверка (миша-барс)'!D77</f>
        <v>0</v>
      </c>
      <c r="Z77" s="103">
        <v>0</v>
      </c>
      <c r="AA77" s="101">
        <f t="shared" si="379"/>
        <v>0</v>
      </c>
      <c r="AB77" s="10">
        <f t="shared" ref="AB77:AB99" si="382">IF(AA77&gt;0.01,AA77*1000000,0)</f>
        <v>0</v>
      </c>
      <c r="AC77" s="107">
        <v>0</v>
      </c>
      <c r="AD77" s="103"/>
      <c r="AE77" s="107"/>
      <c r="AF77" s="107"/>
      <c r="AG77" s="103">
        <f t="shared" si="380"/>
        <v>0</v>
      </c>
      <c r="AH77" s="103"/>
      <c r="AI77" s="121"/>
      <c r="AJ77" s="121">
        <f t="shared" si="381"/>
        <v>0</v>
      </c>
      <c r="AK77" s="119">
        <f t="shared" ref="AK77:AK99" si="383">AJ77-Y77</f>
        <v>0</v>
      </c>
      <c r="AL77" s="101">
        <f t="shared" ref="AL77:AL99" si="384">IF(AK77&gt;1,AK77*1000,0)</f>
        <v>0</v>
      </c>
    </row>
    <row r="78">
      <c r="A78" s="123" t="s">
        <v>163</v>
      </c>
      <c r="B78" s="87" t="s">
        <v>164</v>
      </c>
      <c r="C78" s="206"/>
      <c r="D78" s="208"/>
      <c r="E78" s="255"/>
      <c r="F78" s="256"/>
      <c r="G78" s="91"/>
      <c r="H78" s="91"/>
      <c r="I78" s="91"/>
      <c r="J78" s="91"/>
      <c r="K78" s="91"/>
      <c r="L78" s="91"/>
      <c r="M78" s="91"/>
      <c r="N78" s="91"/>
      <c r="O78" s="439"/>
      <c r="P78" s="88"/>
      <c r="Q78" s="88"/>
      <c r="R78" s="88"/>
      <c r="S78" s="88"/>
      <c r="T78" s="88"/>
      <c r="U78" s="88"/>
      <c r="V78" s="90"/>
      <c r="W78" s="90"/>
      <c r="X78" s="90"/>
      <c r="Y78" s="90"/>
      <c r="Z78" s="150"/>
      <c r="AA78" s="90"/>
      <c r="AB78" s="103">
        <f t="shared" si="382"/>
        <v>0</v>
      </c>
      <c r="AC78" s="90"/>
      <c r="AD78" s="90"/>
      <c r="AE78" s="90"/>
      <c r="AF78" s="90"/>
      <c r="AG78" s="90"/>
      <c r="AH78" s="90"/>
      <c r="AI78" s="370"/>
      <c r="AJ78" s="121">
        <f t="shared" si="381"/>
        <v>0</v>
      </c>
      <c r="AK78" s="119">
        <f t="shared" si="383"/>
        <v>0</v>
      </c>
      <c r="AL78" s="101">
        <f t="shared" si="384"/>
        <v>0</v>
      </c>
    </row>
    <row r="79" ht="47.25">
      <c r="A79" s="96" t="s">
        <v>165</v>
      </c>
      <c r="B79" s="97" t="s">
        <v>166</v>
      </c>
      <c r="C79" s="211">
        <v>644</v>
      </c>
      <c r="D79" s="337">
        <v>0</v>
      </c>
      <c r="E79" s="251">
        <v>0</v>
      </c>
      <c r="F79" s="217">
        <f t="shared" ref="F79:F99" si="385">E79/C79</f>
        <v>0</v>
      </c>
      <c r="G79" s="105">
        <v>0</v>
      </c>
      <c r="H79" s="105">
        <v>0</v>
      </c>
      <c r="I79" s="105"/>
      <c r="J79" s="105"/>
      <c r="K79" s="105"/>
      <c r="L79" s="105"/>
      <c r="M79" s="105">
        <v>0</v>
      </c>
      <c r="N79" s="105"/>
      <c r="O79" s="440">
        <v>0</v>
      </c>
      <c r="P79" s="107"/>
      <c r="Q79" s="107"/>
      <c r="R79" s="107"/>
      <c r="S79" s="107"/>
      <c r="T79" s="107"/>
      <c r="U79" s="101">
        <v>0</v>
      </c>
      <c r="V79" s="300">
        <f t="shared" ref="V79:V99" si="386">E79*X79%</f>
        <v>0</v>
      </c>
      <c r="W79" s="103">
        <f t="shared" ref="W79:W99" si="387">ROUNDDOWN(V79,0)</f>
        <v>0</v>
      </c>
      <c r="X79" s="181">
        <v>0</v>
      </c>
      <c r="Y79" s="103">
        <f>'ИТОГ и проверка (миша-барс)'!D79</f>
        <v>0</v>
      </c>
      <c r="Z79" s="10">
        <v>0</v>
      </c>
      <c r="AA79" s="101">
        <f t="shared" ref="AA79:AA99" si="388">Z79-X79</f>
        <v>0</v>
      </c>
      <c r="AB79" s="10">
        <f t="shared" si="382"/>
        <v>0</v>
      </c>
      <c r="AC79" s="107"/>
      <c r="AD79" s="103"/>
      <c r="AE79" s="107"/>
      <c r="AF79" s="107"/>
      <c r="AG79" s="103">
        <f t="shared" ref="AG79:AG99" si="389">Y79</f>
        <v>0</v>
      </c>
      <c r="AH79" s="103"/>
      <c r="AI79" s="121"/>
      <c r="AJ79" s="121">
        <f t="shared" ref="AJ79:AJ99" si="390">SUM(AD79:AI79)</f>
        <v>0</v>
      </c>
      <c r="AK79" s="119">
        <f t="shared" si="383"/>
        <v>0</v>
      </c>
      <c r="AL79" s="101">
        <f t="shared" si="384"/>
        <v>0</v>
      </c>
    </row>
    <row r="80" ht="63">
      <c r="A80" s="96" t="s">
        <v>167</v>
      </c>
      <c r="B80" s="97" t="s">
        <v>168</v>
      </c>
      <c r="C80" s="239">
        <v>1406</v>
      </c>
      <c r="D80" s="337">
        <v>0</v>
      </c>
      <c r="E80" s="251">
        <v>0</v>
      </c>
      <c r="F80" s="217">
        <f t="shared" si="385"/>
        <v>0</v>
      </c>
      <c r="G80" s="105">
        <v>0</v>
      </c>
      <c r="H80" s="105">
        <v>0</v>
      </c>
      <c r="I80" s="105"/>
      <c r="J80" s="105"/>
      <c r="K80" s="105"/>
      <c r="L80" s="105"/>
      <c r="M80" s="105">
        <v>0</v>
      </c>
      <c r="N80" s="105"/>
      <c r="O80" s="440">
        <v>0</v>
      </c>
      <c r="P80" s="107"/>
      <c r="Q80" s="107"/>
      <c r="R80" s="107"/>
      <c r="S80" s="107"/>
      <c r="T80" s="107"/>
      <c r="U80" s="101">
        <v>0</v>
      </c>
      <c r="V80" s="101">
        <f t="shared" si="386"/>
        <v>0</v>
      </c>
      <c r="W80" s="10">
        <f t="shared" si="387"/>
        <v>0</v>
      </c>
      <c r="X80" s="107">
        <v>0</v>
      </c>
      <c r="Y80" s="10">
        <f>'ИТОГ и проверка (миша-барс)'!D80</f>
        <v>0</v>
      </c>
      <c r="Z80" s="103">
        <v>0</v>
      </c>
      <c r="AA80" s="300">
        <f t="shared" si="388"/>
        <v>0</v>
      </c>
      <c r="AB80" s="103">
        <f t="shared" si="382"/>
        <v>0</v>
      </c>
      <c r="AC80" s="107"/>
      <c r="AD80" s="103"/>
      <c r="AE80" s="107"/>
      <c r="AF80" s="107"/>
      <c r="AG80" s="103">
        <f t="shared" si="389"/>
        <v>0</v>
      </c>
      <c r="AH80" s="103"/>
      <c r="AI80" s="121"/>
      <c r="AJ80" s="121">
        <f t="shared" si="390"/>
        <v>0</v>
      </c>
      <c r="AK80" s="119">
        <f t="shared" si="383"/>
        <v>0</v>
      </c>
      <c r="AL80" s="101">
        <f t="shared" si="384"/>
        <v>0</v>
      </c>
    </row>
    <row r="81" ht="47.25">
      <c r="A81" s="96" t="s">
        <v>169</v>
      </c>
      <c r="B81" s="97" t="s">
        <v>170</v>
      </c>
      <c r="C81" s="238">
        <v>31</v>
      </c>
      <c r="D81" s="337">
        <v>0</v>
      </c>
      <c r="E81" s="213">
        <v>0</v>
      </c>
      <c r="F81" s="217">
        <f t="shared" si="385"/>
        <v>0</v>
      </c>
      <c r="G81" s="105">
        <v>0</v>
      </c>
      <c r="H81" s="105">
        <v>0</v>
      </c>
      <c r="I81" s="105"/>
      <c r="J81" s="105"/>
      <c r="K81" s="105"/>
      <c r="L81" s="105"/>
      <c r="M81" s="105">
        <v>0</v>
      </c>
      <c r="N81" s="105"/>
      <c r="O81" s="440">
        <v>0</v>
      </c>
      <c r="P81" s="107"/>
      <c r="Q81" s="107"/>
      <c r="R81" s="107"/>
      <c r="S81" s="107"/>
      <c r="T81" s="107"/>
      <c r="U81" s="101">
        <v>0</v>
      </c>
      <c r="V81" s="300">
        <f t="shared" si="386"/>
        <v>0</v>
      </c>
      <c r="W81" s="103">
        <f t="shared" si="387"/>
        <v>0</v>
      </c>
      <c r="X81" s="181">
        <v>0</v>
      </c>
      <c r="Y81" s="103">
        <f>'ИТОГ и проверка (миша-барс)'!D81</f>
        <v>0</v>
      </c>
      <c r="Z81" s="10">
        <v>0</v>
      </c>
      <c r="AA81" s="101">
        <f t="shared" si="388"/>
        <v>0</v>
      </c>
      <c r="AB81" s="10">
        <f t="shared" si="382"/>
        <v>0</v>
      </c>
      <c r="AC81" s="107"/>
      <c r="AD81" s="103"/>
      <c r="AE81" s="107"/>
      <c r="AF81" s="107"/>
      <c r="AG81" s="103">
        <f t="shared" si="389"/>
        <v>0</v>
      </c>
      <c r="AH81" s="103"/>
      <c r="AI81" s="121"/>
      <c r="AJ81" s="121">
        <f t="shared" si="390"/>
        <v>0</v>
      </c>
      <c r="AK81" s="119">
        <f t="shared" si="383"/>
        <v>0</v>
      </c>
      <c r="AL81" s="101">
        <f t="shared" si="384"/>
        <v>0</v>
      </c>
    </row>
    <row r="82" ht="47.25">
      <c r="A82" s="96" t="s">
        <v>171</v>
      </c>
      <c r="B82" s="97" t="s">
        <v>172</v>
      </c>
      <c r="C82" s="265">
        <v>58</v>
      </c>
      <c r="D82" s="104">
        <v>0</v>
      </c>
      <c r="E82" s="182">
        <v>0</v>
      </c>
      <c r="F82" s="200">
        <f t="shared" si="385"/>
        <v>0</v>
      </c>
      <c r="G82" s="105">
        <v>0</v>
      </c>
      <c r="H82" s="105">
        <v>0</v>
      </c>
      <c r="I82" s="105"/>
      <c r="J82" s="105"/>
      <c r="K82" s="105"/>
      <c r="L82" s="105"/>
      <c r="M82" s="105">
        <v>0</v>
      </c>
      <c r="N82" s="105"/>
      <c r="O82" s="440">
        <v>0</v>
      </c>
      <c r="P82" s="107"/>
      <c r="Q82" s="107"/>
      <c r="R82" s="107"/>
      <c r="S82" s="107"/>
      <c r="T82" s="107"/>
      <c r="U82" s="101">
        <v>0</v>
      </c>
      <c r="V82" s="101">
        <f t="shared" si="386"/>
        <v>0</v>
      </c>
      <c r="W82" s="10">
        <f t="shared" si="387"/>
        <v>0</v>
      </c>
      <c r="X82" s="107">
        <v>0</v>
      </c>
      <c r="Y82" s="10">
        <f>'ИТОГ и проверка (миша-барс)'!D82</f>
        <v>0</v>
      </c>
      <c r="Z82" s="103">
        <v>0</v>
      </c>
      <c r="AA82" s="300">
        <f t="shared" si="388"/>
        <v>0</v>
      </c>
      <c r="AB82" s="103">
        <f t="shared" si="382"/>
        <v>0</v>
      </c>
      <c r="AC82" s="107"/>
      <c r="AD82" s="103"/>
      <c r="AE82" s="107"/>
      <c r="AF82" s="107"/>
      <c r="AG82" s="103">
        <f t="shared" si="389"/>
        <v>0</v>
      </c>
      <c r="AH82" s="103"/>
      <c r="AI82" s="121"/>
      <c r="AJ82" s="121">
        <f t="shared" si="390"/>
        <v>0</v>
      </c>
      <c r="AK82" s="119">
        <f t="shared" si="383"/>
        <v>0</v>
      </c>
      <c r="AL82" s="101">
        <f t="shared" si="384"/>
        <v>0</v>
      </c>
    </row>
    <row r="83" ht="47.25">
      <c r="A83" s="96" t="s">
        <v>173</v>
      </c>
      <c r="B83" s="97" t="s">
        <v>174</v>
      </c>
      <c r="C83" s="238">
        <v>166.59999999999999</v>
      </c>
      <c r="D83" s="104">
        <v>0</v>
      </c>
      <c r="E83" s="120">
        <v>0</v>
      </c>
      <c r="F83" s="200">
        <f t="shared" si="385"/>
        <v>0</v>
      </c>
      <c r="G83" s="105">
        <v>0</v>
      </c>
      <c r="H83" s="105">
        <v>0</v>
      </c>
      <c r="I83" s="105"/>
      <c r="J83" s="105"/>
      <c r="K83" s="105"/>
      <c r="L83" s="105"/>
      <c r="M83" s="105">
        <v>0</v>
      </c>
      <c r="N83" s="105"/>
      <c r="O83" s="440">
        <v>0</v>
      </c>
      <c r="P83" s="107"/>
      <c r="Q83" s="107"/>
      <c r="R83" s="107"/>
      <c r="S83" s="107"/>
      <c r="T83" s="107"/>
      <c r="U83" s="101">
        <v>0</v>
      </c>
      <c r="V83" s="300">
        <f t="shared" si="386"/>
        <v>0</v>
      </c>
      <c r="W83" s="103">
        <f t="shared" si="387"/>
        <v>0</v>
      </c>
      <c r="X83" s="181">
        <v>0</v>
      </c>
      <c r="Y83" s="103">
        <f>'ИТОГ и проверка (миша-барс)'!D83</f>
        <v>0</v>
      </c>
      <c r="Z83" s="10">
        <v>0</v>
      </c>
      <c r="AA83" s="101">
        <f t="shared" si="388"/>
        <v>0</v>
      </c>
      <c r="AB83" s="10">
        <f t="shared" si="382"/>
        <v>0</v>
      </c>
      <c r="AC83" s="107"/>
      <c r="AD83" s="103"/>
      <c r="AE83" s="107"/>
      <c r="AF83" s="107"/>
      <c r="AG83" s="103">
        <f t="shared" si="389"/>
        <v>0</v>
      </c>
      <c r="AH83" s="103"/>
      <c r="AI83" s="121"/>
      <c r="AJ83" s="121">
        <f t="shared" si="390"/>
        <v>0</v>
      </c>
      <c r="AK83" s="119">
        <f t="shared" si="383"/>
        <v>0</v>
      </c>
      <c r="AL83" s="101">
        <f t="shared" si="384"/>
        <v>0</v>
      </c>
    </row>
    <row r="84" ht="47.25">
      <c r="A84" s="96" t="s">
        <v>175</v>
      </c>
      <c r="B84" s="97" t="s">
        <v>176</v>
      </c>
      <c r="C84" s="265">
        <v>21.199999999999999</v>
      </c>
      <c r="D84" s="104">
        <v>0</v>
      </c>
      <c r="E84" s="182">
        <v>0</v>
      </c>
      <c r="F84" s="200">
        <f t="shared" si="385"/>
        <v>0</v>
      </c>
      <c r="G84" s="105">
        <v>0</v>
      </c>
      <c r="H84" s="105">
        <v>0</v>
      </c>
      <c r="I84" s="105"/>
      <c r="J84" s="105"/>
      <c r="K84" s="105"/>
      <c r="L84" s="105"/>
      <c r="M84" s="105">
        <v>0</v>
      </c>
      <c r="N84" s="105"/>
      <c r="O84" s="440">
        <v>0</v>
      </c>
      <c r="P84" s="107"/>
      <c r="Q84" s="107"/>
      <c r="R84" s="107"/>
      <c r="S84" s="107"/>
      <c r="T84" s="107"/>
      <c r="U84" s="101">
        <v>0</v>
      </c>
      <c r="V84" s="101">
        <f t="shared" si="386"/>
        <v>0</v>
      </c>
      <c r="W84" s="10">
        <f t="shared" si="387"/>
        <v>0</v>
      </c>
      <c r="X84" s="107">
        <v>0</v>
      </c>
      <c r="Y84" s="10">
        <f>'ИТОГ и проверка (миша-барс)'!D84</f>
        <v>0</v>
      </c>
      <c r="Z84" s="103">
        <v>0</v>
      </c>
      <c r="AA84" s="300">
        <f t="shared" si="388"/>
        <v>0</v>
      </c>
      <c r="AB84" s="103">
        <f t="shared" si="382"/>
        <v>0</v>
      </c>
      <c r="AC84" s="107"/>
      <c r="AD84" s="103"/>
      <c r="AE84" s="107"/>
      <c r="AF84" s="107"/>
      <c r="AG84" s="103">
        <f t="shared" si="389"/>
        <v>0</v>
      </c>
      <c r="AH84" s="103"/>
      <c r="AI84" s="121"/>
      <c r="AJ84" s="121">
        <f t="shared" si="390"/>
        <v>0</v>
      </c>
      <c r="AK84" s="119">
        <f t="shared" si="383"/>
        <v>0</v>
      </c>
      <c r="AL84" s="101">
        <f t="shared" si="384"/>
        <v>0</v>
      </c>
    </row>
    <row r="85" ht="47.25">
      <c r="A85" s="96" t="s">
        <v>177</v>
      </c>
      <c r="B85" s="97" t="s">
        <v>178</v>
      </c>
      <c r="C85" s="238">
        <v>70.200000000000003</v>
      </c>
      <c r="D85" s="104">
        <v>0</v>
      </c>
      <c r="E85" s="120">
        <v>0</v>
      </c>
      <c r="F85" s="200">
        <f t="shared" si="385"/>
        <v>0</v>
      </c>
      <c r="G85" s="105">
        <v>0</v>
      </c>
      <c r="H85" s="105">
        <v>0</v>
      </c>
      <c r="I85" s="105"/>
      <c r="J85" s="105"/>
      <c r="K85" s="105"/>
      <c r="L85" s="105"/>
      <c r="M85" s="105">
        <v>0</v>
      </c>
      <c r="N85" s="105"/>
      <c r="O85" s="440">
        <v>0</v>
      </c>
      <c r="P85" s="107"/>
      <c r="Q85" s="107"/>
      <c r="R85" s="107"/>
      <c r="S85" s="107"/>
      <c r="T85" s="107"/>
      <c r="U85" s="101">
        <v>0</v>
      </c>
      <c r="V85" s="300">
        <f t="shared" si="386"/>
        <v>0</v>
      </c>
      <c r="W85" s="103">
        <f t="shared" si="387"/>
        <v>0</v>
      </c>
      <c r="X85" s="181">
        <v>0</v>
      </c>
      <c r="Y85" s="103">
        <f>'ИТОГ и проверка (миша-барс)'!D85</f>
        <v>0</v>
      </c>
      <c r="Z85" s="10">
        <v>0</v>
      </c>
      <c r="AA85" s="101">
        <f t="shared" si="388"/>
        <v>0</v>
      </c>
      <c r="AB85" s="10">
        <f t="shared" si="382"/>
        <v>0</v>
      </c>
      <c r="AC85" s="107"/>
      <c r="AD85" s="103"/>
      <c r="AE85" s="107"/>
      <c r="AF85" s="107"/>
      <c r="AG85" s="103">
        <f t="shared" si="389"/>
        <v>0</v>
      </c>
      <c r="AH85" s="103"/>
      <c r="AI85" s="121"/>
      <c r="AJ85" s="121">
        <f t="shared" si="390"/>
        <v>0</v>
      </c>
      <c r="AK85" s="119">
        <f t="shared" si="383"/>
        <v>0</v>
      </c>
      <c r="AL85" s="101">
        <f t="shared" si="384"/>
        <v>0</v>
      </c>
    </row>
    <row r="86" ht="47.25">
      <c r="A86" s="96" t="s">
        <v>179</v>
      </c>
      <c r="B86" s="97" t="s">
        <v>180</v>
      </c>
      <c r="C86" s="265">
        <v>31</v>
      </c>
      <c r="D86" s="104">
        <v>0</v>
      </c>
      <c r="E86" s="182">
        <v>0</v>
      </c>
      <c r="F86" s="200">
        <f t="shared" si="385"/>
        <v>0</v>
      </c>
      <c r="G86" s="105">
        <v>0</v>
      </c>
      <c r="H86" s="105">
        <v>0</v>
      </c>
      <c r="I86" s="105"/>
      <c r="J86" s="105"/>
      <c r="K86" s="105"/>
      <c r="L86" s="105"/>
      <c r="M86" s="105">
        <v>0</v>
      </c>
      <c r="N86" s="105"/>
      <c r="O86" s="440">
        <v>0</v>
      </c>
      <c r="P86" s="107"/>
      <c r="Q86" s="107"/>
      <c r="R86" s="107"/>
      <c r="S86" s="107"/>
      <c r="T86" s="107"/>
      <c r="U86" s="101">
        <v>0</v>
      </c>
      <c r="V86" s="101">
        <f t="shared" si="386"/>
        <v>0</v>
      </c>
      <c r="W86" s="10">
        <f t="shared" si="387"/>
        <v>0</v>
      </c>
      <c r="X86" s="107">
        <v>0</v>
      </c>
      <c r="Y86" s="10">
        <f>'ИТОГ и проверка (миша-барс)'!D86</f>
        <v>0</v>
      </c>
      <c r="Z86" s="103">
        <v>0</v>
      </c>
      <c r="AA86" s="300">
        <f t="shared" si="388"/>
        <v>0</v>
      </c>
      <c r="AB86" s="103">
        <f t="shared" si="382"/>
        <v>0</v>
      </c>
      <c r="AC86" s="107"/>
      <c r="AD86" s="103"/>
      <c r="AE86" s="107"/>
      <c r="AF86" s="107"/>
      <c r="AG86" s="103">
        <f t="shared" si="389"/>
        <v>0</v>
      </c>
      <c r="AH86" s="103"/>
      <c r="AI86" s="121"/>
      <c r="AJ86" s="121">
        <f t="shared" si="390"/>
        <v>0</v>
      </c>
      <c r="AK86" s="119">
        <f t="shared" si="383"/>
        <v>0</v>
      </c>
      <c r="AL86" s="101">
        <f t="shared" si="384"/>
        <v>0</v>
      </c>
    </row>
    <row r="87" ht="47.25">
      <c r="A87" s="96" t="s">
        <v>181</v>
      </c>
      <c r="B87" s="97" t="s">
        <v>182</v>
      </c>
      <c r="C87" s="238">
        <v>72</v>
      </c>
      <c r="D87" s="104">
        <v>0</v>
      </c>
      <c r="E87" s="120">
        <v>0</v>
      </c>
      <c r="F87" s="200">
        <f t="shared" si="385"/>
        <v>0</v>
      </c>
      <c r="G87" s="105">
        <v>0</v>
      </c>
      <c r="H87" s="105">
        <v>0</v>
      </c>
      <c r="I87" s="105"/>
      <c r="J87" s="105"/>
      <c r="K87" s="105"/>
      <c r="L87" s="105"/>
      <c r="M87" s="105">
        <v>0</v>
      </c>
      <c r="N87" s="105"/>
      <c r="O87" s="440">
        <v>0</v>
      </c>
      <c r="P87" s="107"/>
      <c r="Q87" s="107"/>
      <c r="R87" s="107"/>
      <c r="S87" s="107"/>
      <c r="T87" s="107"/>
      <c r="U87" s="101">
        <v>0</v>
      </c>
      <c r="V87" s="300">
        <f t="shared" si="386"/>
        <v>0</v>
      </c>
      <c r="W87" s="103">
        <f t="shared" si="387"/>
        <v>0</v>
      </c>
      <c r="X87" s="181">
        <v>0</v>
      </c>
      <c r="Y87" s="103">
        <f>'ИТОГ и проверка (миша-барс)'!D87</f>
        <v>0</v>
      </c>
      <c r="Z87" s="10">
        <v>0</v>
      </c>
      <c r="AA87" s="101">
        <f t="shared" si="388"/>
        <v>0</v>
      </c>
      <c r="AB87" s="10">
        <f t="shared" si="382"/>
        <v>0</v>
      </c>
      <c r="AC87" s="107"/>
      <c r="AD87" s="103"/>
      <c r="AE87" s="107"/>
      <c r="AF87" s="107"/>
      <c r="AG87" s="103">
        <f t="shared" si="389"/>
        <v>0</v>
      </c>
      <c r="AH87" s="103"/>
      <c r="AI87" s="121"/>
      <c r="AJ87" s="121">
        <f t="shared" si="390"/>
        <v>0</v>
      </c>
      <c r="AK87" s="119">
        <f t="shared" si="383"/>
        <v>0</v>
      </c>
      <c r="AL87" s="101">
        <f t="shared" si="384"/>
        <v>0</v>
      </c>
    </row>
    <row r="88" ht="47.25">
      <c r="A88" s="96" t="s">
        <v>183</v>
      </c>
      <c r="B88" s="97" t="s">
        <v>184</v>
      </c>
      <c r="C88" s="265">
        <v>117.59999999999999</v>
      </c>
      <c r="D88" s="104">
        <v>0</v>
      </c>
      <c r="E88" s="182">
        <v>0</v>
      </c>
      <c r="F88" s="200">
        <f t="shared" si="385"/>
        <v>0</v>
      </c>
      <c r="G88" s="105">
        <v>0</v>
      </c>
      <c r="H88" s="105">
        <v>0</v>
      </c>
      <c r="I88" s="105"/>
      <c r="J88" s="105"/>
      <c r="K88" s="105"/>
      <c r="L88" s="105"/>
      <c r="M88" s="105">
        <v>0</v>
      </c>
      <c r="N88" s="105"/>
      <c r="O88" s="440">
        <v>0</v>
      </c>
      <c r="P88" s="107"/>
      <c r="Q88" s="107"/>
      <c r="R88" s="107"/>
      <c r="S88" s="107"/>
      <c r="T88" s="107"/>
      <c r="U88" s="101">
        <v>0</v>
      </c>
      <c r="V88" s="101">
        <f t="shared" si="386"/>
        <v>0</v>
      </c>
      <c r="W88" s="10">
        <f t="shared" si="387"/>
        <v>0</v>
      </c>
      <c r="X88" s="107">
        <v>0</v>
      </c>
      <c r="Y88" s="10">
        <f>'ИТОГ и проверка (миша-барс)'!D88</f>
        <v>0</v>
      </c>
      <c r="Z88" s="103">
        <v>0</v>
      </c>
      <c r="AA88" s="300">
        <f t="shared" si="388"/>
        <v>0</v>
      </c>
      <c r="AB88" s="103">
        <f t="shared" si="382"/>
        <v>0</v>
      </c>
      <c r="AC88" s="107"/>
      <c r="AD88" s="103"/>
      <c r="AE88" s="107"/>
      <c r="AF88" s="107"/>
      <c r="AG88" s="103">
        <f t="shared" si="389"/>
        <v>0</v>
      </c>
      <c r="AH88" s="103"/>
      <c r="AI88" s="121"/>
      <c r="AJ88" s="121">
        <f t="shared" si="390"/>
        <v>0</v>
      </c>
      <c r="AK88" s="119">
        <f t="shared" si="383"/>
        <v>0</v>
      </c>
      <c r="AL88" s="101">
        <f t="shared" si="384"/>
        <v>0</v>
      </c>
    </row>
    <row r="89" ht="47.25">
      <c r="A89" s="96" t="s">
        <v>185</v>
      </c>
      <c r="B89" s="97" t="s">
        <v>186</v>
      </c>
      <c r="C89" s="238">
        <v>161.69999999999999</v>
      </c>
      <c r="D89" s="104">
        <v>0</v>
      </c>
      <c r="E89" s="120">
        <v>0</v>
      </c>
      <c r="F89" s="200">
        <f t="shared" si="385"/>
        <v>0</v>
      </c>
      <c r="G89" s="105">
        <v>0</v>
      </c>
      <c r="H89" s="105">
        <v>0</v>
      </c>
      <c r="I89" s="105"/>
      <c r="J89" s="105"/>
      <c r="K89" s="105"/>
      <c r="L89" s="105"/>
      <c r="M89" s="105">
        <v>0</v>
      </c>
      <c r="N89" s="105"/>
      <c r="O89" s="440">
        <v>0</v>
      </c>
      <c r="P89" s="107"/>
      <c r="Q89" s="107"/>
      <c r="R89" s="107"/>
      <c r="S89" s="107"/>
      <c r="T89" s="107"/>
      <c r="U89" s="101">
        <v>0</v>
      </c>
      <c r="V89" s="300">
        <f t="shared" si="386"/>
        <v>0</v>
      </c>
      <c r="W89" s="103">
        <f t="shared" si="387"/>
        <v>0</v>
      </c>
      <c r="X89" s="181">
        <v>0</v>
      </c>
      <c r="Y89" s="103">
        <f>'ИТОГ и проверка (миша-барс)'!D89</f>
        <v>0</v>
      </c>
      <c r="Z89" s="10">
        <v>0</v>
      </c>
      <c r="AA89" s="101">
        <f t="shared" si="388"/>
        <v>0</v>
      </c>
      <c r="AB89" s="10">
        <f t="shared" si="382"/>
        <v>0</v>
      </c>
      <c r="AC89" s="107"/>
      <c r="AD89" s="103"/>
      <c r="AE89" s="107"/>
      <c r="AF89" s="107"/>
      <c r="AG89" s="103">
        <f t="shared" si="389"/>
        <v>0</v>
      </c>
      <c r="AH89" s="103"/>
      <c r="AI89" s="121"/>
      <c r="AJ89" s="121">
        <f t="shared" si="390"/>
        <v>0</v>
      </c>
      <c r="AK89" s="119">
        <f t="shared" si="383"/>
        <v>0</v>
      </c>
      <c r="AL89" s="101">
        <f t="shared" si="384"/>
        <v>0</v>
      </c>
    </row>
    <row r="90" ht="47.25">
      <c r="A90" s="96" t="s">
        <v>187</v>
      </c>
      <c r="B90" s="97" t="s">
        <v>188</v>
      </c>
      <c r="C90" s="265">
        <v>155.09999999999999</v>
      </c>
      <c r="D90" s="104">
        <v>0</v>
      </c>
      <c r="E90" s="182">
        <v>0</v>
      </c>
      <c r="F90" s="200">
        <f t="shared" si="385"/>
        <v>0</v>
      </c>
      <c r="G90" s="105">
        <v>0</v>
      </c>
      <c r="H90" s="105">
        <v>0</v>
      </c>
      <c r="I90" s="105"/>
      <c r="J90" s="105"/>
      <c r="K90" s="105"/>
      <c r="L90" s="105"/>
      <c r="M90" s="105">
        <v>0</v>
      </c>
      <c r="N90" s="105"/>
      <c r="O90" s="440">
        <v>0</v>
      </c>
      <c r="P90" s="107"/>
      <c r="Q90" s="107"/>
      <c r="R90" s="107"/>
      <c r="S90" s="107"/>
      <c r="T90" s="107"/>
      <c r="U90" s="101">
        <v>0</v>
      </c>
      <c r="V90" s="101">
        <f t="shared" si="386"/>
        <v>0</v>
      </c>
      <c r="W90" s="10">
        <f t="shared" si="387"/>
        <v>0</v>
      </c>
      <c r="X90" s="107">
        <v>0</v>
      </c>
      <c r="Y90" s="10">
        <f>'ИТОГ и проверка (миша-барс)'!D90</f>
        <v>0</v>
      </c>
      <c r="Z90" s="103">
        <v>0</v>
      </c>
      <c r="AA90" s="300">
        <f t="shared" si="388"/>
        <v>0</v>
      </c>
      <c r="AB90" s="103">
        <f t="shared" si="382"/>
        <v>0</v>
      </c>
      <c r="AC90" s="107"/>
      <c r="AD90" s="103"/>
      <c r="AE90" s="107"/>
      <c r="AF90" s="107"/>
      <c r="AG90" s="103">
        <f t="shared" si="389"/>
        <v>0</v>
      </c>
      <c r="AH90" s="103"/>
      <c r="AI90" s="121"/>
      <c r="AJ90" s="121">
        <f t="shared" si="390"/>
        <v>0</v>
      </c>
      <c r="AK90" s="119">
        <f t="shared" si="383"/>
        <v>0</v>
      </c>
      <c r="AL90" s="101">
        <f t="shared" si="384"/>
        <v>0</v>
      </c>
    </row>
    <row r="91" ht="47.25">
      <c r="A91" s="96" t="s">
        <v>189</v>
      </c>
      <c r="B91" s="97" t="s">
        <v>190</v>
      </c>
      <c r="C91" s="238">
        <v>57.299999999999997</v>
      </c>
      <c r="D91" s="104">
        <v>0</v>
      </c>
      <c r="E91" s="120">
        <v>0</v>
      </c>
      <c r="F91" s="200">
        <f t="shared" si="385"/>
        <v>0</v>
      </c>
      <c r="G91" s="105">
        <v>0</v>
      </c>
      <c r="H91" s="105">
        <v>0</v>
      </c>
      <c r="I91" s="105"/>
      <c r="J91" s="105"/>
      <c r="K91" s="105"/>
      <c r="L91" s="105"/>
      <c r="M91" s="105">
        <v>0</v>
      </c>
      <c r="N91" s="105"/>
      <c r="O91" s="440">
        <v>0</v>
      </c>
      <c r="P91" s="107"/>
      <c r="Q91" s="107"/>
      <c r="R91" s="107"/>
      <c r="S91" s="107"/>
      <c r="T91" s="107"/>
      <c r="U91" s="101">
        <v>0</v>
      </c>
      <c r="V91" s="300">
        <f t="shared" si="386"/>
        <v>0</v>
      </c>
      <c r="W91" s="103">
        <f t="shared" si="387"/>
        <v>0</v>
      </c>
      <c r="X91" s="181">
        <v>0</v>
      </c>
      <c r="Y91" s="103">
        <f>'ИТОГ и проверка (миша-барс)'!D91</f>
        <v>0</v>
      </c>
      <c r="Z91" s="10">
        <v>0</v>
      </c>
      <c r="AA91" s="101">
        <f t="shared" si="388"/>
        <v>0</v>
      </c>
      <c r="AB91" s="10">
        <f t="shared" si="382"/>
        <v>0</v>
      </c>
      <c r="AC91" s="107"/>
      <c r="AD91" s="103"/>
      <c r="AE91" s="107"/>
      <c r="AF91" s="107"/>
      <c r="AG91" s="103">
        <f t="shared" si="389"/>
        <v>0</v>
      </c>
      <c r="AH91" s="103"/>
      <c r="AI91" s="121"/>
      <c r="AJ91" s="121">
        <f t="shared" si="390"/>
        <v>0</v>
      </c>
      <c r="AK91" s="119">
        <f t="shared" si="383"/>
        <v>0</v>
      </c>
      <c r="AL91" s="101">
        <f t="shared" si="384"/>
        <v>0</v>
      </c>
    </row>
    <row r="92" ht="47.25">
      <c r="A92" s="96" t="s">
        <v>191</v>
      </c>
      <c r="B92" s="97" t="s">
        <v>192</v>
      </c>
      <c r="C92" s="265">
        <v>31</v>
      </c>
      <c r="D92" s="104">
        <v>0</v>
      </c>
      <c r="E92" s="182">
        <v>0</v>
      </c>
      <c r="F92" s="200">
        <f t="shared" si="385"/>
        <v>0</v>
      </c>
      <c r="G92" s="105">
        <v>0</v>
      </c>
      <c r="H92" s="105">
        <v>0</v>
      </c>
      <c r="I92" s="105"/>
      <c r="J92" s="105"/>
      <c r="K92" s="105"/>
      <c r="L92" s="105"/>
      <c r="M92" s="105">
        <v>0</v>
      </c>
      <c r="N92" s="105"/>
      <c r="O92" s="440">
        <v>0</v>
      </c>
      <c r="P92" s="107"/>
      <c r="Q92" s="107"/>
      <c r="R92" s="107"/>
      <c r="S92" s="107"/>
      <c r="T92" s="107"/>
      <c r="U92" s="101">
        <v>0</v>
      </c>
      <c r="V92" s="101">
        <f t="shared" si="386"/>
        <v>0</v>
      </c>
      <c r="W92" s="10">
        <f t="shared" si="387"/>
        <v>0</v>
      </c>
      <c r="X92" s="107">
        <v>0</v>
      </c>
      <c r="Y92" s="10">
        <f>'ИТОГ и проверка (миша-барс)'!D92</f>
        <v>0</v>
      </c>
      <c r="Z92" s="103">
        <v>0</v>
      </c>
      <c r="AA92" s="300">
        <f t="shared" si="388"/>
        <v>0</v>
      </c>
      <c r="AB92" s="103">
        <f t="shared" si="382"/>
        <v>0</v>
      </c>
      <c r="AC92" s="107"/>
      <c r="AD92" s="103"/>
      <c r="AE92" s="107"/>
      <c r="AF92" s="107"/>
      <c r="AG92" s="103">
        <f t="shared" si="389"/>
        <v>0</v>
      </c>
      <c r="AH92" s="103"/>
      <c r="AI92" s="121"/>
      <c r="AJ92" s="121">
        <f t="shared" si="390"/>
        <v>0</v>
      </c>
      <c r="AK92" s="119">
        <f t="shared" si="383"/>
        <v>0</v>
      </c>
      <c r="AL92" s="101">
        <f t="shared" si="384"/>
        <v>0</v>
      </c>
    </row>
    <row r="93" ht="47.25">
      <c r="A93" s="96" t="s">
        <v>193</v>
      </c>
      <c r="B93" s="97" t="s">
        <v>194</v>
      </c>
      <c r="C93" s="238">
        <v>55.5</v>
      </c>
      <c r="D93" s="104">
        <v>0</v>
      </c>
      <c r="E93" s="120">
        <v>0</v>
      </c>
      <c r="F93" s="200">
        <f t="shared" si="385"/>
        <v>0</v>
      </c>
      <c r="G93" s="105">
        <v>0</v>
      </c>
      <c r="H93" s="105">
        <v>0</v>
      </c>
      <c r="I93" s="105"/>
      <c r="J93" s="105"/>
      <c r="K93" s="105"/>
      <c r="L93" s="105"/>
      <c r="M93" s="105">
        <v>0</v>
      </c>
      <c r="N93" s="105"/>
      <c r="O93" s="440">
        <v>0</v>
      </c>
      <c r="P93" s="107"/>
      <c r="Q93" s="107"/>
      <c r="R93" s="107"/>
      <c r="S93" s="107"/>
      <c r="T93" s="107"/>
      <c r="U93" s="101">
        <v>0</v>
      </c>
      <c r="V93" s="300">
        <f t="shared" si="386"/>
        <v>0</v>
      </c>
      <c r="W93" s="103">
        <f t="shared" si="387"/>
        <v>0</v>
      </c>
      <c r="X93" s="181">
        <v>0</v>
      </c>
      <c r="Y93" s="103">
        <f>'ИТОГ и проверка (миша-барс)'!D93</f>
        <v>0</v>
      </c>
      <c r="Z93" s="10">
        <v>0</v>
      </c>
      <c r="AA93" s="101">
        <f t="shared" si="388"/>
        <v>0</v>
      </c>
      <c r="AB93" s="10">
        <f t="shared" si="382"/>
        <v>0</v>
      </c>
      <c r="AC93" s="107"/>
      <c r="AD93" s="103"/>
      <c r="AE93" s="107"/>
      <c r="AF93" s="107"/>
      <c r="AG93" s="103">
        <f t="shared" si="389"/>
        <v>0</v>
      </c>
      <c r="AH93" s="103"/>
      <c r="AI93" s="121"/>
      <c r="AJ93" s="121">
        <f t="shared" si="390"/>
        <v>0</v>
      </c>
      <c r="AK93" s="119">
        <f t="shared" si="383"/>
        <v>0</v>
      </c>
      <c r="AL93" s="101">
        <f t="shared" si="384"/>
        <v>0</v>
      </c>
    </row>
    <row r="94" ht="47.25">
      <c r="A94" s="96" t="s">
        <v>195</v>
      </c>
      <c r="B94" s="97" t="s">
        <v>196</v>
      </c>
      <c r="C94" s="265">
        <v>450.80000000000001</v>
      </c>
      <c r="D94" s="104">
        <v>0</v>
      </c>
      <c r="E94" s="182">
        <v>0</v>
      </c>
      <c r="F94" s="200">
        <f t="shared" si="385"/>
        <v>0</v>
      </c>
      <c r="G94" s="105">
        <v>0</v>
      </c>
      <c r="H94" s="105">
        <v>0</v>
      </c>
      <c r="I94" s="105"/>
      <c r="J94" s="105"/>
      <c r="K94" s="105"/>
      <c r="L94" s="105"/>
      <c r="M94" s="105">
        <v>0</v>
      </c>
      <c r="N94" s="105"/>
      <c r="O94" s="440">
        <v>0</v>
      </c>
      <c r="P94" s="107"/>
      <c r="Q94" s="107"/>
      <c r="R94" s="107"/>
      <c r="S94" s="107"/>
      <c r="T94" s="107"/>
      <c r="U94" s="101">
        <v>0</v>
      </c>
      <c r="V94" s="101">
        <f t="shared" si="386"/>
        <v>0</v>
      </c>
      <c r="W94" s="10">
        <f t="shared" si="387"/>
        <v>0</v>
      </c>
      <c r="X94" s="107">
        <v>0</v>
      </c>
      <c r="Y94" s="10">
        <f>'ИТОГ и проверка (миша-барс)'!D94</f>
        <v>0</v>
      </c>
      <c r="Z94" s="103">
        <v>0</v>
      </c>
      <c r="AA94" s="300">
        <f t="shared" si="388"/>
        <v>0</v>
      </c>
      <c r="AB94" s="103">
        <f t="shared" si="382"/>
        <v>0</v>
      </c>
      <c r="AC94" s="107"/>
      <c r="AD94" s="103"/>
      <c r="AE94" s="107"/>
      <c r="AF94" s="107"/>
      <c r="AG94" s="103">
        <f t="shared" si="389"/>
        <v>0</v>
      </c>
      <c r="AH94" s="103"/>
      <c r="AI94" s="121"/>
      <c r="AJ94" s="121">
        <f t="shared" si="390"/>
        <v>0</v>
      </c>
      <c r="AK94" s="119">
        <f t="shared" si="383"/>
        <v>0</v>
      </c>
      <c r="AL94" s="101">
        <f t="shared" si="384"/>
        <v>0</v>
      </c>
    </row>
    <row r="95" ht="31.5">
      <c r="A95" s="96" t="s">
        <v>197</v>
      </c>
      <c r="B95" s="97" t="s">
        <v>198</v>
      </c>
      <c r="C95" s="232">
        <v>1064.22</v>
      </c>
      <c r="D95" s="337">
        <v>0</v>
      </c>
      <c r="E95" s="373">
        <v>0</v>
      </c>
      <c r="F95" s="217">
        <f t="shared" si="385"/>
        <v>0</v>
      </c>
      <c r="G95" s="105">
        <v>0</v>
      </c>
      <c r="H95" s="105">
        <v>0</v>
      </c>
      <c r="I95" s="105">
        <v>0</v>
      </c>
      <c r="J95" s="105"/>
      <c r="K95" s="105"/>
      <c r="L95" s="105"/>
      <c r="M95" s="105">
        <v>0</v>
      </c>
      <c r="N95" s="105"/>
      <c r="O95" s="438">
        <v>0</v>
      </c>
      <c r="P95" s="107"/>
      <c r="Q95" s="107"/>
      <c r="R95" s="107"/>
      <c r="S95" s="107"/>
      <c r="T95" s="107"/>
      <c r="U95" s="101">
        <v>0</v>
      </c>
      <c r="V95" s="300">
        <f t="shared" si="386"/>
        <v>0</v>
      </c>
      <c r="W95" s="103">
        <f t="shared" si="387"/>
        <v>0</v>
      </c>
      <c r="X95" s="181">
        <v>0</v>
      </c>
      <c r="Y95" s="103">
        <f>'ИТОГ и проверка (миша-барс)'!D95</f>
        <v>0</v>
      </c>
      <c r="Z95" s="10">
        <v>0</v>
      </c>
      <c r="AA95" s="101">
        <f t="shared" si="388"/>
        <v>0</v>
      </c>
      <c r="AB95" s="10">
        <f t="shared" si="382"/>
        <v>0</v>
      </c>
      <c r="AC95" s="107">
        <v>0</v>
      </c>
      <c r="AD95" s="103"/>
      <c r="AE95" s="107"/>
      <c r="AF95" s="107"/>
      <c r="AG95" s="103">
        <f t="shared" si="389"/>
        <v>0</v>
      </c>
      <c r="AH95" s="103"/>
      <c r="AI95" s="121"/>
      <c r="AJ95" s="121">
        <f t="shared" si="390"/>
        <v>0</v>
      </c>
      <c r="AK95" s="119">
        <f t="shared" si="383"/>
        <v>0</v>
      </c>
      <c r="AL95" s="101">
        <f t="shared" si="384"/>
        <v>0</v>
      </c>
    </row>
    <row r="96" ht="31.5">
      <c r="A96" s="96" t="s">
        <v>199</v>
      </c>
      <c r="B96" s="97" t="s">
        <v>200</v>
      </c>
      <c r="C96" s="214">
        <v>2277.5900000000001</v>
      </c>
      <c r="D96" s="337">
        <v>0</v>
      </c>
      <c r="E96" s="293">
        <v>0</v>
      </c>
      <c r="F96" s="217">
        <f t="shared" si="385"/>
        <v>0</v>
      </c>
      <c r="G96" s="105">
        <v>0</v>
      </c>
      <c r="H96" s="105">
        <v>0</v>
      </c>
      <c r="I96" s="105">
        <v>0</v>
      </c>
      <c r="J96" s="105"/>
      <c r="K96" s="105"/>
      <c r="L96" s="105"/>
      <c r="M96" s="105">
        <v>0</v>
      </c>
      <c r="N96" s="105"/>
      <c r="O96" s="438">
        <v>0</v>
      </c>
      <c r="P96" s="107"/>
      <c r="Q96" s="107"/>
      <c r="R96" s="107"/>
      <c r="S96" s="107"/>
      <c r="T96" s="107"/>
      <c r="U96" s="101">
        <v>0</v>
      </c>
      <c r="V96" s="101">
        <f t="shared" si="386"/>
        <v>0</v>
      </c>
      <c r="W96" s="10">
        <f t="shared" si="387"/>
        <v>0</v>
      </c>
      <c r="X96" s="107">
        <v>0</v>
      </c>
      <c r="Y96" s="10">
        <f>'ИТОГ и проверка (миша-барс)'!D96</f>
        <v>0</v>
      </c>
      <c r="Z96" s="103">
        <v>0</v>
      </c>
      <c r="AA96" s="300">
        <f t="shared" si="388"/>
        <v>0</v>
      </c>
      <c r="AB96" s="103">
        <f t="shared" si="382"/>
        <v>0</v>
      </c>
      <c r="AC96" s="107">
        <v>0</v>
      </c>
      <c r="AD96" s="103"/>
      <c r="AE96" s="107"/>
      <c r="AF96" s="107"/>
      <c r="AG96" s="103">
        <f t="shared" si="389"/>
        <v>0</v>
      </c>
      <c r="AH96" s="103"/>
      <c r="AI96" s="121"/>
      <c r="AJ96" s="121">
        <f t="shared" si="390"/>
        <v>0</v>
      </c>
      <c r="AK96" s="119">
        <f t="shared" si="383"/>
        <v>0</v>
      </c>
      <c r="AL96" s="101">
        <f t="shared" si="384"/>
        <v>0</v>
      </c>
    </row>
    <row r="97" ht="31.5">
      <c r="A97" s="96" t="s">
        <v>201</v>
      </c>
      <c r="B97" s="97" t="s">
        <v>202</v>
      </c>
      <c r="C97" s="211">
        <v>6270.6800000000003</v>
      </c>
      <c r="D97" s="104">
        <v>0</v>
      </c>
      <c r="E97" s="182">
        <v>0</v>
      </c>
      <c r="F97" s="200">
        <f t="shared" si="385"/>
        <v>0</v>
      </c>
      <c r="G97" s="105">
        <v>0</v>
      </c>
      <c r="H97" s="105">
        <v>0</v>
      </c>
      <c r="I97" s="105">
        <v>0</v>
      </c>
      <c r="J97" s="105"/>
      <c r="K97" s="105"/>
      <c r="L97" s="105"/>
      <c r="M97" s="105">
        <v>0</v>
      </c>
      <c r="N97" s="105"/>
      <c r="O97" s="438">
        <v>0</v>
      </c>
      <c r="P97" s="107"/>
      <c r="Q97" s="107"/>
      <c r="R97" s="107"/>
      <c r="S97" s="107"/>
      <c r="T97" s="107"/>
      <c r="U97" s="101">
        <v>0</v>
      </c>
      <c r="V97" s="300">
        <f t="shared" si="386"/>
        <v>0</v>
      </c>
      <c r="W97" s="103">
        <f t="shared" si="387"/>
        <v>0</v>
      </c>
      <c r="X97" s="181">
        <v>0</v>
      </c>
      <c r="Y97" s="103">
        <f>'ИТОГ и проверка (миша-барс)'!D97</f>
        <v>0</v>
      </c>
      <c r="Z97" s="10">
        <v>0</v>
      </c>
      <c r="AA97" s="101">
        <f t="shared" si="388"/>
        <v>0</v>
      </c>
      <c r="AB97" s="10">
        <f t="shared" si="382"/>
        <v>0</v>
      </c>
      <c r="AC97" s="107">
        <v>0</v>
      </c>
      <c r="AD97" s="103"/>
      <c r="AE97" s="107"/>
      <c r="AF97" s="107"/>
      <c r="AG97" s="103">
        <f t="shared" si="389"/>
        <v>0</v>
      </c>
      <c r="AH97" s="103"/>
      <c r="AI97" s="121"/>
      <c r="AJ97" s="121">
        <f t="shared" si="390"/>
        <v>0</v>
      </c>
      <c r="AK97" s="119">
        <f t="shared" si="383"/>
        <v>0</v>
      </c>
      <c r="AL97" s="101">
        <f t="shared" si="384"/>
        <v>0</v>
      </c>
    </row>
    <row r="98">
      <c r="A98" s="123" t="s">
        <v>203</v>
      </c>
      <c r="B98" s="87" t="s">
        <v>204</v>
      </c>
      <c r="C98" s="206"/>
      <c r="D98" s="208"/>
      <c r="E98" s="255"/>
      <c r="F98" s="256"/>
      <c r="G98" s="91"/>
      <c r="H98" s="91"/>
      <c r="I98" s="91"/>
      <c r="J98" s="91"/>
      <c r="K98" s="91"/>
      <c r="L98" s="91"/>
      <c r="M98" s="91"/>
      <c r="N98" s="91"/>
      <c r="O98" s="439"/>
      <c r="P98" s="88"/>
      <c r="Q98" s="88"/>
      <c r="R98" s="88"/>
      <c r="S98" s="88"/>
      <c r="T98" s="88"/>
      <c r="U98" s="88"/>
      <c r="V98" s="90"/>
      <c r="W98" s="90"/>
      <c r="X98" s="90"/>
      <c r="Y98" s="90"/>
      <c r="Z98" s="150"/>
      <c r="AA98" s="90"/>
      <c r="AB98" s="103">
        <f t="shared" si="382"/>
        <v>0</v>
      </c>
      <c r="AC98" s="90"/>
      <c r="AD98" s="90"/>
      <c r="AE98" s="90"/>
      <c r="AF98" s="90"/>
      <c r="AG98" s="90"/>
      <c r="AH98" s="90"/>
      <c r="AI98" s="370"/>
      <c r="AJ98" s="121">
        <f t="shared" si="390"/>
        <v>0</v>
      </c>
      <c r="AK98" s="119">
        <f t="shared" si="383"/>
        <v>0</v>
      </c>
      <c r="AL98" s="101">
        <f t="shared" si="384"/>
        <v>0</v>
      </c>
    </row>
    <row r="99" ht="47.25">
      <c r="A99" s="96" t="s">
        <v>205</v>
      </c>
      <c r="B99" s="97" t="s">
        <v>206</v>
      </c>
      <c r="C99" s="232">
        <v>559.529</v>
      </c>
      <c r="D99" s="337">
        <v>200</v>
      </c>
      <c r="E99" s="293">
        <v>240</v>
      </c>
      <c r="F99" s="217">
        <f t="shared" si="385"/>
        <v>0.42893219118222647</v>
      </c>
      <c r="G99" s="105">
        <v>12</v>
      </c>
      <c r="H99" s="105">
        <v>6</v>
      </c>
      <c r="I99" s="105">
        <v>0</v>
      </c>
      <c r="J99" s="105"/>
      <c r="K99" s="105"/>
      <c r="L99" s="105"/>
      <c r="M99" s="105">
        <v>12</v>
      </c>
      <c r="N99" s="105"/>
      <c r="O99" s="438">
        <v>12</v>
      </c>
      <c r="P99" s="107"/>
      <c r="Q99" s="107"/>
      <c r="R99" s="107"/>
      <c r="S99" s="107"/>
      <c r="T99" s="107"/>
      <c r="U99" s="101">
        <f t="shared" ref="U79:U99" si="391">O99/G99%</f>
        <v>100</v>
      </c>
      <c r="V99" s="300">
        <f t="shared" si="386"/>
        <v>24</v>
      </c>
      <c r="W99" s="103">
        <f t="shared" si="387"/>
        <v>24</v>
      </c>
      <c r="X99" s="181">
        <v>10</v>
      </c>
      <c r="Y99" s="103">
        <f>'ИТОГ и проверка (миша-барс)'!D99</f>
        <v>15</v>
      </c>
      <c r="Z99" s="10">
        <f t="shared" ref="Z79:Z99" si="392">Y99/E99%</f>
        <v>6.25</v>
      </c>
      <c r="AA99" s="101">
        <f t="shared" si="388"/>
        <v>-3.75</v>
      </c>
      <c r="AB99" s="10">
        <f t="shared" si="382"/>
        <v>0</v>
      </c>
      <c r="AC99" s="107">
        <v>0</v>
      </c>
      <c r="AD99" s="103"/>
      <c r="AE99" s="107"/>
      <c r="AF99" s="107"/>
      <c r="AG99" s="103">
        <f t="shared" si="389"/>
        <v>15</v>
      </c>
      <c r="AH99" s="103"/>
      <c r="AI99" s="121"/>
      <c r="AJ99" s="121">
        <f t="shared" si="390"/>
        <v>15</v>
      </c>
      <c r="AK99" s="119">
        <f t="shared" si="383"/>
        <v>0</v>
      </c>
      <c r="AL99" s="101">
        <f t="shared" si="384"/>
        <v>0</v>
      </c>
    </row>
    <row r="100" ht="31.5">
      <c r="A100" s="96" t="s">
        <v>207</v>
      </c>
      <c r="B100" s="97" t="s">
        <v>208</v>
      </c>
      <c r="C100" s="239">
        <v>84.480000000000004</v>
      </c>
      <c r="D100" s="104">
        <v>0</v>
      </c>
      <c r="E100" s="294">
        <v>24</v>
      </c>
      <c r="F100" s="200">
        <f t="shared" ref="F100:F163" si="393">E100/C100</f>
        <v>0.28409090909090906</v>
      </c>
      <c r="G100" s="105">
        <v>0</v>
      </c>
      <c r="H100" s="105">
        <v>0</v>
      </c>
      <c r="I100" s="278"/>
      <c r="J100" s="105"/>
      <c r="K100" s="105"/>
      <c r="L100" s="105"/>
      <c r="M100" s="105">
        <v>0</v>
      </c>
      <c r="N100" s="105"/>
      <c r="O100" s="438">
        <v>0</v>
      </c>
      <c r="P100" s="107"/>
      <c r="Q100" s="107"/>
      <c r="R100" s="107"/>
      <c r="S100" s="107"/>
      <c r="T100" s="107"/>
      <c r="U100" s="101">
        <v>0</v>
      </c>
      <c r="V100" s="101">
        <f t="shared" ref="V100:V163" si="394">E100*X100%</f>
        <v>2.4000000000000004</v>
      </c>
      <c r="W100" s="10">
        <f t="shared" ref="W100:W163" si="395">ROUNDDOWN(V100,0)</f>
        <v>2</v>
      </c>
      <c r="X100" s="107">
        <v>10</v>
      </c>
      <c r="Y100" s="103">
        <f>'ИТОГ и проверка (миша-барс)'!D100</f>
        <v>2</v>
      </c>
      <c r="Z100" s="103">
        <f>Y100/E100%</f>
        <v>8.3333333333333339</v>
      </c>
      <c r="AA100" s="300">
        <f t="shared" ref="AA100:AA163" si="396">Z100-X100</f>
        <v>-1.6666666666666661</v>
      </c>
      <c r="AB100" s="103">
        <f t="shared" ref="AB100:AB163" si="397">IF(AA100&gt;0.01,AA100*1000000,0)</f>
        <v>0</v>
      </c>
      <c r="AC100" s="279"/>
      <c r="AD100" s="103"/>
      <c r="AE100" s="107"/>
      <c r="AF100" s="107"/>
      <c r="AG100" s="103">
        <f t="shared" ref="AG100:AG163" si="398">Y100</f>
        <v>2</v>
      </c>
      <c r="AH100" s="103"/>
      <c r="AI100" s="121"/>
      <c r="AJ100" s="121">
        <f t="shared" ref="AJ100:AJ163" si="399">SUM(AD100:AI100)</f>
        <v>2</v>
      </c>
      <c r="AK100" s="119">
        <f t="shared" ref="AK100:AK163" si="400">AJ100-Y100</f>
        <v>0</v>
      </c>
      <c r="AL100" s="101">
        <f t="shared" ref="AL100:AL163" si="401">IF(AK100&gt;1,AK100*1000,0)</f>
        <v>0</v>
      </c>
    </row>
    <row r="101" ht="63">
      <c r="A101" s="96" t="s">
        <v>209</v>
      </c>
      <c r="B101" s="97" t="s">
        <v>210</v>
      </c>
      <c r="C101" s="232">
        <v>118.67100000000001</v>
      </c>
      <c r="D101" s="337">
        <v>0</v>
      </c>
      <c r="E101" s="213">
        <v>0</v>
      </c>
      <c r="F101" s="217">
        <f t="shared" si="393"/>
        <v>0</v>
      </c>
      <c r="G101" s="105">
        <v>0</v>
      </c>
      <c r="H101" s="105">
        <v>0</v>
      </c>
      <c r="I101" s="278"/>
      <c r="J101" s="105"/>
      <c r="K101" s="105"/>
      <c r="L101" s="105"/>
      <c r="M101" s="105">
        <v>0</v>
      </c>
      <c r="N101" s="105"/>
      <c r="O101" s="438">
        <v>0</v>
      </c>
      <c r="P101" s="107"/>
      <c r="Q101" s="107"/>
      <c r="R101" s="107"/>
      <c r="S101" s="107"/>
      <c r="T101" s="107"/>
      <c r="U101" s="101">
        <v>0</v>
      </c>
      <c r="V101" s="300">
        <f t="shared" si="394"/>
        <v>0</v>
      </c>
      <c r="W101" s="103">
        <f t="shared" si="395"/>
        <v>0</v>
      </c>
      <c r="X101" s="181">
        <v>0</v>
      </c>
      <c r="Y101" s="103">
        <f>'ИТОГ и проверка (миша-барс)'!D101</f>
        <v>0</v>
      </c>
      <c r="Z101" s="10">
        <v>0</v>
      </c>
      <c r="AA101" s="101">
        <f t="shared" si="396"/>
        <v>0</v>
      </c>
      <c r="AB101" s="10">
        <f t="shared" si="397"/>
        <v>0</v>
      </c>
      <c r="AC101" s="279"/>
      <c r="AD101" s="103"/>
      <c r="AE101" s="107"/>
      <c r="AF101" s="107"/>
      <c r="AG101" s="103">
        <f t="shared" si="398"/>
        <v>0</v>
      </c>
      <c r="AH101" s="103"/>
      <c r="AI101" s="121"/>
      <c r="AJ101" s="121">
        <f t="shared" si="399"/>
        <v>0</v>
      </c>
      <c r="AK101" s="119">
        <f t="shared" si="400"/>
        <v>0</v>
      </c>
      <c r="AL101" s="101">
        <f t="shared" si="401"/>
        <v>0</v>
      </c>
    </row>
    <row r="102" ht="63">
      <c r="A102" s="96" t="s">
        <v>211</v>
      </c>
      <c r="B102" s="97" t="s">
        <v>212</v>
      </c>
      <c r="C102" s="239">
        <v>84.194999999999993</v>
      </c>
      <c r="D102" s="337">
        <v>0</v>
      </c>
      <c r="E102" s="293">
        <v>0</v>
      </c>
      <c r="F102" s="217">
        <f t="shared" si="393"/>
        <v>0</v>
      </c>
      <c r="G102" s="105">
        <v>0</v>
      </c>
      <c r="H102" s="105">
        <v>0</v>
      </c>
      <c r="I102" s="278"/>
      <c r="J102" s="105"/>
      <c r="K102" s="105"/>
      <c r="L102" s="105"/>
      <c r="M102" s="105">
        <v>0</v>
      </c>
      <c r="N102" s="105"/>
      <c r="O102" s="438">
        <v>0</v>
      </c>
      <c r="P102" s="107"/>
      <c r="Q102" s="107"/>
      <c r="R102" s="107"/>
      <c r="S102" s="107"/>
      <c r="T102" s="107"/>
      <c r="U102" s="101">
        <v>0</v>
      </c>
      <c r="V102" s="101">
        <f t="shared" si="394"/>
        <v>0</v>
      </c>
      <c r="W102" s="10">
        <f t="shared" si="395"/>
        <v>0</v>
      </c>
      <c r="X102" s="107">
        <v>0</v>
      </c>
      <c r="Y102" s="10">
        <f>'ИТОГ и проверка (миша-барс)'!D102</f>
        <v>0</v>
      </c>
      <c r="Z102" s="103">
        <v>0</v>
      </c>
      <c r="AA102" s="300">
        <f t="shared" si="396"/>
        <v>0</v>
      </c>
      <c r="AB102" s="103">
        <f t="shared" si="397"/>
        <v>0</v>
      </c>
      <c r="AC102" s="279"/>
      <c r="AD102" s="103"/>
      <c r="AE102" s="107"/>
      <c r="AF102" s="107"/>
      <c r="AG102" s="103">
        <f t="shared" si="398"/>
        <v>0</v>
      </c>
      <c r="AH102" s="103"/>
      <c r="AI102" s="121"/>
      <c r="AJ102" s="121">
        <f t="shared" si="399"/>
        <v>0</v>
      </c>
      <c r="AK102" s="119">
        <f t="shared" si="400"/>
        <v>0</v>
      </c>
      <c r="AL102" s="101">
        <f t="shared" si="401"/>
        <v>0</v>
      </c>
    </row>
    <row r="103" ht="63">
      <c r="A103" s="96" t="s">
        <v>213</v>
      </c>
      <c r="B103" s="97" t="s">
        <v>214</v>
      </c>
      <c r="C103" s="232">
        <v>184.93000000000001</v>
      </c>
      <c r="D103" s="104">
        <v>0</v>
      </c>
      <c r="E103" s="182">
        <v>0</v>
      </c>
      <c r="F103" s="200">
        <f t="shared" si="393"/>
        <v>0</v>
      </c>
      <c r="G103" s="105">
        <v>0</v>
      </c>
      <c r="H103" s="105">
        <v>0</v>
      </c>
      <c r="I103" s="278"/>
      <c r="J103" s="105"/>
      <c r="K103" s="105"/>
      <c r="L103" s="105"/>
      <c r="M103" s="105">
        <v>0</v>
      </c>
      <c r="N103" s="105"/>
      <c r="O103" s="438">
        <v>0</v>
      </c>
      <c r="P103" s="107"/>
      <c r="Q103" s="107"/>
      <c r="R103" s="107"/>
      <c r="S103" s="107"/>
      <c r="T103" s="107"/>
      <c r="U103" s="101">
        <v>0</v>
      </c>
      <c r="V103" s="300">
        <f t="shared" si="394"/>
        <v>0</v>
      </c>
      <c r="W103" s="103">
        <f t="shared" si="395"/>
        <v>0</v>
      </c>
      <c r="X103" s="181">
        <v>0</v>
      </c>
      <c r="Y103" s="103">
        <f>'ИТОГ и проверка (миша-барс)'!D103</f>
        <v>0</v>
      </c>
      <c r="Z103" s="10">
        <v>0</v>
      </c>
      <c r="AA103" s="101">
        <f t="shared" si="396"/>
        <v>0</v>
      </c>
      <c r="AB103" s="10">
        <f t="shared" si="397"/>
        <v>0</v>
      </c>
      <c r="AC103" s="279"/>
      <c r="AD103" s="103"/>
      <c r="AE103" s="107"/>
      <c r="AF103" s="107"/>
      <c r="AG103" s="103">
        <f t="shared" si="398"/>
        <v>0</v>
      </c>
      <c r="AH103" s="103"/>
      <c r="AI103" s="121"/>
      <c r="AJ103" s="121">
        <f t="shared" si="399"/>
        <v>0</v>
      </c>
      <c r="AK103" s="119">
        <f t="shared" si="400"/>
        <v>0</v>
      </c>
      <c r="AL103" s="101">
        <f t="shared" si="401"/>
        <v>0</v>
      </c>
    </row>
    <row r="104" ht="31.5">
      <c r="A104" s="96" t="s">
        <v>215</v>
      </c>
      <c r="B104" s="97" t="s">
        <v>216</v>
      </c>
      <c r="C104" s="214">
        <v>37.735999999999997</v>
      </c>
      <c r="D104" s="104">
        <v>0</v>
      </c>
      <c r="E104" s="376">
        <v>0</v>
      </c>
      <c r="F104" s="200">
        <f t="shared" si="393"/>
        <v>0</v>
      </c>
      <c r="G104" s="105">
        <v>0</v>
      </c>
      <c r="H104" s="105">
        <v>0</v>
      </c>
      <c r="I104" s="278"/>
      <c r="J104" s="105"/>
      <c r="K104" s="105"/>
      <c r="L104" s="105"/>
      <c r="M104" s="105">
        <v>0</v>
      </c>
      <c r="N104" s="105"/>
      <c r="O104" s="438">
        <v>0</v>
      </c>
      <c r="P104" s="107"/>
      <c r="Q104" s="107"/>
      <c r="R104" s="107"/>
      <c r="S104" s="107"/>
      <c r="T104" s="107"/>
      <c r="U104" s="101">
        <v>0</v>
      </c>
      <c r="V104" s="101">
        <f t="shared" si="394"/>
        <v>0</v>
      </c>
      <c r="W104" s="10">
        <f t="shared" si="395"/>
        <v>0</v>
      </c>
      <c r="X104" s="107">
        <v>0</v>
      </c>
      <c r="Y104" s="10">
        <f>'ИТОГ и проверка (миша-барс)'!D104</f>
        <v>0</v>
      </c>
      <c r="Z104" s="103">
        <v>0</v>
      </c>
      <c r="AA104" s="300">
        <f t="shared" si="396"/>
        <v>0</v>
      </c>
      <c r="AB104" s="103">
        <f t="shared" si="397"/>
        <v>0</v>
      </c>
      <c r="AC104" s="279"/>
      <c r="AD104" s="103"/>
      <c r="AE104" s="107"/>
      <c r="AF104" s="107"/>
      <c r="AG104" s="103">
        <f t="shared" si="398"/>
        <v>0</v>
      </c>
      <c r="AH104" s="103"/>
      <c r="AI104" s="121"/>
      <c r="AJ104" s="121">
        <f t="shared" si="399"/>
        <v>0</v>
      </c>
      <c r="AK104" s="119">
        <f t="shared" si="400"/>
        <v>0</v>
      </c>
      <c r="AL104" s="101">
        <f t="shared" si="401"/>
        <v>0</v>
      </c>
    </row>
    <row r="105" ht="31.5">
      <c r="A105" s="96" t="s">
        <v>217</v>
      </c>
      <c r="B105" s="97" t="s">
        <v>218</v>
      </c>
      <c r="C105" s="211">
        <v>40.045999999999999</v>
      </c>
      <c r="D105" s="337">
        <v>0</v>
      </c>
      <c r="E105" s="251">
        <v>0</v>
      </c>
      <c r="F105" s="217">
        <f t="shared" si="393"/>
        <v>0</v>
      </c>
      <c r="G105" s="105">
        <v>0</v>
      </c>
      <c r="H105" s="105">
        <v>0</v>
      </c>
      <c r="I105" s="278"/>
      <c r="J105" s="105"/>
      <c r="K105" s="105"/>
      <c r="L105" s="105"/>
      <c r="M105" s="105">
        <v>0</v>
      </c>
      <c r="N105" s="105"/>
      <c r="O105" s="438">
        <v>0</v>
      </c>
      <c r="P105" s="107"/>
      <c r="Q105" s="107"/>
      <c r="R105" s="107"/>
      <c r="S105" s="107"/>
      <c r="T105" s="107"/>
      <c r="U105" s="101">
        <v>0</v>
      </c>
      <c r="V105" s="300">
        <f t="shared" si="394"/>
        <v>0</v>
      </c>
      <c r="W105" s="103">
        <f t="shared" si="395"/>
        <v>0</v>
      </c>
      <c r="X105" s="181">
        <v>0</v>
      </c>
      <c r="Y105" s="103">
        <f>'ИТОГ и проверка (миша-барс)'!D105</f>
        <v>0</v>
      </c>
      <c r="Z105" s="10">
        <v>0</v>
      </c>
      <c r="AA105" s="101">
        <f t="shared" si="396"/>
        <v>0</v>
      </c>
      <c r="AB105" s="10">
        <f t="shared" si="397"/>
        <v>0</v>
      </c>
      <c r="AC105" s="279"/>
      <c r="AD105" s="103"/>
      <c r="AE105" s="107"/>
      <c r="AF105" s="107"/>
      <c r="AG105" s="103">
        <f t="shared" si="398"/>
        <v>0</v>
      </c>
      <c r="AH105" s="103"/>
      <c r="AI105" s="121"/>
      <c r="AJ105" s="121">
        <f t="shared" si="399"/>
        <v>0</v>
      </c>
      <c r="AK105" s="119">
        <f t="shared" si="400"/>
        <v>0</v>
      </c>
      <c r="AL105" s="101">
        <f t="shared" si="401"/>
        <v>0</v>
      </c>
    </row>
    <row r="106" ht="31.5">
      <c r="A106" s="96" t="s">
        <v>219</v>
      </c>
      <c r="B106" s="97" t="s">
        <v>220</v>
      </c>
      <c r="C106" s="265">
        <v>41.890999999999998</v>
      </c>
      <c r="D106" s="337">
        <v>0</v>
      </c>
      <c r="E106" s="293">
        <v>0</v>
      </c>
      <c r="F106" s="217">
        <f t="shared" si="393"/>
        <v>0</v>
      </c>
      <c r="G106" s="105">
        <v>0</v>
      </c>
      <c r="H106" s="105">
        <v>0</v>
      </c>
      <c r="I106" s="278"/>
      <c r="J106" s="105"/>
      <c r="K106" s="105"/>
      <c r="L106" s="105"/>
      <c r="M106" s="105">
        <v>0</v>
      </c>
      <c r="N106" s="105"/>
      <c r="O106" s="438">
        <v>0</v>
      </c>
      <c r="P106" s="107"/>
      <c r="Q106" s="107"/>
      <c r="R106" s="107"/>
      <c r="S106" s="107"/>
      <c r="T106" s="107"/>
      <c r="U106" s="101">
        <v>0</v>
      </c>
      <c r="V106" s="101">
        <f t="shared" si="394"/>
        <v>0</v>
      </c>
      <c r="W106" s="10">
        <f t="shared" si="395"/>
        <v>0</v>
      </c>
      <c r="X106" s="107">
        <v>0</v>
      </c>
      <c r="Y106" s="10">
        <f>'ИТОГ и проверка (миша-барс)'!D106</f>
        <v>0</v>
      </c>
      <c r="Z106" s="103">
        <v>0</v>
      </c>
      <c r="AA106" s="300">
        <f t="shared" si="396"/>
        <v>0</v>
      </c>
      <c r="AB106" s="103">
        <f t="shared" si="397"/>
        <v>0</v>
      </c>
      <c r="AC106" s="279"/>
      <c r="AD106" s="103"/>
      <c r="AE106" s="107"/>
      <c r="AF106" s="107"/>
      <c r="AG106" s="103">
        <f t="shared" si="398"/>
        <v>0</v>
      </c>
      <c r="AH106" s="103"/>
      <c r="AI106" s="121"/>
      <c r="AJ106" s="121">
        <f t="shared" si="399"/>
        <v>0</v>
      </c>
      <c r="AK106" s="119">
        <f t="shared" si="400"/>
        <v>0</v>
      </c>
      <c r="AL106" s="101">
        <f t="shared" si="401"/>
        <v>0</v>
      </c>
    </row>
    <row r="107" ht="63">
      <c r="A107" s="96" t="s">
        <v>221</v>
      </c>
      <c r="B107" s="97" t="s">
        <v>222</v>
      </c>
      <c r="C107" s="211">
        <v>26.699999999999999</v>
      </c>
      <c r="D107" s="104">
        <v>0</v>
      </c>
      <c r="E107" s="182">
        <v>0</v>
      </c>
      <c r="F107" s="200">
        <f t="shared" si="393"/>
        <v>0</v>
      </c>
      <c r="G107" s="105">
        <v>0</v>
      </c>
      <c r="H107" s="105">
        <v>0</v>
      </c>
      <c r="I107" s="278"/>
      <c r="J107" s="105"/>
      <c r="K107" s="105"/>
      <c r="L107" s="105"/>
      <c r="M107" s="105">
        <v>0</v>
      </c>
      <c r="N107" s="105"/>
      <c r="O107" s="438">
        <v>0</v>
      </c>
      <c r="P107" s="107"/>
      <c r="Q107" s="107"/>
      <c r="R107" s="107"/>
      <c r="S107" s="107"/>
      <c r="T107" s="107"/>
      <c r="U107" s="101">
        <v>0</v>
      </c>
      <c r="V107" s="300">
        <f t="shared" si="394"/>
        <v>0</v>
      </c>
      <c r="W107" s="103">
        <f t="shared" si="395"/>
        <v>0</v>
      </c>
      <c r="X107" s="181">
        <v>0</v>
      </c>
      <c r="Y107" s="103">
        <f>'ИТОГ и проверка (миша-барс)'!D107</f>
        <v>0</v>
      </c>
      <c r="Z107" s="10">
        <v>0</v>
      </c>
      <c r="AA107" s="101">
        <f t="shared" si="396"/>
        <v>0</v>
      </c>
      <c r="AB107" s="10">
        <f t="shared" si="397"/>
        <v>0</v>
      </c>
      <c r="AC107" s="279"/>
      <c r="AD107" s="103"/>
      <c r="AE107" s="107"/>
      <c r="AF107" s="107"/>
      <c r="AG107" s="103">
        <f t="shared" si="398"/>
        <v>0</v>
      </c>
      <c r="AH107" s="103"/>
      <c r="AI107" s="121"/>
      <c r="AJ107" s="121">
        <f t="shared" si="399"/>
        <v>0</v>
      </c>
      <c r="AK107" s="119">
        <f t="shared" si="400"/>
        <v>0</v>
      </c>
      <c r="AL107" s="101">
        <f t="shared" si="401"/>
        <v>0</v>
      </c>
    </row>
    <row r="108" ht="31.5">
      <c r="A108" s="96" t="s">
        <v>223</v>
      </c>
      <c r="B108" s="97" t="s">
        <v>224</v>
      </c>
      <c r="C108" s="214">
        <v>1113.73</v>
      </c>
      <c r="D108" s="104">
        <v>1000</v>
      </c>
      <c r="E108" s="141">
        <v>1000</v>
      </c>
      <c r="F108" s="200">
        <f t="shared" si="393"/>
        <v>0.89788368814703745</v>
      </c>
      <c r="G108" s="105">
        <v>100</v>
      </c>
      <c r="H108" s="105">
        <v>10</v>
      </c>
      <c r="I108" s="105">
        <v>0</v>
      </c>
      <c r="J108" s="105"/>
      <c r="K108" s="105"/>
      <c r="L108" s="105"/>
      <c r="M108" s="105">
        <v>100</v>
      </c>
      <c r="N108" s="105"/>
      <c r="O108" s="438">
        <v>0</v>
      </c>
      <c r="P108" s="107"/>
      <c r="Q108" s="107"/>
      <c r="R108" s="107"/>
      <c r="S108" s="107"/>
      <c r="T108" s="107"/>
      <c r="U108" s="101">
        <f>O108/G108%</f>
        <v>0</v>
      </c>
      <c r="V108" s="101">
        <f t="shared" si="394"/>
        <v>100</v>
      </c>
      <c r="W108" s="10">
        <f t="shared" si="395"/>
        <v>100</v>
      </c>
      <c r="X108" s="107">
        <v>10</v>
      </c>
      <c r="Y108" s="10">
        <f>'ИТОГ и проверка (миша-барс)'!D108</f>
        <v>100</v>
      </c>
      <c r="Z108" s="103">
        <f>Y108/E108%</f>
        <v>10</v>
      </c>
      <c r="AA108" s="300">
        <f t="shared" si="396"/>
        <v>0</v>
      </c>
      <c r="AB108" s="103">
        <f t="shared" si="397"/>
        <v>0</v>
      </c>
      <c r="AC108" s="107">
        <v>0</v>
      </c>
      <c r="AD108" s="103"/>
      <c r="AE108" s="107"/>
      <c r="AF108" s="107"/>
      <c r="AG108" s="103">
        <f t="shared" si="398"/>
        <v>100</v>
      </c>
      <c r="AH108" s="103"/>
      <c r="AI108" s="121"/>
      <c r="AJ108" s="121">
        <f t="shared" si="399"/>
        <v>100</v>
      </c>
      <c r="AK108" s="119">
        <f t="shared" si="400"/>
        <v>0</v>
      </c>
      <c r="AL108" s="101">
        <f t="shared" si="401"/>
        <v>0</v>
      </c>
    </row>
    <row r="109">
      <c r="A109" s="123" t="s">
        <v>225</v>
      </c>
      <c r="B109" s="87" t="s">
        <v>226</v>
      </c>
      <c r="C109" s="218"/>
      <c r="D109" s="88"/>
      <c r="E109" s="207"/>
      <c r="F109" s="235"/>
      <c r="G109" s="91"/>
      <c r="H109" s="91"/>
      <c r="I109" s="91"/>
      <c r="J109" s="91"/>
      <c r="K109" s="91"/>
      <c r="L109" s="91"/>
      <c r="M109" s="91"/>
      <c r="N109" s="91"/>
      <c r="O109" s="439"/>
      <c r="P109" s="88"/>
      <c r="Q109" s="88"/>
      <c r="R109" s="88"/>
      <c r="S109" s="88"/>
      <c r="T109" s="88"/>
      <c r="U109" s="88"/>
      <c r="V109" s="90"/>
      <c r="W109" s="90"/>
      <c r="X109" s="90"/>
      <c r="Y109" s="90"/>
      <c r="Z109" s="150"/>
      <c r="AA109" s="90"/>
      <c r="AB109" s="10">
        <f t="shared" si="397"/>
        <v>0</v>
      </c>
      <c r="AC109" s="90"/>
      <c r="AD109" s="90"/>
      <c r="AE109" s="90"/>
      <c r="AF109" s="90"/>
      <c r="AG109" s="90"/>
      <c r="AH109" s="90"/>
      <c r="AI109" s="370"/>
      <c r="AJ109" s="121">
        <f t="shared" si="399"/>
        <v>0</v>
      </c>
      <c r="AK109" s="119">
        <f t="shared" si="400"/>
        <v>0</v>
      </c>
      <c r="AL109" s="101">
        <f t="shared" si="401"/>
        <v>0</v>
      </c>
    </row>
    <row r="110" ht="31.5">
      <c r="A110" s="96" t="s">
        <v>227</v>
      </c>
      <c r="B110" s="97" t="s">
        <v>228</v>
      </c>
      <c r="C110" s="214">
        <v>438.69999999999999</v>
      </c>
      <c r="D110" s="104">
        <v>0</v>
      </c>
      <c r="E110" s="120">
        <v>0</v>
      </c>
      <c r="F110" s="200">
        <f t="shared" si="393"/>
        <v>0</v>
      </c>
      <c r="G110" s="105">
        <v>0</v>
      </c>
      <c r="H110" s="105">
        <v>0</v>
      </c>
      <c r="I110" s="105">
        <v>0</v>
      </c>
      <c r="J110" s="105"/>
      <c r="K110" s="105"/>
      <c r="L110" s="105"/>
      <c r="M110" s="105">
        <v>0</v>
      </c>
      <c r="N110" s="105"/>
      <c r="O110" s="438">
        <v>0</v>
      </c>
      <c r="P110" s="107"/>
      <c r="Q110" s="107"/>
      <c r="R110" s="107"/>
      <c r="S110" s="107"/>
      <c r="T110" s="107"/>
      <c r="U110" s="101">
        <v>0</v>
      </c>
      <c r="V110" s="300">
        <f t="shared" si="394"/>
        <v>0</v>
      </c>
      <c r="W110" s="103">
        <f t="shared" si="395"/>
        <v>0</v>
      </c>
      <c r="X110" s="181">
        <v>0</v>
      </c>
      <c r="Y110" s="103">
        <f>'ИТОГ и проверка (миша-барс)'!D110</f>
        <v>0</v>
      </c>
      <c r="Z110" s="10">
        <v>0</v>
      </c>
      <c r="AA110" s="101">
        <f t="shared" si="396"/>
        <v>0</v>
      </c>
      <c r="AB110" s="103">
        <f t="shared" si="397"/>
        <v>0</v>
      </c>
      <c r="AC110" s="107">
        <v>0</v>
      </c>
      <c r="AD110" s="103"/>
      <c r="AE110" s="107"/>
      <c r="AF110" s="107"/>
      <c r="AG110" s="103">
        <f t="shared" si="398"/>
        <v>0</v>
      </c>
      <c r="AH110" s="103"/>
      <c r="AI110" s="121"/>
      <c r="AJ110" s="121">
        <f t="shared" si="399"/>
        <v>0</v>
      </c>
      <c r="AK110" s="119">
        <f t="shared" si="400"/>
        <v>0</v>
      </c>
      <c r="AL110" s="101">
        <f t="shared" si="401"/>
        <v>0</v>
      </c>
    </row>
    <row r="111" ht="31.5">
      <c r="A111" s="96" t="s">
        <v>229</v>
      </c>
      <c r="B111" s="97" t="s">
        <v>230</v>
      </c>
      <c r="C111" s="211">
        <v>537.20000000000005</v>
      </c>
      <c r="D111" s="104">
        <v>0</v>
      </c>
      <c r="E111" s="182">
        <v>0</v>
      </c>
      <c r="F111" s="200">
        <f t="shared" si="393"/>
        <v>0</v>
      </c>
      <c r="G111" s="105">
        <v>0</v>
      </c>
      <c r="H111" s="105">
        <v>0</v>
      </c>
      <c r="I111" s="105"/>
      <c r="J111" s="105"/>
      <c r="K111" s="105"/>
      <c r="L111" s="105"/>
      <c r="M111" s="105">
        <v>0</v>
      </c>
      <c r="N111" s="105"/>
      <c r="O111" s="438">
        <v>0</v>
      </c>
      <c r="P111" s="107"/>
      <c r="Q111" s="107"/>
      <c r="R111" s="107"/>
      <c r="S111" s="107"/>
      <c r="T111" s="107"/>
      <c r="U111" s="101">
        <v>0</v>
      </c>
      <c r="V111" s="101">
        <f t="shared" si="394"/>
        <v>0</v>
      </c>
      <c r="W111" s="10">
        <f t="shared" si="395"/>
        <v>0</v>
      </c>
      <c r="X111" s="107">
        <v>0</v>
      </c>
      <c r="Y111" s="10">
        <f>'ИТОГ и проверка (миша-барс)'!D111</f>
        <v>0</v>
      </c>
      <c r="Z111" s="103">
        <v>0</v>
      </c>
      <c r="AA111" s="101">
        <f t="shared" si="396"/>
        <v>0</v>
      </c>
      <c r="AB111" s="10">
        <f t="shared" si="397"/>
        <v>0</v>
      </c>
      <c r="AC111" s="107"/>
      <c r="AD111" s="103"/>
      <c r="AE111" s="107"/>
      <c r="AF111" s="107"/>
      <c r="AG111" s="103">
        <f t="shared" si="398"/>
        <v>0</v>
      </c>
      <c r="AH111" s="103"/>
      <c r="AI111" s="121"/>
      <c r="AJ111" s="121">
        <f t="shared" si="399"/>
        <v>0</v>
      </c>
      <c r="AK111" s="119">
        <f t="shared" si="400"/>
        <v>0</v>
      </c>
      <c r="AL111" s="101">
        <f t="shared" si="401"/>
        <v>0</v>
      </c>
    </row>
    <row r="112" ht="31.5">
      <c r="A112" s="96" t="s">
        <v>231</v>
      </c>
      <c r="B112" s="97" t="s">
        <v>232</v>
      </c>
      <c r="C112" s="214">
        <v>140</v>
      </c>
      <c r="D112" s="104">
        <v>0</v>
      </c>
      <c r="E112" s="120">
        <v>0</v>
      </c>
      <c r="F112" s="200">
        <f t="shared" si="393"/>
        <v>0</v>
      </c>
      <c r="G112" s="105">
        <v>0</v>
      </c>
      <c r="H112" s="105">
        <v>0</v>
      </c>
      <c r="I112" s="105"/>
      <c r="J112" s="105"/>
      <c r="K112" s="105"/>
      <c r="L112" s="105"/>
      <c r="M112" s="105">
        <v>0</v>
      </c>
      <c r="N112" s="105"/>
      <c r="O112" s="438">
        <v>0</v>
      </c>
      <c r="P112" s="107"/>
      <c r="Q112" s="107"/>
      <c r="R112" s="107"/>
      <c r="S112" s="107"/>
      <c r="T112" s="107"/>
      <c r="U112" s="101">
        <v>0</v>
      </c>
      <c r="V112" s="300">
        <f t="shared" si="394"/>
        <v>0</v>
      </c>
      <c r="W112" s="103">
        <f t="shared" si="395"/>
        <v>0</v>
      </c>
      <c r="X112" s="181">
        <v>0</v>
      </c>
      <c r="Y112" s="103">
        <f>'ИТОГ и проверка (миша-барс)'!D112</f>
        <v>0</v>
      </c>
      <c r="Z112" s="10">
        <v>0</v>
      </c>
      <c r="AA112" s="101">
        <f t="shared" si="396"/>
        <v>0</v>
      </c>
      <c r="AB112" s="103">
        <f t="shared" si="397"/>
        <v>0</v>
      </c>
      <c r="AC112" s="107"/>
      <c r="AD112" s="103"/>
      <c r="AE112" s="107"/>
      <c r="AF112" s="107"/>
      <c r="AG112" s="103">
        <f t="shared" si="398"/>
        <v>0</v>
      </c>
      <c r="AH112" s="103"/>
      <c r="AI112" s="121"/>
      <c r="AJ112" s="121">
        <f t="shared" si="399"/>
        <v>0</v>
      </c>
      <c r="AK112" s="119">
        <f t="shared" si="400"/>
        <v>0</v>
      </c>
      <c r="AL112" s="101">
        <f t="shared" si="401"/>
        <v>0</v>
      </c>
    </row>
    <row r="113" ht="31.5">
      <c r="A113" s="96" t="s">
        <v>233</v>
      </c>
      <c r="B113" s="97" t="s">
        <v>234</v>
      </c>
      <c r="C113" s="211">
        <v>1100</v>
      </c>
      <c r="D113" s="104">
        <v>0</v>
      </c>
      <c r="E113" s="182">
        <v>0</v>
      </c>
      <c r="F113" s="200">
        <f t="shared" si="393"/>
        <v>0</v>
      </c>
      <c r="G113" s="105">
        <v>0</v>
      </c>
      <c r="H113" s="105">
        <v>0</v>
      </c>
      <c r="I113" s="105"/>
      <c r="J113" s="105"/>
      <c r="K113" s="105"/>
      <c r="L113" s="105"/>
      <c r="M113" s="105">
        <v>0</v>
      </c>
      <c r="N113" s="105"/>
      <c r="O113" s="438">
        <v>0</v>
      </c>
      <c r="P113" s="107"/>
      <c r="Q113" s="107"/>
      <c r="R113" s="107"/>
      <c r="S113" s="107"/>
      <c r="T113" s="107"/>
      <c r="U113" s="101">
        <v>0</v>
      </c>
      <c r="V113" s="101">
        <f t="shared" si="394"/>
        <v>0</v>
      </c>
      <c r="W113" s="10">
        <f t="shared" si="395"/>
        <v>0</v>
      </c>
      <c r="X113" s="107">
        <v>0</v>
      </c>
      <c r="Y113" s="10">
        <f>'ИТОГ и проверка (миша-барс)'!D113</f>
        <v>0</v>
      </c>
      <c r="Z113" s="103">
        <v>0</v>
      </c>
      <c r="AA113" s="101">
        <f t="shared" si="396"/>
        <v>0</v>
      </c>
      <c r="AB113" s="10">
        <f t="shared" si="397"/>
        <v>0</v>
      </c>
      <c r="AC113" s="107"/>
      <c r="AD113" s="103"/>
      <c r="AE113" s="107"/>
      <c r="AF113" s="107"/>
      <c r="AG113" s="103">
        <f t="shared" si="398"/>
        <v>0</v>
      </c>
      <c r="AH113" s="103"/>
      <c r="AI113" s="121"/>
      <c r="AJ113" s="121">
        <f t="shared" si="399"/>
        <v>0</v>
      </c>
      <c r="AK113" s="119">
        <f t="shared" si="400"/>
        <v>0</v>
      </c>
      <c r="AL113" s="101">
        <f t="shared" si="401"/>
        <v>0</v>
      </c>
    </row>
    <row r="114" ht="31.5">
      <c r="A114" s="96" t="s">
        <v>235</v>
      </c>
      <c r="B114" s="97" t="s">
        <v>236</v>
      </c>
      <c r="C114" s="214">
        <v>310.89999999999998</v>
      </c>
      <c r="D114" s="104">
        <v>0</v>
      </c>
      <c r="E114" s="120">
        <v>0</v>
      </c>
      <c r="F114" s="200">
        <f t="shared" si="393"/>
        <v>0</v>
      </c>
      <c r="G114" s="105">
        <v>0</v>
      </c>
      <c r="H114" s="105">
        <v>0</v>
      </c>
      <c r="I114" s="105"/>
      <c r="J114" s="105"/>
      <c r="K114" s="105"/>
      <c r="L114" s="105"/>
      <c r="M114" s="105">
        <v>0</v>
      </c>
      <c r="N114" s="105"/>
      <c r="O114" s="438">
        <v>0</v>
      </c>
      <c r="P114" s="107"/>
      <c r="Q114" s="107"/>
      <c r="R114" s="107"/>
      <c r="S114" s="107"/>
      <c r="T114" s="107"/>
      <c r="U114" s="101">
        <v>0</v>
      </c>
      <c r="V114" s="300">
        <f t="shared" si="394"/>
        <v>0</v>
      </c>
      <c r="W114" s="103">
        <f t="shared" si="395"/>
        <v>0</v>
      </c>
      <c r="X114" s="181">
        <v>0</v>
      </c>
      <c r="Y114" s="103">
        <f>'ИТОГ и проверка (миша-барс)'!D114</f>
        <v>0</v>
      </c>
      <c r="Z114" s="10">
        <v>0</v>
      </c>
      <c r="AA114" s="101">
        <f t="shared" si="396"/>
        <v>0</v>
      </c>
      <c r="AB114" s="103">
        <f t="shared" si="397"/>
        <v>0</v>
      </c>
      <c r="AC114" s="107"/>
      <c r="AD114" s="103"/>
      <c r="AE114" s="107"/>
      <c r="AF114" s="107"/>
      <c r="AG114" s="103">
        <f t="shared" si="398"/>
        <v>0</v>
      </c>
      <c r="AH114" s="103"/>
      <c r="AI114" s="121"/>
      <c r="AJ114" s="121">
        <f t="shared" si="399"/>
        <v>0</v>
      </c>
      <c r="AK114" s="119">
        <f t="shared" si="400"/>
        <v>0</v>
      </c>
      <c r="AL114" s="101">
        <f t="shared" si="401"/>
        <v>0</v>
      </c>
    </row>
    <row r="115" ht="31.5">
      <c r="A115" s="96" t="s">
        <v>237</v>
      </c>
      <c r="B115" s="97" t="s">
        <v>238</v>
      </c>
      <c r="C115" s="211">
        <v>75.200000000000003</v>
      </c>
      <c r="D115" s="104">
        <v>0</v>
      </c>
      <c r="E115" s="7">
        <v>0</v>
      </c>
      <c r="F115" s="200">
        <f t="shared" si="393"/>
        <v>0</v>
      </c>
      <c r="G115" s="105">
        <v>0</v>
      </c>
      <c r="H115" s="105">
        <v>0</v>
      </c>
      <c r="I115" s="105"/>
      <c r="J115" s="105"/>
      <c r="K115" s="105"/>
      <c r="L115" s="105"/>
      <c r="M115" s="105">
        <v>0</v>
      </c>
      <c r="N115" s="105"/>
      <c r="O115" s="438">
        <v>0</v>
      </c>
      <c r="P115" s="107"/>
      <c r="Q115" s="107"/>
      <c r="R115" s="107"/>
      <c r="S115" s="107"/>
      <c r="T115" s="107"/>
      <c r="U115" s="101">
        <v>0</v>
      </c>
      <c r="V115" s="101">
        <f t="shared" si="394"/>
        <v>0</v>
      </c>
      <c r="W115" s="10">
        <f t="shared" si="395"/>
        <v>0</v>
      </c>
      <c r="X115" s="107">
        <v>0</v>
      </c>
      <c r="Y115" s="10">
        <f>'ИТОГ и проверка (миша-барс)'!D115</f>
        <v>0</v>
      </c>
      <c r="Z115" s="103">
        <v>0</v>
      </c>
      <c r="AA115" s="101">
        <f t="shared" si="396"/>
        <v>0</v>
      </c>
      <c r="AB115" s="10">
        <f t="shared" si="397"/>
        <v>0</v>
      </c>
      <c r="AC115" s="107"/>
      <c r="AD115" s="103"/>
      <c r="AE115" s="107"/>
      <c r="AF115" s="107"/>
      <c r="AG115" s="103">
        <f t="shared" si="398"/>
        <v>0</v>
      </c>
      <c r="AH115" s="103"/>
      <c r="AI115" s="121"/>
      <c r="AJ115" s="121">
        <f t="shared" si="399"/>
        <v>0</v>
      </c>
      <c r="AK115" s="119">
        <f t="shared" si="400"/>
        <v>0</v>
      </c>
      <c r="AL115" s="101">
        <f t="shared" si="401"/>
        <v>0</v>
      </c>
    </row>
    <row r="116" ht="31.5">
      <c r="A116" s="96" t="s">
        <v>239</v>
      </c>
      <c r="B116" s="97" t="s">
        <v>240</v>
      </c>
      <c r="C116" s="265">
        <v>1489.6130000000001</v>
      </c>
      <c r="D116" s="337">
        <v>0</v>
      </c>
      <c r="E116" s="373">
        <v>0</v>
      </c>
      <c r="F116" s="217">
        <f t="shared" si="393"/>
        <v>0</v>
      </c>
      <c r="G116" s="105">
        <v>0</v>
      </c>
      <c r="H116" s="105">
        <v>0</v>
      </c>
      <c r="I116" s="105"/>
      <c r="J116" s="105"/>
      <c r="K116" s="105"/>
      <c r="L116" s="105"/>
      <c r="M116" s="105">
        <v>0</v>
      </c>
      <c r="N116" s="105"/>
      <c r="O116" s="438">
        <v>0</v>
      </c>
      <c r="P116" s="107"/>
      <c r="Q116" s="107"/>
      <c r="R116" s="107"/>
      <c r="S116" s="107"/>
      <c r="T116" s="107"/>
      <c r="U116" s="101">
        <v>0</v>
      </c>
      <c r="V116" s="300">
        <f t="shared" si="394"/>
        <v>0</v>
      </c>
      <c r="W116" s="103">
        <f t="shared" si="395"/>
        <v>0</v>
      </c>
      <c r="X116" s="181">
        <v>0</v>
      </c>
      <c r="Y116" s="103">
        <f>'ИТОГ и проверка (миша-барс)'!D116</f>
        <v>0</v>
      </c>
      <c r="Z116" s="10">
        <v>0</v>
      </c>
      <c r="AA116" s="101">
        <f t="shared" si="396"/>
        <v>0</v>
      </c>
      <c r="AB116" s="103">
        <f t="shared" si="397"/>
        <v>0</v>
      </c>
      <c r="AC116" s="107"/>
      <c r="AD116" s="103"/>
      <c r="AE116" s="107"/>
      <c r="AF116" s="107"/>
      <c r="AG116" s="103">
        <f t="shared" si="398"/>
        <v>0</v>
      </c>
      <c r="AH116" s="103"/>
      <c r="AI116" s="121"/>
      <c r="AJ116" s="121">
        <f t="shared" si="399"/>
        <v>0</v>
      </c>
      <c r="AK116" s="119">
        <f t="shared" si="400"/>
        <v>0</v>
      </c>
      <c r="AL116" s="101">
        <f t="shared" si="401"/>
        <v>0</v>
      </c>
    </row>
    <row r="117">
      <c r="A117" s="123" t="s">
        <v>241</v>
      </c>
      <c r="B117" s="87" t="s">
        <v>242</v>
      </c>
      <c r="C117" s="218"/>
      <c r="D117" s="88"/>
      <c r="E117" s="210"/>
      <c r="F117" s="235"/>
      <c r="G117" s="91"/>
      <c r="H117" s="91"/>
      <c r="I117" s="91"/>
      <c r="J117" s="91"/>
      <c r="K117" s="91"/>
      <c r="L117" s="91"/>
      <c r="M117" s="91"/>
      <c r="N117" s="91"/>
      <c r="O117" s="439"/>
      <c r="P117" s="88"/>
      <c r="Q117" s="88"/>
      <c r="R117" s="88"/>
      <c r="S117" s="88"/>
      <c r="T117" s="88"/>
      <c r="U117" s="88"/>
      <c r="V117" s="90"/>
      <c r="W117" s="90"/>
      <c r="X117" s="90"/>
      <c r="Y117" s="90"/>
      <c r="Z117" s="150"/>
      <c r="AA117" s="90"/>
      <c r="AB117" s="10">
        <f t="shared" si="397"/>
        <v>0</v>
      </c>
      <c r="AC117" s="90"/>
      <c r="AD117" s="90"/>
      <c r="AE117" s="90"/>
      <c r="AF117" s="90"/>
      <c r="AG117" s="90"/>
      <c r="AH117" s="90"/>
      <c r="AI117" s="370"/>
      <c r="AJ117" s="121">
        <f t="shared" si="399"/>
        <v>0</v>
      </c>
      <c r="AK117" s="119">
        <f t="shared" si="400"/>
        <v>0</v>
      </c>
      <c r="AL117" s="101">
        <f t="shared" si="401"/>
        <v>0</v>
      </c>
    </row>
    <row r="118" ht="47.25">
      <c r="A118" s="96" t="s">
        <v>243</v>
      </c>
      <c r="B118" s="97" t="s">
        <v>244</v>
      </c>
      <c r="C118" s="265">
        <v>399.39999999999998</v>
      </c>
      <c r="D118" s="337">
        <v>218</v>
      </c>
      <c r="E118" s="213">
        <v>211</v>
      </c>
      <c r="F118" s="217">
        <f t="shared" si="393"/>
        <v>0.52829243865798703</v>
      </c>
      <c r="G118" s="105">
        <v>21</v>
      </c>
      <c r="H118" s="105">
        <v>10</v>
      </c>
      <c r="I118" s="105"/>
      <c r="J118" s="105"/>
      <c r="K118" s="105"/>
      <c r="L118" s="105"/>
      <c r="M118" s="105">
        <v>21</v>
      </c>
      <c r="N118" s="105"/>
      <c r="O118" s="438">
        <v>0</v>
      </c>
      <c r="P118" s="107"/>
      <c r="Q118" s="107"/>
      <c r="R118" s="107"/>
      <c r="S118" s="107"/>
      <c r="T118" s="107"/>
      <c r="U118" s="101">
        <f t="shared" ref="U118:U181" si="402">O118/G118%</f>
        <v>0</v>
      </c>
      <c r="V118" s="300">
        <f t="shared" si="394"/>
        <v>21.100000000000001</v>
      </c>
      <c r="W118" s="103">
        <f t="shared" si="395"/>
        <v>21</v>
      </c>
      <c r="X118" s="181">
        <v>10</v>
      </c>
      <c r="Y118" s="103">
        <f>'ИТОГ и проверка (миша-барс)'!D118</f>
        <v>2</v>
      </c>
      <c r="Z118" s="10">
        <f t="shared" ref="Z118:Z181" si="403">Y118/E118%</f>
        <v>0.94786729857819907</v>
      </c>
      <c r="AA118" s="101">
        <f t="shared" si="396"/>
        <v>-9.0521327014218009</v>
      </c>
      <c r="AB118" s="103">
        <f t="shared" si="397"/>
        <v>0</v>
      </c>
      <c r="AC118" s="107"/>
      <c r="AD118" s="103"/>
      <c r="AE118" s="107"/>
      <c r="AF118" s="107"/>
      <c r="AG118" s="103">
        <f t="shared" si="398"/>
        <v>2</v>
      </c>
      <c r="AH118" s="103"/>
      <c r="AI118" s="121"/>
      <c r="AJ118" s="121">
        <f t="shared" si="399"/>
        <v>2</v>
      </c>
      <c r="AK118" s="119">
        <f t="shared" si="400"/>
        <v>0</v>
      </c>
      <c r="AL118" s="101">
        <f t="shared" si="401"/>
        <v>0</v>
      </c>
    </row>
    <row r="119" ht="31.5">
      <c r="A119" s="96" t="s">
        <v>245</v>
      </c>
      <c r="B119" s="97" t="s">
        <v>246</v>
      </c>
      <c r="C119" s="211">
        <v>384.80000000000001</v>
      </c>
      <c r="D119" s="337">
        <v>425</v>
      </c>
      <c r="E119" s="213">
        <v>417</v>
      </c>
      <c r="F119" s="217">
        <f t="shared" si="393"/>
        <v>1.0836798336798337</v>
      </c>
      <c r="G119" s="105">
        <v>21</v>
      </c>
      <c r="H119" s="105">
        <v>5</v>
      </c>
      <c r="I119" s="105"/>
      <c r="J119" s="105"/>
      <c r="K119" s="105"/>
      <c r="L119" s="105"/>
      <c r="M119" s="105">
        <v>21</v>
      </c>
      <c r="N119" s="105"/>
      <c r="O119" s="438">
        <v>3</v>
      </c>
      <c r="P119" s="107"/>
      <c r="Q119" s="107"/>
      <c r="R119" s="107"/>
      <c r="S119" s="107"/>
      <c r="T119" s="107"/>
      <c r="U119" s="101">
        <f t="shared" si="402"/>
        <v>14.285714285714286</v>
      </c>
      <c r="V119" s="101">
        <f t="shared" si="394"/>
        <v>41.700000000000003</v>
      </c>
      <c r="W119" s="10">
        <f t="shared" si="395"/>
        <v>41</v>
      </c>
      <c r="X119" s="107">
        <v>10</v>
      </c>
      <c r="Y119" s="10">
        <f>'ИТОГ и проверка (миша-барс)'!D119</f>
        <v>41</v>
      </c>
      <c r="Z119" s="103">
        <f t="shared" si="403"/>
        <v>9.8321342925659483</v>
      </c>
      <c r="AA119" s="101">
        <f t="shared" si="396"/>
        <v>-0.16786570743405171</v>
      </c>
      <c r="AB119" s="10">
        <f t="shared" si="397"/>
        <v>0</v>
      </c>
      <c r="AC119" s="107"/>
      <c r="AD119" s="103"/>
      <c r="AE119" s="107"/>
      <c r="AF119" s="107"/>
      <c r="AG119" s="103">
        <f t="shared" si="398"/>
        <v>41</v>
      </c>
      <c r="AH119" s="103"/>
      <c r="AI119" s="121"/>
      <c r="AJ119" s="121">
        <f t="shared" si="399"/>
        <v>41</v>
      </c>
      <c r="AK119" s="119">
        <f t="shared" si="400"/>
        <v>0</v>
      </c>
      <c r="AL119" s="101">
        <f t="shared" si="401"/>
        <v>0</v>
      </c>
    </row>
    <row r="120">
      <c r="A120" s="123" t="s">
        <v>247</v>
      </c>
      <c r="B120" s="87" t="s">
        <v>248</v>
      </c>
      <c r="C120" s="206"/>
      <c r="D120" s="208"/>
      <c r="E120" s="301"/>
      <c r="F120" s="256"/>
      <c r="G120" s="91"/>
      <c r="H120" s="91"/>
      <c r="I120" s="91"/>
      <c r="J120" s="91"/>
      <c r="K120" s="91"/>
      <c r="L120" s="91"/>
      <c r="M120" s="91"/>
      <c r="N120" s="91"/>
      <c r="O120" s="439"/>
      <c r="P120" s="88"/>
      <c r="Q120" s="88"/>
      <c r="R120" s="88"/>
      <c r="S120" s="88"/>
      <c r="T120" s="88"/>
      <c r="U120" s="88"/>
      <c r="V120" s="90"/>
      <c r="W120" s="90"/>
      <c r="X120" s="90"/>
      <c r="Y120" s="90"/>
      <c r="Z120" s="150"/>
      <c r="AA120" s="90"/>
      <c r="AB120" s="103">
        <f t="shared" si="397"/>
        <v>0</v>
      </c>
      <c r="AC120" s="90"/>
      <c r="AD120" s="90"/>
      <c r="AE120" s="90"/>
      <c r="AF120" s="90"/>
      <c r="AG120" s="90"/>
      <c r="AH120" s="90"/>
      <c r="AI120" s="370"/>
      <c r="AJ120" s="121">
        <f t="shared" si="399"/>
        <v>0</v>
      </c>
      <c r="AK120" s="119">
        <f t="shared" si="400"/>
        <v>0</v>
      </c>
      <c r="AL120" s="101">
        <f t="shared" si="401"/>
        <v>0</v>
      </c>
    </row>
    <row r="121" ht="63">
      <c r="A121" s="96" t="s">
        <v>249</v>
      </c>
      <c r="B121" s="97" t="s">
        <v>250</v>
      </c>
      <c r="C121" s="211">
        <v>84.5</v>
      </c>
      <c r="D121" s="337">
        <v>0</v>
      </c>
      <c r="E121" s="421">
        <v>0</v>
      </c>
      <c r="F121" s="217">
        <f t="shared" si="393"/>
        <v>0</v>
      </c>
      <c r="G121" s="105">
        <v>0</v>
      </c>
      <c r="H121" s="105">
        <v>0</v>
      </c>
      <c r="I121" s="105"/>
      <c r="J121" s="105"/>
      <c r="K121" s="105"/>
      <c r="L121" s="105"/>
      <c r="M121" s="105">
        <v>0</v>
      </c>
      <c r="N121" s="105"/>
      <c r="O121" s="438">
        <v>0</v>
      </c>
      <c r="P121" s="107"/>
      <c r="Q121" s="107"/>
      <c r="R121" s="107"/>
      <c r="S121" s="107"/>
      <c r="T121" s="107"/>
      <c r="U121" s="101">
        <v>0</v>
      </c>
      <c r="V121" s="300">
        <f t="shared" si="394"/>
        <v>0</v>
      </c>
      <c r="W121" s="103">
        <f t="shared" si="395"/>
        <v>0</v>
      </c>
      <c r="X121" s="181">
        <v>0</v>
      </c>
      <c r="Y121" s="103">
        <f>'ИТОГ и проверка (миша-барс)'!D121</f>
        <v>0</v>
      </c>
      <c r="Z121" s="10">
        <v>0</v>
      </c>
      <c r="AA121" s="101">
        <f t="shared" si="396"/>
        <v>0</v>
      </c>
      <c r="AB121" s="10">
        <f t="shared" si="397"/>
        <v>0</v>
      </c>
      <c r="AC121" s="107"/>
      <c r="AD121" s="103"/>
      <c r="AE121" s="107"/>
      <c r="AF121" s="107"/>
      <c r="AG121" s="103">
        <f t="shared" si="398"/>
        <v>0</v>
      </c>
      <c r="AH121" s="103"/>
      <c r="AI121" s="121"/>
      <c r="AJ121" s="121">
        <f t="shared" si="399"/>
        <v>0</v>
      </c>
      <c r="AK121" s="119">
        <f t="shared" si="400"/>
        <v>0</v>
      </c>
      <c r="AL121" s="101">
        <f t="shared" si="401"/>
        <v>0</v>
      </c>
    </row>
    <row r="122" ht="63">
      <c r="A122" s="96" t="s">
        <v>251</v>
      </c>
      <c r="B122" s="97" t="s">
        <v>252</v>
      </c>
      <c r="C122" s="214">
        <v>70</v>
      </c>
      <c r="D122" s="104">
        <v>0</v>
      </c>
      <c r="E122" s="309">
        <v>0</v>
      </c>
      <c r="F122" s="200">
        <f t="shared" si="393"/>
        <v>0</v>
      </c>
      <c r="G122" s="105">
        <v>0</v>
      </c>
      <c r="H122" s="105">
        <v>0</v>
      </c>
      <c r="I122" s="105"/>
      <c r="J122" s="105"/>
      <c r="K122" s="105"/>
      <c r="L122" s="105"/>
      <c r="M122" s="105">
        <v>0</v>
      </c>
      <c r="N122" s="105"/>
      <c r="O122" s="438">
        <v>0</v>
      </c>
      <c r="P122" s="107"/>
      <c r="Q122" s="107"/>
      <c r="R122" s="107"/>
      <c r="S122" s="107"/>
      <c r="T122" s="107"/>
      <c r="U122" s="101">
        <v>0</v>
      </c>
      <c r="V122" s="101">
        <f t="shared" si="394"/>
        <v>0</v>
      </c>
      <c r="W122" s="10">
        <f t="shared" si="395"/>
        <v>0</v>
      </c>
      <c r="X122" s="107">
        <v>0</v>
      </c>
      <c r="Y122" s="10">
        <f>'ИТОГ и проверка (миша-барс)'!D122</f>
        <v>0</v>
      </c>
      <c r="Z122" s="103">
        <v>0</v>
      </c>
      <c r="AA122" s="300">
        <f t="shared" si="396"/>
        <v>0</v>
      </c>
      <c r="AB122" s="103">
        <f t="shared" si="397"/>
        <v>0</v>
      </c>
      <c r="AC122" s="107"/>
      <c r="AD122" s="103"/>
      <c r="AE122" s="107"/>
      <c r="AF122" s="107"/>
      <c r="AG122" s="103">
        <f t="shared" si="398"/>
        <v>0</v>
      </c>
      <c r="AH122" s="103"/>
      <c r="AI122" s="121"/>
      <c r="AJ122" s="121">
        <f t="shared" si="399"/>
        <v>0</v>
      </c>
      <c r="AK122" s="119">
        <f t="shared" si="400"/>
        <v>0</v>
      </c>
      <c r="AL122" s="101">
        <f t="shared" si="401"/>
        <v>0</v>
      </c>
    </row>
    <row r="123" ht="63">
      <c r="A123" s="96" t="s">
        <v>253</v>
      </c>
      <c r="B123" s="97" t="s">
        <v>254</v>
      </c>
      <c r="C123" s="211">
        <v>247.5</v>
      </c>
      <c r="D123" s="337">
        <v>0</v>
      </c>
      <c r="E123" s="421">
        <v>0</v>
      </c>
      <c r="F123" s="217">
        <f t="shared" si="393"/>
        <v>0</v>
      </c>
      <c r="G123" s="105">
        <v>0</v>
      </c>
      <c r="H123" s="105">
        <v>0</v>
      </c>
      <c r="I123" s="105"/>
      <c r="J123" s="105"/>
      <c r="K123" s="105"/>
      <c r="L123" s="105"/>
      <c r="M123" s="105">
        <v>0</v>
      </c>
      <c r="N123" s="105"/>
      <c r="O123" s="438">
        <v>0</v>
      </c>
      <c r="P123" s="107"/>
      <c r="Q123" s="107"/>
      <c r="R123" s="107"/>
      <c r="S123" s="107"/>
      <c r="T123" s="107"/>
      <c r="U123" s="101">
        <v>0</v>
      </c>
      <c r="V123" s="300">
        <f t="shared" si="394"/>
        <v>0</v>
      </c>
      <c r="W123" s="103">
        <f t="shared" si="395"/>
        <v>0</v>
      </c>
      <c r="X123" s="181">
        <v>0</v>
      </c>
      <c r="Y123" s="103">
        <f>'ИТОГ и проверка (миша-барс)'!D123</f>
        <v>0</v>
      </c>
      <c r="Z123" s="10">
        <v>0</v>
      </c>
      <c r="AA123" s="101">
        <f t="shared" si="396"/>
        <v>0</v>
      </c>
      <c r="AB123" s="10">
        <f t="shared" si="397"/>
        <v>0</v>
      </c>
      <c r="AC123" s="107"/>
      <c r="AD123" s="103"/>
      <c r="AE123" s="107"/>
      <c r="AF123" s="107"/>
      <c r="AG123" s="103">
        <f t="shared" si="398"/>
        <v>0</v>
      </c>
      <c r="AH123" s="103"/>
      <c r="AI123" s="121"/>
      <c r="AJ123" s="121">
        <f t="shared" si="399"/>
        <v>0</v>
      </c>
      <c r="AK123" s="119">
        <f t="shared" si="400"/>
        <v>0</v>
      </c>
      <c r="AL123" s="101">
        <f t="shared" si="401"/>
        <v>0</v>
      </c>
    </row>
    <row r="124" ht="47.25">
      <c r="A124" s="96" t="s">
        <v>255</v>
      </c>
      <c r="B124" s="97" t="s">
        <v>256</v>
      </c>
      <c r="C124" s="265">
        <v>600.66700000000003</v>
      </c>
      <c r="D124" s="104">
        <v>0</v>
      </c>
      <c r="E124" s="182">
        <v>0</v>
      </c>
      <c r="F124" s="200">
        <f t="shared" si="393"/>
        <v>0</v>
      </c>
      <c r="G124" s="105">
        <v>0</v>
      </c>
      <c r="H124" s="105">
        <v>0</v>
      </c>
      <c r="I124" s="105"/>
      <c r="J124" s="105"/>
      <c r="K124" s="105"/>
      <c r="L124" s="105"/>
      <c r="M124" s="105">
        <v>0</v>
      </c>
      <c r="N124" s="105"/>
      <c r="O124" s="438">
        <v>0</v>
      </c>
      <c r="P124" s="107"/>
      <c r="Q124" s="107"/>
      <c r="R124" s="107"/>
      <c r="S124" s="107"/>
      <c r="T124" s="107"/>
      <c r="U124" s="101">
        <v>0</v>
      </c>
      <c r="V124" s="101">
        <f t="shared" si="394"/>
        <v>0</v>
      </c>
      <c r="W124" s="10">
        <f t="shared" si="395"/>
        <v>0</v>
      </c>
      <c r="X124" s="107">
        <v>0</v>
      </c>
      <c r="Y124" s="10">
        <f>'ИТОГ и проверка (миша-барс)'!D124</f>
        <v>0</v>
      </c>
      <c r="Z124" s="103">
        <v>0</v>
      </c>
      <c r="AA124" s="300">
        <f t="shared" si="396"/>
        <v>0</v>
      </c>
      <c r="AB124" s="103">
        <f t="shared" si="397"/>
        <v>0</v>
      </c>
      <c r="AC124" s="107"/>
      <c r="AD124" s="103"/>
      <c r="AE124" s="107"/>
      <c r="AF124" s="107"/>
      <c r="AG124" s="103">
        <f t="shared" si="398"/>
        <v>0</v>
      </c>
      <c r="AH124" s="103"/>
      <c r="AI124" s="121"/>
      <c r="AJ124" s="121">
        <f t="shared" si="399"/>
        <v>0</v>
      </c>
      <c r="AK124" s="119">
        <f t="shared" si="400"/>
        <v>0</v>
      </c>
      <c r="AL124" s="101">
        <f t="shared" si="401"/>
        <v>0</v>
      </c>
    </row>
    <row r="125" ht="31.5">
      <c r="A125" s="96" t="s">
        <v>257</v>
      </c>
      <c r="B125" s="97" t="s">
        <v>258</v>
      </c>
      <c r="C125" s="211">
        <v>1010.05</v>
      </c>
      <c r="D125" s="337">
        <v>0</v>
      </c>
      <c r="E125" s="428">
        <v>0</v>
      </c>
      <c r="F125" s="217">
        <f t="shared" si="393"/>
        <v>0</v>
      </c>
      <c r="G125" s="105">
        <v>0</v>
      </c>
      <c r="H125" s="105">
        <v>0</v>
      </c>
      <c r="I125" s="105"/>
      <c r="J125" s="105"/>
      <c r="K125" s="105"/>
      <c r="L125" s="105"/>
      <c r="M125" s="105">
        <v>0</v>
      </c>
      <c r="N125" s="105"/>
      <c r="O125" s="438">
        <v>0</v>
      </c>
      <c r="P125" s="107"/>
      <c r="Q125" s="107"/>
      <c r="R125" s="107"/>
      <c r="S125" s="107"/>
      <c r="T125" s="107"/>
      <c r="U125" s="101">
        <v>0</v>
      </c>
      <c r="V125" s="300">
        <f t="shared" si="394"/>
        <v>0</v>
      </c>
      <c r="W125" s="103">
        <f t="shared" si="395"/>
        <v>0</v>
      </c>
      <c r="X125" s="181">
        <v>0</v>
      </c>
      <c r="Y125" s="103">
        <f>'ИТОГ и проверка (миша-барс)'!D125</f>
        <v>0</v>
      </c>
      <c r="Z125" s="10">
        <v>0</v>
      </c>
      <c r="AA125" s="101">
        <f t="shared" si="396"/>
        <v>0</v>
      </c>
      <c r="AB125" s="10">
        <f t="shared" si="397"/>
        <v>0</v>
      </c>
      <c r="AC125" s="107"/>
      <c r="AD125" s="103"/>
      <c r="AE125" s="107"/>
      <c r="AF125" s="107"/>
      <c r="AG125" s="103">
        <f t="shared" si="398"/>
        <v>0</v>
      </c>
      <c r="AH125" s="103"/>
      <c r="AI125" s="121"/>
      <c r="AJ125" s="121">
        <f t="shared" si="399"/>
        <v>0</v>
      </c>
      <c r="AK125" s="119">
        <f t="shared" si="400"/>
        <v>0</v>
      </c>
      <c r="AL125" s="101">
        <f t="shared" si="401"/>
        <v>0</v>
      </c>
    </row>
    <row r="126" ht="31.5">
      <c r="A126" s="96" t="s">
        <v>259</v>
      </c>
      <c r="B126" s="97" t="s">
        <v>260</v>
      </c>
      <c r="C126" s="214">
        <v>2437.1999999999998</v>
      </c>
      <c r="D126" s="337">
        <v>0</v>
      </c>
      <c r="E126" s="429">
        <v>0</v>
      </c>
      <c r="F126" s="217">
        <f t="shared" si="393"/>
        <v>0</v>
      </c>
      <c r="G126" s="105">
        <v>0</v>
      </c>
      <c r="H126" s="105">
        <v>0</v>
      </c>
      <c r="I126" s="105"/>
      <c r="J126" s="105"/>
      <c r="K126" s="105"/>
      <c r="L126" s="105"/>
      <c r="M126" s="105">
        <v>0</v>
      </c>
      <c r="N126" s="105"/>
      <c r="O126" s="438">
        <v>0</v>
      </c>
      <c r="P126" s="107"/>
      <c r="Q126" s="107"/>
      <c r="R126" s="107"/>
      <c r="S126" s="107"/>
      <c r="T126" s="107"/>
      <c r="U126" s="101">
        <v>0</v>
      </c>
      <c r="V126" s="101">
        <f t="shared" si="394"/>
        <v>0</v>
      </c>
      <c r="W126" s="10">
        <f t="shared" si="395"/>
        <v>0</v>
      </c>
      <c r="X126" s="107">
        <v>0</v>
      </c>
      <c r="Y126" s="10">
        <f>'ИТОГ и проверка (миша-барс)'!D126</f>
        <v>0</v>
      </c>
      <c r="Z126" s="103">
        <v>0</v>
      </c>
      <c r="AA126" s="300">
        <f t="shared" si="396"/>
        <v>0</v>
      </c>
      <c r="AB126" s="103">
        <f t="shared" si="397"/>
        <v>0</v>
      </c>
      <c r="AC126" s="107"/>
      <c r="AD126" s="103"/>
      <c r="AE126" s="107"/>
      <c r="AF126" s="107"/>
      <c r="AG126" s="103">
        <f t="shared" si="398"/>
        <v>0</v>
      </c>
      <c r="AH126" s="103"/>
      <c r="AI126" s="121"/>
      <c r="AJ126" s="121">
        <f t="shared" si="399"/>
        <v>0</v>
      </c>
      <c r="AK126" s="119">
        <f t="shared" si="400"/>
        <v>0</v>
      </c>
      <c r="AL126" s="101">
        <f t="shared" si="401"/>
        <v>0</v>
      </c>
    </row>
    <row r="127">
      <c r="A127" s="123" t="s">
        <v>261</v>
      </c>
      <c r="B127" s="87" t="s">
        <v>262</v>
      </c>
      <c r="C127" s="218"/>
      <c r="D127" s="88"/>
      <c r="E127" s="207"/>
      <c r="F127" s="235"/>
      <c r="G127" s="91"/>
      <c r="H127" s="91"/>
      <c r="I127" s="91"/>
      <c r="J127" s="91"/>
      <c r="K127" s="91"/>
      <c r="L127" s="91"/>
      <c r="M127" s="91"/>
      <c r="N127" s="91"/>
      <c r="O127" s="439"/>
      <c r="P127" s="88"/>
      <c r="Q127" s="88"/>
      <c r="R127" s="88"/>
      <c r="S127" s="88"/>
      <c r="T127" s="88"/>
      <c r="U127" s="88"/>
      <c r="V127" s="90"/>
      <c r="W127" s="90"/>
      <c r="X127" s="90"/>
      <c r="Y127" s="90"/>
      <c r="Z127" s="150"/>
      <c r="AA127" s="90"/>
      <c r="AB127" s="10">
        <f t="shared" si="397"/>
        <v>0</v>
      </c>
      <c r="AC127" s="90"/>
      <c r="AD127" s="90"/>
      <c r="AE127" s="90"/>
      <c r="AF127" s="90"/>
      <c r="AG127" s="90"/>
      <c r="AH127" s="90"/>
      <c r="AI127" s="370"/>
      <c r="AJ127" s="121">
        <f t="shared" si="399"/>
        <v>0</v>
      </c>
      <c r="AK127" s="119">
        <f t="shared" si="400"/>
        <v>0</v>
      </c>
      <c r="AL127" s="101">
        <f t="shared" si="401"/>
        <v>0</v>
      </c>
    </row>
    <row r="128" ht="47.25">
      <c r="A128" s="96" t="s">
        <v>263</v>
      </c>
      <c r="B128" s="97" t="s">
        <v>264</v>
      </c>
      <c r="C128" s="214">
        <v>1562.3679999999999</v>
      </c>
      <c r="D128" s="104">
        <v>0</v>
      </c>
      <c r="E128" s="120">
        <v>0</v>
      </c>
      <c r="F128" s="200">
        <f t="shared" si="393"/>
        <v>0</v>
      </c>
      <c r="G128" s="105">
        <v>0</v>
      </c>
      <c r="H128" s="105">
        <v>0</v>
      </c>
      <c r="I128" s="105"/>
      <c r="J128" s="105"/>
      <c r="K128" s="105"/>
      <c r="L128" s="105"/>
      <c r="M128" s="105">
        <v>0</v>
      </c>
      <c r="N128" s="105"/>
      <c r="O128" s="438">
        <v>0</v>
      </c>
      <c r="P128" s="107"/>
      <c r="Q128" s="107"/>
      <c r="R128" s="107"/>
      <c r="S128" s="107"/>
      <c r="T128" s="107"/>
      <c r="U128" s="101">
        <v>0</v>
      </c>
      <c r="V128" s="300">
        <f t="shared" si="394"/>
        <v>0</v>
      </c>
      <c r="W128" s="103">
        <f t="shared" si="395"/>
        <v>0</v>
      </c>
      <c r="X128" s="181">
        <v>0</v>
      </c>
      <c r="Y128" s="103">
        <f>'ИТОГ и проверка (миша-барс)'!D128</f>
        <v>0</v>
      </c>
      <c r="Z128" s="10">
        <v>0</v>
      </c>
      <c r="AA128" s="101">
        <f t="shared" si="396"/>
        <v>0</v>
      </c>
      <c r="AB128" s="103">
        <f t="shared" si="397"/>
        <v>0</v>
      </c>
      <c r="AC128" s="107"/>
      <c r="AD128" s="103"/>
      <c r="AE128" s="107"/>
      <c r="AF128" s="107"/>
      <c r="AG128" s="103">
        <f t="shared" si="398"/>
        <v>0</v>
      </c>
      <c r="AH128" s="103"/>
      <c r="AI128" s="121"/>
      <c r="AJ128" s="121">
        <f t="shared" si="399"/>
        <v>0</v>
      </c>
      <c r="AK128" s="119">
        <f t="shared" si="400"/>
        <v>0</v>
      </c>
      <c r="AL128" s="101">
        <f t="shared" si="401"/>
        <v>0</v>
      </c>
    </row>
    <row r="129" ht="47.25">
      <c r="A129" s="96" t="s">
        <v>265</v>
      </c>
      <c r="B129" s="97" t="s">
        <v>266</v>
      </c>
      <c r="C129" s="211">
        <v>166.57499999999999</v>
      </c>
      <c r="D129" s="104">
        <v>0</v>
      </c>
      <c r="E129" s="289">
        <v>0</v>
      </c>
      <c r="F129" s="200">
        <f t="shared" si="393"/>
        <v>0</v>
      </c>
      <c r="G129" s="105">
        <v>0</v>
      </c>
      <c r="H129" s="105">
        <v>0</v>
      </c>
      <c r="I129" s="105"/>
      <c r="J129" s="105"/>
      <c r="K129" s="105"/>
      <c r="L129" s="105"/>
      <c r="M129" s="105">
        <v>0</v>
      </c>
      <c r="N129" s="105"/>
      <c r="O129" s="438">
        <v>0</v>
      </c>
      <c r="P129" s="107"/>
      <c r="Q129" s="107"/>
      <c r="R129" s="107"/>
      <c r="S129" s="107"/>
      <c r="T129" s="107"/>
      <c r="U129" s="101">
        <v>0</v>
      </c>
      <c r="V129" s="101">
        <f t="shared" si="394"/>
        <v>0</v>
      </c>
      <c r="W129" s="10">
        <f t="shared" si="395"/>
        <v>0</v>
      </c>
      <c r="X129" s="107">
        <v>0</v>
      </c>
      <c r="Y129" s="10">
        <f>'ИТОГ и проверка (миша-барс)'!D129</f>
        <v>0</v>
      </c>
      <c r="Z129" s="103">
        <v>0</v>
      </c>
      <c r="AA129" s="101">
        <f t="shared" si="396"/>
        <v>0</v>
      </c>
      <c r="AB129" s="10">
        <f t="shared" si="397"/>
        <v>0</v>
      </c>
      <c r="AC129" s="107"/>
      <c r="AD129" s="103"/>
      <c r="AE129" s="107"/>
      <c r="AF129" s="107"/>
      <c r="AG129" s="103">
        <f t="shared" si="398"/>
        <v>0</v>
      </c>
      <c r="AH129" s="103"/>
      <c r="AI129" s="121"/>
      <c r="AJ129" s="121">
        <f t="shared" si="399"/>
        <v>0</v>
      </c>
      <c r="AK129" s="119">
        <f t="shared" si="400"/>
        <v>0</v>
      </c>
      <c r="AL129" s="101">
        <f t="shared" si="401"/>
        <v>0</v>
      </c>
    </row>
    <row r="130" ht="47.25">
      <c r="A130" s="96" t="s">
        <v>267</v>
      </c>
      <c r="B130" s="97" t="s">
        <v>268</v>
      </c>
      <c r="C130" s="214">
        <v>6.7999999999999998</v>
      </c>
      <c r="D130" s="104">
        <v>0</v>
      </c>
      <c r="E130" s="100">
        <v>0</v>
      </c>
      <c r="F130" s="200">
        <f t="shared" si="393"/>
        <v>0</v>
      </c>
      <c r="G130" s="105">
        <v>0</v>
      </c>
      <c r="H130" s="105">
        <v>0</v>
      </c>
      <c r="I130" s="105"/>
      <c r="J130" s="105"/>
      <c r="K130" s="105"/>
      <c r="L130" s="105"/>
      <c r="M130" s="105">
        <v>0</v>
      </c>
      <c r="N130" s="105"/>
      <c r="O130" s="440">
        <v>0</v>
      </c>
      <c r="P130" s="107"/>
      <c r="Q130" s="107"/>
      <c r="R130" s="107"/>
      <c r="S130" s="107"/>
      <c r="T130" s="107"/>
      <c r="U130" s="101">
        <v>0</v>
      </c>
      <c r="V130" s="300">
        <f t="shared" si="394"/>
        <v>0</v>
      </c>
      <c r="W130" s="103">
        <f t="shared" si="395"/>
        <v>0</v>
      </c>
      <c r="X130" s="181">
        <v>0</v>
      </c>
      <c r="Y130" s="103">
        <f>'ИТОГ и проверка (миша-барс)'!D130</f>
        <v>0</v>
      </c>
      <c r="Z130" s="10">
        <v>0</v>
      </c>
      <c r="AA130" s="101">
        <f t="shared" si="396"/>
        <v>0</v>
      </c>
      <c r="AB130" s="103">
        <f t="shared" si="397"/>
        <v>0</v>
      </c>
      <c r="AC130" s="107"/>
      <c r="AD130" s="103"/>
      <c r="AE130" s="107"/>
      <c r="AF130" s="107"/>
      <c r="AG130" s="103">
        <f t="shared" si="398"/>
        <v>0</v>
      </c>
      <c r="AH130" s="103"/>
      <c r="AI130" s="121"/>
      <c r="AJ130" s="121">
        <f t="shared" si="399"/>
        <v>0</v>
      </c>
      <c r="AK130" s="119">
        <f t="shared" si="400"/>
        <v>0</v>
      </c>
      <c r="AL130" s="101">
        <f t="shared" si="401"/>
        <v>0</v>
      </c>
    </row>
    <row r="131">
      <c r="A131" s="123" t="s">
        <v>269</v>
      </c>
      <c r="B131" s="87" t="s">
        <v>270</v>
      </c>
      <c r="C131" s="218"/>
      <c r="D131" s="88"/>
      <c r="E131" s="207"/>
      <c r="F131" s="235"/>
      <c r="G131" s="91"/>
      <c r="H131" s="91"/>
      <c r="I131" s="91"/>
      <c r="J131" s="91"/>
      <c r="K131" s="91"/>
      <c r="L131" s="91"/>
      <c r="M131" s="91"/>
      <c r="N131" s="91"/>
      <c r="O131" s="439"/>
      <c r="P131" s="88"/>
      <c r="Q131" s="88"/>
      <c r="R131" s="88"/>
      <c r="S131" s="88"/>
      <c r="T131" s="88"/>
      <c r="U131" s="88"/>
      <c r="V131" s="90"/>
      <c r="W131" s="90"/>
      <c r="X131" s="90"/>
      <c r="Y131" s="90"/>
      <c r="Z131" s="150"/>
      <c r="AA131" s="90"/>
      <c r="AB131" s="10">
        <f t="shared" si="397"/>
        <v>0</v>
      </c>
      <c r="AC131" s="90"/>
      <c r="AD131" s="90"/>
      <c r="AE131" s="90"/>
      <c r="AF131" s="90"/>
      <c r="AG131" s="90"/>
      <c r="AH131" s="90"/>
      <c r="AI131" s="370"/>
      <c r="AJ131" s="121">
        <f t="shared" si="399"/>
        <v>0</v>
      </c>
      <c r="AK131" s="119">
        <f t="shared" si="400"/>
        <v>0</v>
      </c>
      <c r="AL131" s="101">
        <f t="shared" si="401"/>
        <v>0</v>
      </c>
    </row>
    <row r="132" ht="47.25">
      <c r="A132" s="96" t="s">
        <v>271</v>
      </c>
      <c r="B132" s="97" t="s">
        <v>272</v>
      </c>
      <c r="C132" s="265">
        <v>1015</v>
      </c>
      <c r="D132" s="104">
        <v>0</v>
      </c>
      <c r="E132" s="294">
        <v>0</v>
      </c>
      <c r="F132" s="200">
        <f t="shared" si="393"/>
        <v>0</v>
      </c>
      <c r="G132" s="105">
        <v>0</v>
      </c>
      <c r="H132" s="105">
        <v>0</v>
      </c>
      <c r="I132" s="105"/>
      <c r="J132" s="105"/>
      <c r="K132" s="105"/>
      <c r="L132" s="105"/>
      <c r="M132" s="105">
        <v>0</v>
      </c>
      <c r="N132" s="105"/>
      <c r="O132" s="438">
        <v>0</v>
      </c>
      <c r="P132" s="107"/>
      <c r="Q132" s="107"/>
      <c r="R132" s="107"/>
      <c r="S132" s="107"/>
      <c r="T132" s="107"/>
      <c r="U132" s="101">
        <v>0</v>
      </c>
      <c r="V132" s="300">
        <f t="shared" si="394"/>
        <v>0</v>
      </c>
      <c r="W132" s="103">
        <f t="shared" si="395"/>
        <v>0</v>
      </c>
      <c r="X132" s="181">
        <v>0</v>
      </c>
      <c r="Y132" s="103">
        <f>'ИТОГ и проверка (миша-барс)'!D132</f>
        <v>0</v>
      </c>
      <c r="Z132" s="10">
        <v>0</v>
      </c>
      <c r="AA132" s="101">
        <f t="shared" si="396"/>
        <v>0</v>
      </c>
      <c r="AB132" s="103">
        <f t="shared" si="397"/>
        <v>0</v>
      </c>
      <c r="AC132" s="107"/>
      <c r="AD132" s="103"/>
      <c r="AE132" s="107"/>
      <c r="AF132" s="107"/>
      <c r="AG132" s="103">
        <f t="shared" si="398"/>
        <v>0</v>
      </c>
      <c r="AH132" s="103"/>
      <c r="AI132" s="121"/>
      <c r="AJ132" s="121">
        <f t="shared" si="399"/>
        <v>0</v>
      </c>
      <c r="AK132" s="119">
        <f t="shared" si="400"/>
        <v>0</v>
      </c>
      <c r="AL132" s="101">
        <f t="shared" si="401"/>
        <v>0</v>
      </c>
    </row>
    <row r="133" ht="31.5">
      <c r="A133" s="96" t="s">
        <v>273</v>
      </c>
      <c r="B133" s="97" t="s">
        <v>274</v>
      </c>
      <c r="C133" s="211">
        <v>163.09700000000001</v>
      </c>
      <c r="D133" s="337">
        <v>0</v>
      </c>
      <c r="E133" s="213">
        <v>0</v>
      </c>
      <c r="F133" s="217">
        <f t="shared" si="393"/>
        <v>0</v>
      </c>
      <c r="G133" s="105">
        <v>0</v>
      </c>
      <c r="H133" s="105">
        <v>0</v>
      </c>
      <c r="I133" s="105"/>
      <c r="J133" s="105"/>
      <c r="K133" s="105"/>
      <c r="L133" s="105"/>
      <c r="M133" s="105">
        <v>0</v>
      </c>
      <c r="N133" s="105"/>
      <c r="O133" s="438">
        <v>0</v>
      </c>
      <c r="P133" s="107"/>
      <c r="Q133" s="107"/>
      <c r="R133" s="107"/>
      <c r="S133" s="107"/>
      <c r="T133" s="107"/>
      <c r="U133" s="101">
        <v>0</v>
      </c>
      <c r="V133" s="101">
        <f t="shared" si="394"/>
        <v>0</v>
      </c>
      <c r="W133" s="10">
        <f t="shared" si="395"/>
        <v>0</v>
      </c>
      <c r="X133" s="107">
        <v>0</v>
      </c>
      <c r="Y133" s="10">
        <f>'ИТОГ и проверка (миша-барс)'!D133</f>
        <v>0</v>
      </c>
      <c r="Z133" s="103">
        <v>0</v>
      </c>
      <c r="AA133" s="101">
        <f t="shared" si="396"/>
        <v>0</v>
      </c>
      <c r="AB133" s="10">
        <f t="shared" si="397"/>
        <v>0</v>
      </c>
      <c r="AC133" s="107"/>
      <c r="AD133" s="103"/>
      <c r="AE133" s="107"/>
      <c r="AF133" s="107"/>
      <c r="AG133" s="103">
        <f t="shared" si="398"/>
        <v>0</v>
      </c>
      <c r="AH133" s="103"/>
      <c r="AI133" s="121"/>
      <c r="AJ133" s="121">
        <f t="shared" si="399"/>
        <v>0</v>
      </c>
      <c r="AK133" s="119">
        <f t="shared" si="400"/>
        <v>0</v>
      </c>
      <c r="AL133" s="101">
        <f t="shared" si="401"/>
        <v>0</v>
      </c>
    </row>
    <row r="134" ht="31.5">
      <c r="A134" s="96" t="s">
        <v>275</v>
      </c>
      <c r="B134" s="97" t="s">
        <v>276</v>
      </c>
      <c r="C134" s="214">
        <v>385.19600000000003</v>
      </c>
      <c r="D134" s="337">
        <v>0</v>
      </c>
      <c r="E134" s="213">
        <v>0</v>
      </c>
      <c r="F134" s="217">
        <f t="shared" si="393"/>
        <v>0</v>
      </c>
      <c r="G134" s="105">
        <v>0</v>
      </c>
      <c r="H134" s="105">
        <v>0</v>
      </c>
      <c r="I134" s="105"/>
      <c r="J134" s="105"/>
      <c r="K134" s="105"/>
      <c r="L134" s="105"/>
      <c r="M134" s="105">
        <v>0</v>
      </c>
      <c r="N134" s="105"/>
      <c r="O134" s="438">
        <v>0</v>
      </c>
      <c r="P134" s="107"/>
      <c r="Q134" s="107"/>
      <c r="R134" s="107"/>
      <c r="S134" s="107"/>
      <c r="T134" s="107"/>
      <c r="U134" s="101">
        <v>0</v>
      </c>
      <c r="V134" s="300">
        <f t="shared" si="394"/>
        <v>0</v>
      </c>
      <c r="W134" s="103">
        <f t="shared" si="395"/>
        <v>0</v>
      </c>
      <c r="X134" s="181">
        <v>0</v>
      </c>
      <c r="Y134" s="103">
        <f>'ИТОГ и проверка (миша-барс)'!D134</f>
        <v>0</v>
      </c>
      <c r="Z134" s="10">
        <v>0</v>
      </c>
      <c r="AA134" s="101">
        <f t="shared" si="396"/>
        <v>0</v>
      </c>
      <c r="AB134" s="103">
        <f t="shared" si="397"/>
        <v>0</v>
      </c>
      <c r="AC134" s="107"/>
      <c r="AD134" s="103"/>
      <c r="AE134" s="107"/>
      <c r="AF134" s="107"/>
      <c r="AG134" s="103">
        <f t="shared" si="398"/>
        <v>0</v>
      </c>
      <c r="AH134" s="103"/>
      <c r="AI134" s="121"/>
      <c r="AJ134" s="121">
        <f t="shared" si="399"/>
        <v>0</v>
      </c>
      <c r="AK134" s="119">
        <f t="shared" si="400"/>
        <v>0</v>
      </c>
      <c r="AL134" s="101">
        <f t="shared" si="401"/>
        <v>0</v>
      </c>
    </row>
    <row r="135" ht="31.5">
      <c r="A135" s="96" t="s">
        <v>277</v>
      </c>
      <c r="B135" s="97" t="s">
        <v>278</v>
      </c>
      <c r="C135" s="211">
        <v>42.954999999999998</v>
      </c>
      <c r="D135" s="104">
        <v>0</v>
      </c>
      <c r="E135" s="230">
        <v>0</v>
      </c>
      <c r="F135" s="200">
        <f t="shared" si="393"/>
        <v>0</v>
      </c>
      <c r="G135" s="105">
        <v>0</v>
      </c>
      <c r="H135" s="105">
        <v>0</v>
      </c>
      <c r="I135" s="105"/>
      <c r="J135" s="105"/>
      <c r="K135" s="105"/>
      <c r="L135" s="105"/>
      <c r="M135" s="105">
        <v>0</v>
      </c>
      <c r="N135" s="105"/>
      <c r="O135" s="440">
        <v>0</v>
      </c>
      <c r="P135" s="107"/>
      <c r="Q135" s="107"/>
      <c r="R135" s="107"/>
      <c r="S135" s="107"/>
      <c r="T135" s="107"/>
      <c r="U135" s="101">
        <v>0</v>
      </c>
      <c r="V135" s="101">
        <f t="shared" si="394"/>
        <v>0</v>
      </c>
      <c r="W135" s="10">
        <f t="shared" si="395"/>
        <v>0</v>
      </c>
      <c r="X135" s="107">
        <v>0</v>
      </c>
      <c r="Y135" s="10">
        <f>'ИТОГ и проверка (миша-барс)'!D135</f>
        <v>0</v>
      </c>
      <c r="Z135" s="103">
        <v>0</v>
      </c>
      <c r="AA135" s="101">
        <f t="shared" si="396"/>
        <v>0</v>
      </c>
      <c r="AB135" s="10">
        <f t="shared" si="397"/>
        <v>0</v>
      </c>
      <c r="AC135" s="107"/>
      <c r="AD135" s="103"/>
      <c r="AE135" s="107"/>
      <c r="AF135" s="107"/>
      <c r="AG135" s="103">
        <f t="shared" si="398"/>
        <v>0</v>
      </c>
      <c r="AH135" s="103"/>
      <c r="AI135" s="121"/>
      <c r="AJ135" s="121">
        <f t="shared" si="399"/>
        <v>0</v>
      </c>
      <c r="AK135" s="119">
        <f t="shared" si="400"/>
        <v>0</v>
      </c>
      <c r="AL135" s="101">
        <f t="shared" si="401"/>
        <v>0</v>
      </c>
    </row>
    <row r="136" ht="47.25">
      <c r="A136" s="96" t="s">
        <v>279</v>
      </c>
      <c r="B136" s="97" t="s">
        <v>280</v>
      </c>
      <c r="C136" s="214">
        <v>31.655000000000001</v>
      </c>
      <c r="D136" s="104">
        <v>0</v>
      </c>
      <c r="E136" s="120">
        <v>0</v>
      </c>
      <c r="F136" s="200">
        <f t="shared" si="393"/>
        <v>0</v>
      </c>
      <c r="G136" s="105">
        <v>0</v>
      </c>
      <c r="H136" s="105">
        <v>0</v>
      </c>
      <c r="I136" s="105"/>
      <c r="J136" s="105"/>
      <c r="K136" s="105"/>
      <c r="L136" s="105"/>
      <c r="M136" s="105">
        <v>0</v>
      </c>
      <c r="N136" s="105"/>
      <c r="O136" s="438">
        <v>0</v>
      </c>
      <c r="P136" s="107"/>
      <c r="Q136" s="107"/>
      <c r="R136" s="107"/>
      <c r="S136" s="107"/>
      <c r="T136" s="107"/>
      <c r="U136" s="101">
        <v>0</v>
      </c>
      <c r="V136" s="300">
        <f t="shared" si="394"/>
        <v>0</v>
      </c>
      <c r="W136" s="103">
        <f t="shared" si="395"/>
        <v>0</v>
      </c>
      <c r="X136" s="181">
        <v>0</v>
      </c>
      <c r="Y136" s="103">
        <f>'ИТОГ и проверка (миша-барс)'!D136</f>
        <v>0</v>
      </c>
      <c r="Z136" s="10">
        <v>0</v>
      </c>
      <c r="AA136" s="101">
        <f t="shared" si="396"/>
        <v>0</v>
      </c>
      <c r="AB136" s="103">
        <f t="shared" si="397"/>
        <v>0</v>
      </c>
      <c r="AC136" s="107"/>
      <c r="AD136" s="103"/>
      <c r="AE136" s="107"/>
      <c r="AF136" s="107"/>
      <c r="AG136" s="103">
        <f t="shared" si="398"/>
        <v>0</v>
      </c>
      <c r="AH136" s="103"/>
      <c r="AI136" s="121"/>
      <c r="AJ136" s="121">
        <f t="shared" si="399"/>
        <v>0</v>
      </c>
      <c r="AK136" s="119">
        <f t="shared" si="400"/>
        <v>0</v>
      </c>
      <c r="AL136" s="101">
        <f t="shared" si="401"/>
        <v>0</v>
      </c>
    </row>
    <row r="137" ht="47.25">
      <c r="A137" s="96" t="s">
        <v>281</v>
      </c>
      <c r="B137" s="97" t="s">
        <v>282</v>
      </c>
      <c r="C137" s="211">
        <v>49.079999999999998</v>
      </c>
      <c r="D137" s="104">
        <v>0</v>
      </c>
      <c r="E137" s="182">
        <v>0</v>
      </c>
      <c r="F137" s="200">
        <f t="shared" si="393"/>
        <v>0</v>
      </c>
      <c r="G137" s="105">
        <v>0</v>
      </c>
      <c r="H137" s="105">
        <v>0</v>
      </c>
      <c r="I137" s="105"/>
      <c r="J137" s="105"/>
      <c r="K137" s="105"/>
      <c r="L137" s="105"/>
      <c r="M137" s="105">
        <v>0</v>
      </c>
      <c r="N137" s="105"/>
      <c r="O137" s="438">
        <v>0</v>
      </c>
      <c r="P137" s="107"/>
      <c r="Q137" s="107"/>
      <c r="R137" s="107"/>
      <c r="S137" s="107"/>
      <c r="T137" s="107"/>
      <c r="U137" s="101">
        <v>0</v>
      </c>
      <c r="V137" s="101">
        <f t="shared" si="394"/>
        <v>0</v>
      </c>
      <c r="W137" s="10">
        <f t="shared" si="395"/>
        <v>0</v>
      </c>
      <c r="X137" s="107">
        <v>0</v>
      </c>
      <c r="Y137" s="10">
        <f>'ИТОГ и проверка (миша-барс)'!D137</f>
        <v>0</v>
      </c>
      <c r="Z137" s="103">
        <v>0</v>
      </c>
      <c r="AA137" s="101">
        <f t="shared" si="396"/>
        <v>0</v>
      </c>
      <c r="AB137" s="10">
        <f t="shared" si="397"/>
        <v>0</v>
      </c>
      <c r="AC137" s="107"/>
      <c r="AD137" s="103"/>
      <c r="AE137" s="107"/>
      <c r="AF137" s="107"/>
      <c r="AG137" s="103">
        <f t="shared" si="398"/>
        <v>0</v>
      </c>
      <c r="AH137" s="103"/>
      <c r="AI137" s="121"/>
      <c r="AJ137" s="121">
        <f t="shared" si="399"/>
        <v>0</v>
      </c>
      <c r="AK137" s="119">
        <f t="shared" si="400"/>
        <v>0</v>
      </c>
      <c r="AL137" s="101">
        <f t="shared" si="401"/>
        <v>0</v>
      </c>
    </row>
    <row r="138" ht="47.25">
      <c r="A138" s="96" t="s">
        <v>283</v>
      </c>
      <c r="B138" s="97" t="s">
        <v>284</v>
      </c>
      <c r="C138" s="214">
        <v>151.08000000000001</v>
      </c>
      <c r="D138" s="104">
        <v>0</v>
      </c>
      <c r="E138" s="120">
        <v>0</v>
      </c>
      <c r="F138" s="200">
        <f t="shared" si="393"/>
        <v>0</v>
      </c>
      <c r="G138" s="105">
        <v>0</v>
      </c>
      <c r="H138" s="105">
        <v>0</v>
      </c>
      <c r="I138" s="105">
        <v>0</v>
      </c>
      <c r="J138" s="105"/>
      <c r="K138" s="105"/>
      <c r="L138" s="105"/>
      <c r="M138" s="105">
        <v>0</v>
      </c>
      <c r="N138" s="105"/>
      <c r="O138" s="438">
        <v>0</v>
      </c>
      <c r="P138" s="107"/>
      <c r="Q138" s="107"/>
      <c r="R138" s="107"/>
      <c r="S138" s="107"/>
      <c r="T138" s="107"/>
      <c r="U138" s="101">
        <v>0</v>
      </c>
      <c r="V138" s="300">
        <f t="shared" si="394"/>
        <v>0</v>
      </c>
      <c r="W138" s="103">
        <f t="shared" si="395"/>
        <v>0</v>
      </c>
      <c r="X138" s="181">
        <v>0</v>
      </c>
      <c r="Y138" s="103">
        <f>'ИТОГ и проверка (миша-барс)'!D138</f>
        <v>0</v>
      </c>
      <c r="Z138" s="10">
        <v>0</v>
      </c>
      <c r="AA138" s="101">
        <f t="shared" si="396"/>
        <v>0</v>
      </c>
      <c r="AB138" s="103">
        <f t="shared" si="397"/>
        <v>0</v>
      </c>
      <c r="AC138" s="107">
        <v>0</v>
      </c>
      <c r="AD138" s="103"/>
      <c r="AE138" s="107"/>
      <c r="AF138" s="107"/>
      <c r="AG138" s="103">
        <f t="shared" si="398"/>
        <v>0</v>
      </c>
      <c r="AH138" s="103"/>
      <c r="AI138" s="121"/>
      <c r="AJ138" s="121">
        <f t="shared" si="399"/>
        <v>0</v>
      </c>
      <c r="AK138" s="119">
        <f t="shared" si="400"/>
        <v>0</v>
      </c>
      <c r="AL138" s="101">
        <f t="shared" si="401"/>
        <v>0</v>
      </c>
    </row>
    <row r="139" ht="47.25">
      <c r="A139" s="96" t="s">
        <v>285</v>
      </c>
      <c r="B139" s="97" t="s">
        <v>286</v>
      </c>
      <c r="C139" s="211">
        <v>46.079999999999998</v>
      </c>
      <c r="D139" s="104">
        <v>0</v>
      </c>
      <c r="E139" s="182">
        <v>0</v>
      </c>
      <c r="F139" s="200">
        <f t="shared" si="393"/>
        <v>0</v>
      </c>
      <c r="G139" s="105">
        <v>0</v>
      </c>
      <c r="H139" s="105">
        <v>0</v>
      </c>
      <c r="I139" s="105">
        <v>0</v>
      </c>
      <c r="J139" s="105"/>
      <c r="K139" s="105"/>
      <c r="L139" s="105"/>
      <c r="M139" s="105">
        <v>0</v>
      </c>
      <c r="N139" s="105"/>
      <c r="O139" s="438">
        <v>0</v>
      </c>
      <c r="P139" s="107"/>
      <c r="Q139" s="107"/>
      <c r="R139" s="107"/>
      <c r="S139" s="107"/>
      <c r="T139" s="107"/>
      <c r="U139" s="101">
        <v>0</v>
      </c>
      <c r="V139" s="101">
        <f t="shared" si="394"/>
        <v>0</v>
      </c>
      <c r="W139" s="10">
        <f t="shared" si="395"/>
        <v>0</v>
      </c>
      <c r="X139" s="107">
        <v>0</v>
      </c>
      <c r="Y139" s="10">
        <f>'ИТОГ и проверка (миша-барс)'!D139</f>
        <v>0</v>
      </c>
      <c r="Z139" s="103">
        <v>0</v>
      </c>
      <c r="AA139" s="101">
        <f t="shared" si="396"/>
        <v>0</v>
      </c>
      <c r="AB139" s="10">
        <f t="shared" si="397"/>
        <v>0</v>
      </c>
      <c r="AC139" s="107">
        <v>0</v>
      </c>
      <c r="AD139" s="103"/>
      <c r="AE139" s="107"/>
      <c r="AF139" s="107"/>
      <c r="AG139" s="103">
        <f t="shared" si="398"/>
        <v>0</v>
      </c>
      <c r="AH139" s="103"/>
      <c r="AI139" s="121"/>
      <c r="AJ139" s="121">
        <f t="shared" si="399"/>
        <v>0</v>
      </c>
      <c r="AK139" s="119">
        <f t="shared" si="400"/>
        <v>0</v>
      </c>
      <c r="AL139" s="101">
        <f t="shared" si="401"/>
        <v>0</v>
      </c>
    </row>
    <row r="140" ht="47.25">
      <c r="A140" s="96" t="s">
        <v>287</v>
      </c>
      <c r="B140" s="97" t="s">
        <v>288</v>
      </c>
      <c r="C140" s="214">
        <v>2622.1399999999999</v>
      </c>
      <c r="D140" s="104">
        <v>0</v>
      </c>
      <c r="E140" s="120">
        <v>0</v>
      </c>
      <c r="F140" s="200">
        <f t="shared" si="393"/>
        <v>0</v>
      </c>
      <c r="G140" s="105">
        <v>0</v>
      </c>
      <c r="H140" s="105">
        <v>0</v>
      </c>
      <c r="I140" s="105">
        <v>0</v>
      </c>
      <c r="J140" s="105"/>
      <c r="K140" s="105"/>
      <c r="L140" s="105"/>
      <c r="M140" s="105">
        <v>0</v>
      </c>
      <c r="N140" s="105"/>
      <c r="O140" s="438">
        <v>0</v>
      </c>
      <c r="P140" s="107"/>
      <c r="Q140" s="107"/>
      <c r="R140" s="107"/>
      <c r="S140" s="107"/>
      <c r="T140" s="107"/>
      <c r="U140" s="101">
        <v>0</v>
      </c>
      <c r="V140" s="300">
        <f t="shared" si="394"/>
        <v>0</v>
      </c>
      <c r="W140" s="103">
        <f t="shared" si="395"/>
        <v>0</v>
      </c>
      <c r="X140" s="181">
        <v>0</v>
      </c>
      <c r="Y140" s="103">
        <f>'ИТОГ и проверка (миша-барс)'!D140</f>
        <v>0</v>
      </c>
      <c r="Z140" s="10">
        <v>0</v>
      </c>
      <c r="AA140" s="101">
        <f t="shared" si="396"/>
        <v>0</v>
      </c>
      <c r="AB140" s="103">
        <f t="shared" si="397"/>
        <v>0</v>
      </c>
      <c r="AC140" s="107">
        <v>0</v>
      </c>
      <c r="AD140" s="103"/>
      <c r="AE140" s="107"/>
      <c r="AF140" s="107"/>
      <c r="AG140" s="103">
        <f t="shared" si="398"/>
        <v>0</v>
      </c>
      <c r="AH140" s="103"/>
      <c r="AI140" s="121"/>
      <c r="AJ140" s="121">
        <f t="shared" si="399"/>
        <v>0</v>
      </c>
      <c r="AK140" s="119">
        <f t="shared" si="400"/>
        <v>0</v>
      </c>
      <c r="AL140" s="101">
        <f t="shared" si="401"/>
        <v>0</v>
      </c>
    </row>
    <row r="141">
      <c r="A141" s="123" t="s">
        <v>289</v>
      </c>
      <c r="B141" s="87" t="s">
        <v>290</v>
      </c>
      <c r="C141" s="218"/>
      <c r="D141" s="88"/>
      <c r="E141" s="207"/>
      <c r="F141" s="235"/>
      <c r="G141" s="91"/>
      <c r="H141" s="91"/>
      <c r="I141" s="91"/>
      <c r="J141" s="91"/>
      <c r="K141" s="91"/>
      <c r="L141" s="91"/>
      <c r="M141" s="91"/>
      <c r="N141" s="91"/>
      <c r="O141" s="439"/>
      <c r="P141" s="88"/>
      <c r="Q141" s="88"/>
      <c r="R141" s="88"/>
      <c r="S141" s="88"/>
      <c r="T141" s="88"/>
      <c r="U141" s="88"/>
      <c r="V141" s="90"/>
      <c r="W141" s="90"/>
      <c r="X141" s="90"/>
      <c r="Y141" s="90"/>
      <c r="Z141" s="150"/>
      <c r="AA141" s="90"/>
      <c r="AB141" s="10">
        <f t="shared" si="397"/>
        <v>0</v>
      </c>
      <c r="AC141" s="90"/>
      <c r="AD141" s="90"/>
      <c r="AE141" s="90"/>
      <c r="AF141" s="90"/>
      <c r="AG141" s="90"/>
      <c r="AH141" s="90"/>
      <c r="AI141" s="370"/>
      <c r="AJ141" s="121">
        <f t="shared" si="399"/>
        <v>0</v>
      </c>
      <c r="AK141" s="119">
        <f t="shared" si="400"/>
        <v>0</v>
      </c>
      <c r="AL141" s="101">
        <f t="shared" si="401"/>
        <v>0</v>
      </c>
    </row>
    <row r="142" ht="31.5">
      <c r="A142" s="96" t="s">
        <v>291</v>
      </c>
      <c r="B142" s="97" t="s">
        <v>292</v>
      </c>
      <c r="C142" s="214">
        <v>240</v>
      </c>
      <c r="D142" s="104">
        <v>58</v>
      </c>
      <c r="E142" s="120">
        <v>58</v>
      </c>
      <c r="F142" s="200">
        <f t="shared" si="393"/>
        <v>0.24166666666666667</v>
      </c>
      <c r="G142" s="105">
        <v>5</v>
      </c>
      <c r="H142" s="105">
        <v>9</v>
      </c>
      <c r="I142" s="105"/>
      <c r="J142" s="105"/>
      <c r="K142" s="105"/>
      <c r="L142" s="105"/>
      <c r="M142" s="105">
        <v>5</v>
      </c>
      <c r="N142" s="105"/>
      <c r="O142" s="438">
        <v>2</v>
      </c>
      <c r="P142" s="107"/>
      <c r="Q142" s="107"/>
      <c r="R142" s="107"/>
      <c r="S142" s="107"/>
      <c r="T142" s="107"/>
      <c r="U142" s="101">
        <v>0</v>
      </c>
      <c r="V142" s="300">
        <f t="shared" si="394"/>
        <v>5.8000000000000007</v>
      </c>
      <c r="W142" s="103">
        <f t="shared" si="395"/>
        <v>5</v>
      </c>
      <c r="X142" s="181">
        <v>10</v>
      </c>
      <c r="Y142" s="103">
        <f>'ИТОГ и проверка (миша-барс)'!D142</f>
        <v>4</v>
      </c>
      <c r="Z142" s="10">
        <f t="shared" si="403"/>
        <v>6.8965517241379315</v>
      </c>
      <c r="AA142" s="101">
        <f t="shared" si="396"/>
        <v>-3.1034482758620685</v>
      </c>
      <c r="AB142" s="103">
        <f t="shared" si="397"/>
        <v>0</v>
      </c>
      <c r="AC142" s="107"/>
      <c r="AD142" s="103"/>
      <c r="AE142" s="107"/>
      <c r="AF142" s="107"/>
      <c r="AG142" s="103">
        <f t="shared" si="398"/>
        <v>4</v>
      </c>
      <c r="AH142" s="103"/>
      <c r="AI142" s="121"/>
      <c r="AJ142" s="121">
        <f t="shared" si="399"/>
        <v>4</v>
      </c>
      <c r="AK142" s="119">
        <f t="shared" si="400"/>
        <v>0</v>
      </c>
      <c r="AL142" s="101">
        <f t="shared" si="401"/>
        <v>0</v>
      </c>
    </row>
    <row r="143">
      <c r="A143" s="123" t="s">
        <v>293</v>
      </c>
      <c r="B143" s="87" t="s">
        <v>294</v>
      </c>
      <c r="C143" s="218"/>
      <c r="D143" s="88"/>
      <c r="E143" s="207"/>
      <c r="F143" s="235"/>
      <c r="G143" s="91"/>
      <c r="H143" s="91"/>
      <c r="I143" s="91"/>
      <c r="J143" s="91"/>
      <c r="K143" s="91"/>
      <c r="L143" s="91"/>
      <c r="M143" s="91"/>
      <c r="N143" s="91"/>
      <c r="O143" s="439"/>
      <c r="P143" s="88"/>
      <c r="Q143" s="88"/>
      <c r="R143" s="88"/>
      <c r="S143" s="88"/>
      <c r="T143" s="88"/>
      <c r="U143" s="88"/>
      <c r="V143" s="90"/>
      <c r="W143" s="90"/>
      <c r="X143" s="90"/>
      <c r="Y143" s="90"/>
      <c r="Z143" s="150"/>
      <c r="AA143" s="90"/>
      <c r="AB143" s="10">
        <f t="shared" si="397"/>
        <v>0</v>
      </c>
      <c r="AC143" s="90"/>
      <c r="AD143" s="90"/>
      <c r="AE143" s="90"/>
      <c r="AF143" s="90"/>
      <c r="AG143" s="90"/>
      <c r="AH143" s="90"/>
      <c r="AI143" s="370"/>
      <c r="AJ143" s="121">
        <f t="shared" si="399"/>
        <v>0</v>
      </c>
      <c r="AK143" s="119">
        <f t="shared" si="400"/>
        <v>0</v>
      </c>
      <c r="AL143" s="101">
        <f t="shared" si="401"/>
        <v>0</v>
      </c>
    </row>
    <row r="144" ht="31.5">
      <c r="A144" s="96" t="s">
        <v>295</v>
      </c>
      <c r="B144" s="97" t="s">
        <v>296</v>
      </c>
      <c r="C144" s="214">
        <v>8.4109999999999996</v>
      </c>
      <c r="D144" s="104">
        <v>0</v>
      </c>
      <c r="E144" s="100">
        <v>0</v>
      </c>
      <c r="F144" s="200">
        <f t="shared" si="393"/>
        <v>0</v>
      </c>
      <c r="G144" s="105">
        <v>0</v>
      </c>
      <c r="H144" s="105">
        <v>0</v>
      </c>
      <c r="I144" s="105"/>
      <c r="J144" s="105"/>
      <c r="K144" s="105"/>
      <c r="L144" s="105"/>
      <c r="M144" s="105">
        <v>0</v>
      </c>
      <c r="N144" s="105"/>
      <c r="O144" s="440">
        <v>0</v>
      </c>
      <c r="P144" s="107"/>
      <c r="Q144" s="107"/>
      <c r="R144" s="107"/>
      <c r="S144" s="107"/>
      <c r="T144" s="107"/>
      <c r="U144" s="101">
        <v>0</v>
      </c>
      <c r="V144" s="300">
        <f t="shared" si="394"/>
        <v>0</v>
      </c>
      <c r="W144" s="103">
        <f t="shared" si="395"/>
        <v>0</v>
      </c>
      <c r="X144" s="181">
        <v>0</v>
      </c>
      <c r="Y144" s="103">
        <f>'ИТОГ и проверка (миша-барс)'!D144</f>
        <v>0</v>
      </c>
      <c r="Z144" s="10">
        <v>0</v>
      </c>
      <c r="AA144" s="101">
        <f t="shared" si="396"/>
        <v>0</v>
      </c>
      <c r="AB144" s="103">
        <f t="shared" si="397"/>
        <v>0</v>
      </c>
      <c r="AC144" s="107"/>
      <c r="AD144" s="103"/>
      <c r="AE144" s="107"/>
      <c r="AF144" s="107"/>
      <c r="AG144" s="103">
        <f t="shared" si="398"/>
        <v>0</v>
      </c>
      <c r="AH144" s="103"/>
      <c r="AI144" s="121"/>
      <c r="AJ144" s="121">
        <f t="shared" si="399"/>
        <v>0</v>
      </c>
      <c r="AK144" s="119">
        <f t="shared" si="400"/>
        <v>0</v>
      </c>
      <c r="AL144" s="101">
        <f t="shared" si="401"/>
        <v>0</v>
      </c>
    </row>
    <row r="145">
      <c r="A145" s="96" t="s">
        <v>297</v>
      </c>
      <c r="B145" s="97" t="s">
        <v>298</v>
      </c>
      <c r="C145" s="211">
        <v>62.664999999999999</v>
      </c>
      <c r="D145" s="104">
        <v>0</v>
      </c>
      <c r="E145" s="230">
        <v>0</v>
      </c>
      <c r="F145" s="200">
        <f t="shared" si="393"/>
        <v>0</v>
      </c>
      <c r="G145" s="105">
        <v>0</v>
      </c>
      <c r="H145" s="105">
        <v>0</v>
      </c>
      <c r="I145" s="105"/>
      <c r="J145" s="105"/>
      <c r="K145" s="105"/>
      <c r="L145" s="105"/>
      <c r="M145" s="105">
        <v>0</v>
      </c>
      <c r="N145" s="105"/>
      <c r="O145" s="438">
        <v>0</v>
      </c>
      <c r="P145" s="107"/>
      <c r="Q145" s="107"/>
      <c r="R145" s="107"/>
      <c r="S145" s="107"/>
      <c r="T145" s="107"/>
      <c r="U145" s="101">
        <v>0</v>
      </c>
      <c r="V145" s="101">
        <f t="shared" si="394"/>
        <v>0</v>
      </c>
      <c r="W145" s="10">
        <f t="shared" si="395"/>
        <v>0</v>
      </c>
      <c r="X145" s="107">
        <v>0</v>
      </c>
      <c r="Y145" s="10">
        <f>'ИТОГ и проверка (миша-барс)'!D145</f>
        <v>0</v>
      </c>
      <c r="Z145" s="103">
        <v>0</v>
      </c>
      <c r="AA145" s="101">
        <f t="shared" si="396"/>
        <v>0</v>
      </c>
      <c r="AB145" s="10">
        <f t="shared" si="397"/>
        <v>0</v>
      </c>
      <c r="AC145" s="107"/>
      <c r="AD145" s="103"/>
      <c r="AE145" s="107"/>
      <c r="AF145" s="107"/>
      <c r="AG145" s="103">
        <f t="shared" si="398"/>
        <v>0</v>
      </c>
      <c r="AH145" s="103"/>
      <c r="AI145" s="121"/>
      <c r="AJ145" s="121">
        <f t="shared" si="399"/>
        <v>0</v>
      </c>
      <c r="AK145" s="119">
        <f t="shared" si="400"/>
        <v>0</v>
      </c>
      <c r="AL145" s="101">
        <f t="shared" si="401"/>
        <v>0</v>
      </c>
    </row>
    <row r="146" ht="78.75">
      <c r="A146" s="96" t="s">
        <v>299</v>
      </c>
      <c r="B146" s="97" t="s">
        <v>300</v>
      </c>
      <c r="C146" s="265">
        <v>46.898000000000003</v>
      </c>
      <c r="D146" s="104">
        <v>0</v>
      </c>
      <c r="E146" s="100">
        <v>0</v>
      </c>
      <c r="F146" s="200">
        <f t="shared" si="393"/>
        <v>0</v>
      </c>
      <c r="G146" s="105">
        <v>0</v>
      </c>
      <c r="H146" s="105">
        <v>0</v>
      </c>
      <c r="I146" s="105"/>
      <c r="J146" s="105"/>
      <c r="K146" s="105"/>
      <c r="L146" s="105"/>
      <c r="M146" s="105">
        <v>0</v>
      </c>
      <c r="N146" s="105"/>
      <c r="O146" s="440">
        <v>0</v>
      </c>
      <c r="P146" s="107"/>
      <c r="Q146" s="107"/>
      <c r="R146" s="107"/>
      <c r="S146" s="107"/>
      <c r="T146" s="107"/>
      <c r="U146" s="101">
        <v>0</v>
      </c>
      <c r="V146" s="300">
        <f t="shared" si="394"/>
        <v>0</v>
      </c>
      <c r="W146" s="103">
        <f t="shared" si="395"/>
        <v>0</v>
      </c>
      <c r="X146" s="181">
        <v>0</v>
      </c>
      <c r="Y146" s="103">
        <f>'ИТОГ и проверка (миша-барс)'!D146</f>
        <v>0</v>
      </c>
      <c r="Z146" s="10">
        <v>0</v>
      </c>
      <c r="AA146" s="101">
        <f t="shared" si="396"/>
        <v>0</v>
      </c>
      <c r="AB146" s="103">
        <f t="shared" si="397"/>
        <v>0</v>
      </c>
      <c r="AC146" s="107"/>
      <c r="AD146" s="103"/>
      <c r="AE146" s="107"/>
      <c r="AF146" s="107"/>
      <c r="AG146" s="103">
        <f t="shared" si="398"/>
        <v>0</v>
      </c>
      <c r="AH146" s="103"/>
      <c r="AI146" s="121"/>
      <c r="AJ146" s="121">
        <f t="shared" si="399"/>
        <v>0</v>
      </c>
      <c r="AK146" s="119">
        <f t="shared" si="400"/>
        <v>0</v>
      </c>
      <c r="AL146" s="101">
        <f t="shared" si="401"/>
        <v>0</v>
      </c>
    </row>
    <row r="147" ht="47.25">
      <c r="A147" s="96" t="s">
        <v>301</v>
      </c>
      <c r="B147" s="97" t="s">
        <v>302</v>
      </c>
      <c r="C147" s="232">
        <v>41.238999999999997</v>
      </c>
      <c r="D147" s="104">
        <v>0</v>
      </c>
      <c r="E147" s="230">
        <v>0</v>
      </c>
      <c r="F147" s="200">
        <f t="shared" si="393"/>
        <v>0</v>
      </c>
      <c r="G147" s="105">
        <v>0</v>
      </c>
      <c r="H147" s="105">
        <v>0</v>
      </c>
      <c r="I147" s="105"/>
      <c r="J147" s="105"/>
      <c r="K147" s="105"/>
      <c r="L147" s="105"/>
      <c r="M147" s="105">
        <v>0</v>
      </c>
      <c r="N147" s="105"/>
      <c r="O147" s="440">
        <v>0</v>
      </c>
      <c r="P147" s="107"/>
      <c r="Q147" s="107"/>
      <c r="R147" s="107"/>
      <c r="S147" s="107"/>
      <c r="T147" s="107"/>
      <c r="U147" s="101">
        <v>0</v>
      </c>
      <c r="V147" s="101">
        <f t="shared" si="394"/>
        <v>0</v>
      </c>
      <c r="W147" s="10">
        <f t="shared" si="395"/>
        <v>0</v>
      </c>
      <c r="X147" s="107">
        <v>0</v>
      </c>
      <c r="Y147" s="10">
        <f>'ИТОГ и проверка (миша-барс)'!D147</f>
        <v>0</v>
      </c>
      <c r="Z147" s="103">
        <v>0</v>
      </c>
      <c r="AA147" s="101">
        <f t="shared" si="396"/>
        <v>0</v>
      </c>
      <c r="AB147" s="10">
        <f t="shared" si="397"/>
        <v>0</v>
      </c>
      <c r="AC147" s="107"/>
      <c r="AD147" s="103"/>
      <c r="AE147" s="107"/>
      <c r="AF147" s="107"/>
      <c r="AG147" s="103">
        <f t="shared" si="398"/>
        <v>0</v>
      </c>
      <c r="AH147" s="103"/>
      <c r="AI147" s="121"/>
      <c r="AJ147" s="121">
        <f t="shared" si="399"/>
        <v>0</v>
      </c>
      <c r="AK147" s="119">
        <f t="shared" si="400"/>
        <v>0</v>
      </c>
      <c r="AL147" s="101">
        <f t="shared" si="401"/>
        <v>0</v>
      </c>
    </row>
    <row r="148" ht="31.5">
      <c r="A148" s="96" t="s">
        <v>303</v>
      </c>
      <c r="B148" s="97" t="s">
        <v>304</v>
      </c>
      <c r="C148" s="265">
        <v>49.590000000000003</v>
      </c>
      <c r="D148" s="104">
        <v>5</v>
      </c>
      <c r="E148" s="120">
        <v>5</v>
      </c>
      <c r="F148" s="200">
        <f t="shared" si="393"/>
        <v>0.1008267795926598</v>
      </c>
      <c r="G148" s="105">
        <v>0</v>
      </c>
      <c r="H148" s="105">
        <v>0</v>
      </c>
      <c r="I148" s="105"/>
      <c r="J148" s="105"/>
      <c r="K148" s="105"/>
      <c r="L148" s="105"/>
      <c r="M148" s="105">
        <v>0</v>
      </c>
      <c r="N148" s="105"/>
      <c r="O148" s="438">
        <v>0</v>
      </c>
      <c r="P148" s="107"/>
      <c r="Q148" s="107"/>
      <c r="R148" s="107"/>
      <c r="S148" s="107"/>
      <c r="T148" s="107"/>
      <c r="U148" s="101">
        <v>0</v>
      </c>
      <c r="V148" s="300">
        <f t="shared" si="394"/>
        <v>0.5</v>
      </c>
      <c r="W148" s="103">
        <f t="shared" si="395"/>
        <v>0</v>
      </c>
      <c r="X148" s="181">
        <v>10</v>
      </c>
      <c r="Y148" s="103">
        <f>'ИТОГ и проверка (миша-барс)'!D148</f>
        <v>0</v>
      </c>
      <c r="Z148" s="10">
        <f t="shared" si="403"/>
        <v>0</v>
      </c>
      <c r="AA148" s="101">
        <f t="shared" si="396"/>
        <v>-10</v>
      </c>
      <c r="AB148" s="103">
        <f t="shared" si="397"/>
        <v>0</v>
      </c>
      <c r="AC148" s="107"/>
      <c r="AD148" s="103"/>
      <c r="AE148" s="107"/>
      <c r="AF148" s="107"/>
      <c r="AG148" s="103">
        <f t="shared" si="398"/>
        <v>0</v>
      </c>
      <c r="AH148" s="103"/>
      <c r="AI148" s="121"/>
      <c r="AJ148" s="121">
        <f t="shared" si="399"/>
        <v>0</v>
      </c>
      <c r="AK148" s="119">
        <f t="shared" si="400"/>
        <v>0</v>
      </c>
      <c r="AL148" s="101">
        <f t="shared" si="401"/>
        <v>0</v>
      </c>
    </row>
    <row r="149" ht="31.5">
      <c r="A149" s="96" t="s">
        <v>305</v>
      </c>
      <c r="B149" s="97" t="s">
        <v>306</v>
      </c>
      <c r="C149" s="211">
        <v>16.614000000000001</v>
      </c>
      <c r="D149" s="104">
        <v>0</v>
      </c>
      <c r="E149" s="269">
        <v>0</v>
      </c>
      <c r="F149" s="200">
        <f t="shared" si="393"/>
        <v>0</v>
      </c>
      <c r="G149" s="105">
        <v>0</v>
      </c>
      <c r="H149" s="105">
        <v>0</v>
      </c>
      <c r="I149" s="105"/>
      <c r="J149" s="105"/>
      <c r="K149" s="105"/>
      <c r="L149" s="105"/>
      <c r="M149" s="105">
        <v>0</v>
      </c>
      <c r="N149" s="105"/>
      <c r="O149" s="440">
        <v>0</v>
      </c>
      <c r="P149" s="107"/>
      <c r="Q149" s="107"/>
      <c r="R149" s="107"/>
      <c r="S149" s="107"/>
      <c r="T149" s="107"/>
      <c r="U149" s="101">
        <v>0</v>
      </c>
      <c r="V149" s="101">
        <f t="shared" si="394"/>
        <v>0</v>
      </c>
      <c r="W149" s="10">
        <f t="shared" si="395"/>
        <v>0</v>
      </c>
      <c r="X149" s="107">
        <v>0</v>
      </c>
      <c r="Y149" s="10">
        <f>'ИТОГ и проверка (миша-барс)'!D149</f>
        <v>0</v>
      </c>
      <c r="Z149" s="103">
        <v>0</v>
      </c>
      <c r="AA149" s="101">
        <f t="shared" si="396"/>
        <v>0</v>
      </c>
      <c r="AB149" s="10">
        <f t="shared" si="397"/>
        <v>0</v>
      </c>
      <c r="AC149" s="107"/>
      <c r="AD149" s="103"/>
      <c r="AE149" s="107"/>
      <c r="AF149" s="107"/>
      <c r="AG149" s="103">
        <f t="shared" si="398"/>
        <v>0</v>
      </c>
      <c r="AH149" s="103"/>
      <c r="AI149" s="121"/>
      <c r="AJ149" s="121">
        <f t="shared" si="399"/>
        <v>0</v>
      </c>
      <c r="AK149" s="119">
        <f t="shared" si="400"/>
        <v>0</v>
      </c>
      <c r="AL149" s="101">
        <f t="shared" si="401"/>
        <v>0</v>
      </c>
    </row>
    <row r="150" ht="47.25">
      <c r="A150" s="96" t="s">
        <v>307</v>
      </c>
      <c r="B150" s="97" t="s">
        <v>308</v>
      </c>
      <c r="C150" s="214">
        <v>25.611000000000001</v>
      </c>
      <c r="D150" s="104">
        <v>0</v>
      </c>
      <c r="E150" s="249">
        <v>0</v>
      </c>
      <c r="F150" s="200">
        <f t="shared" si="393"/>
        <v>0</v>
      </c>
      <c r="G150" s="105">
        <v>0</v>
      </c>
      <c r="H150" s="105">
        <v>0</v>
      </c>
      <c r="I150" s="105"/>
      <c r="J150" s="105"/>
      <c r="K150" s="105"/>
      <c r="L150" s="105"/>
      <c r="M150" s="105">
        <v>0</v>
      </c>
      <c r="N150" s="105"/>
      <c r="O150" s="440">
        <v>0</v>
      </c>
      <c r="P150" s="107"/>
      <c r="Q150" s="107"/>
      <c r="R150" s="107"/>
      <c r="S150" s="107"/>
      <c r="T150" s="107"/>
      <c r="U150" s="101">
        <v>0</v>
      </c>
      <c r="V150" s="300">
        <f t="shared" si="394"/>
        <v>0</v>
      </c>
      <c r="W150" s="103">
        <f t="shared" si="395"/>
        <v>0</v>
      </c>
      <c r="X150" s="181">
        <v>0</v>
      </c>
      <c r="Y150" s="103">
        <f>'ИТОГ и проверка (миша-барс)'!D150</f>
        <v>0</v>
      </c>
      <c r="Z150" s="10">
        <v>0</v>
      </c>
      <c r="AA150" s="101">
        <f t="shared" si="396"/>
        <v>0</v>
      </c>
      <c r="AB150" s="103">
        <f t="shared" si="397"/>
        <v>0</v>
      </c>
      <c r="AC150" s="107"/>
      <c r="AD150" s="103"/>
      <c r="AE150" s="107"/>
      <c r="AF150" s="107"/>
      <c r="AG150" s="103">
        <f t="shared" si="398"/>
        <v>0</v>
      </c>
      <c r="AH150" s="103"/>
      <c r="AI150" s="121"/>
      <c r="AJ150" s="121">
        <f t="shared" si="399"/>
        <v>0</v>
      </c>
      <c r="AK150" s="119">
        <f t="shared" si="400"/>
        <v>0</v>
      </c>
      <c r="AL150" s="101">
        <f t="shared" si="401"/>
        <v>0</v>
      </c>
    </row>
    <row r="151" ht="31.5">
      <c r="A151" s="96" t="s">
        <v>309</v>
      </c>
      <c r="B151" s="97" t="s">
        <v>310</v>
      </c>
      <c r="C151" s="238">
        <v>9.4640000000000004</v>
      </c>
      <c r="D151" s="337">
        <v>0</v>
      </c>
      <c r="E151" s="293">
        <v>0</v>
      </c>
      <c r="F151" s="217">
        <f t="shared" si="393"/>
        <v>0</v>
      </c>
      <c r="G151" s="105">
        <v>0</v>
      </c>
      <c r="H151" s="105">
        <v>0</v>
      </c>
      <c r="I151" s="105"/>
      <c r="J151" s="105"/>
      <c r="K151" s="105"/>
      <c r="L151" s="105"/>
      <c r="M151" s="105">
        <v>0</v>
      </c>
      <c r="N151" s="105"/>
      <c r="O151" s="438">
        <v>0</v>
      </c>
      <c r="P151" s="107"/>
      <c r="Q151" s="107"/>
      <c r="R151" s="107"/>
      <c r="S151" s="107"/>
      <c r="T151" s="107"/>
      <c r="U151" s="101">
        <v>0</v>
      </c>
      <c r="V151" s="101">
        <f t="shared" si="394"/>
        <v>0</v>
      </c>
      <c r="W151" s="10">
        <f t="shared" si="395"/>
        <v>0</v>
      </c>
      <c r="X151" s="107">
        <v>0</v>
      </c>
      <c r="Y151" s="10">
        <f>'ИТОГ и проверка (миша-барс)'!D151</f>
        <v>0</v>
      </c>
      <c r="Z151" s="103">
        <v>0</v>
      </c>
      <c r="AA151" s="101">
        <f t="shared" si="396"/>
        <v>0</v>
      </c>
      <c r="AB151" s="10">
        <f t="shared" si="397"/>
        <v>0</v>
      </c>
      <c r="AC151" s="107"/>
      <c r="AD151" s="103"/>
      <c r="AE151" s="107"/>
      <c r="AF151" s="107"/>
      <c r="AG151" s="103">
        <f t="shared" si="398"/>
        <v>0</v>
      </c>
      <c r="AH151" s="103"/>
      <c r="AI151" s="121"/>
      <c r="AJ151" s="121">
        <f t="shared" si="399"/>
        <v>0</v>
      </c>
      <c r="AK151" s="119">
        <f t="shared" si="400"/>
        <v>0</v>
      </c>
      <c r="AL151" s="101">
        <f t="shared" si="401"/>
        <v>0</v>
      </c>
    </row>
    <row r="152" ht="31.5">
      <c r="A152" s="96" t="s">
        <v>311</v>
      </c>
      <c r="B152" s="97" t="s">
        <v>312</v>
      </c>
      <c r="C152" s="214">
        <v>76.146000000000001</v>
      </c>
      <c r="D152" s="104">
        <v>0</v>
      </c>
      <c r="E152" s="294">
        <v>0</v>
      </c>
      <c r="F152" s="200">
        <f t="shared" si="393"/>
        <v>0</v>
      </c>
      <c r="G152" s="105">
        <v>0</v>
      </c>
      <c r="H152" s="105">
        <v>0</v>
      </c>
      <c r="I152" s="105"/>
      <c r="J152" s="105"/>
      <c r="K152" s="105"/>
      <c r="L152" s="105"/>
      <c r="M152" s="105">
        <v>0</v>
      </c>
      <c r="N152" s="105"/>
      <c r="O152" s="438">
        <v>0</v>
      </c>
      <c r="P152" s="107"/>
      <c r="Q152" s="107"/>
      <c r="R152" s="107"/>
      <c r="S152" s="107"/>
      <c r="T152" s="107"/>
      <c r="U152" s="101">
        <v>0</v>
      </c>
      <c r="V152" s="300">
        <f t="shared" si="394"/>
        <v>0</v>
      </c>
      <c r="W152" s="103">
        <f t="shared" si="395"/>
        <v>0</v>
      </c>
      <c r="X152" s="181">
        <v>0</v>
      </c>
      <c r="Y152" s="103">
        <f>'ИТОГ и проверка (миша-барс)'!D152</f>
        <v>0</v>
      </c>
      <c r="Z152" s="10">
        <v>0</v>
      </c>
      <c r="AA152" s="101">
        <f t="shared" si="396"/>
        <v>0</v>
      </c>
      <c r="AB152" s="103">
        <f t="shared" si="397"/>
        <v>0</v>
      </c>
      <c r="AC152" s="107"/>
      <c r="AD152" s="103"/>
      <c r="AE152" s="107"/>
      <c r="AF152" s="107"/>
      <c r="AG152" s="103">
        <f t="shared" si="398"/>
        <v>0</v>
      </c>
      <c r="AH152" s="103"/>
      <c r="AI152" s="121"/>
      <c r="AJ152" s="121">
        <f t="shared" si="399"/>
        <v>0</v>
      </c>
      <c r="AK152" s="119">
        <f t="shared" si="400"/>
        <v>0</v>
      </c>
      <c r="AL152" s="101">
        <f t="shared" si="401"/>
        <v>0</v>
      </c>
    </row>
    <row r="153" ht="47.25">
      <c r="A153" s="96" t="s">
        <v>313</v>
      </c>
      <c r="B153" s="97" t="s">
        <v>314</v>
      </c>
      <c r="C153" s="211">
        <v>40.438000000000002</v>
      </c>
      <c r="D153" s="337">
        <v>0</v>
      </c>
      <c r="E153" s="213">
        <v>0</v>
      </c>
      <c r="F153" s="217">
        <f t="shared" si="393"/>
        <v>0</v>
      </c>
      <c r="G153" s="105">
        <v>0</v>
      </c>
      <c r="H153" s="105">
        <v>0</v>
      </c>
      <c r="I153" s="105"/>
      <c r="J153" s="105"/>
      <c r="K153" s="105"/>
      <c r="L153" s="105"/>
      <c r="M153" s="105">
        <v>0</v>
      </c>
      <c r="N153" s="105"/>
      <c r="O153" s="438">
        <v>0</v>
      </c>
      <c r="P153" s="107"/>
      <c r="Q153" s="107"/>
      <c r="R153" s="107"/>
      <c r="S153" s="107"/>
      <c r="T153" s="107"/>
      <c r="U153" s="101">
        <v>0</v>
      </c>
      <c r="V153" s="101">
        <f t="shared" si="394"/>
        <v>0</v>
      </c>
      <c r="W153" s="10">
        <f t="shared" si="395"/>
        <v>0</v>
      </c>
      <c r="X153" s="107">
        <v>0</v>
      </c>
      <c r="Y153" s="10">
        <f>'ИТОГ и проверка (миша-барс)'!D153</f>
        <v>0</v>
      </c>
      <c r="Z153" s="103">
        <v>0</v>
      </c>
      <c r="AA153" s="101">
        <f t="shared" si="396"/>
        <v>0</v>
      </c>
      <c r="AB153" s="10">
        <f t="shared" si="397"/>
        <v>0</v>
      </c>
      <c r="AC153" s="107"/>
      <c r="AD153" s="103"/>
      <c r="AE153" s="107"/>
      <c r="AF153" s="107"/>
      <c r="AG153" s="103">
        <f t="shared" si="398"/>
        <v>0</v>
      </c>
      <c r="AH153" s="103"/>
      <c r="AI153" s="121"/>
      <c r="AJ153" s="121">
        <f t="shared" si="399"/>
        <v>0</v>
      </c>
      <c r="AK153" s="119">
        <f t="shared" si="400"/>
        <v>0</v>
      </c>
      <c r="AL153" s="101">
        <f t="shared" si="401"/>
        <v>0</v>
      </c>
    </row>
    <row r="154" ht="31.5">
      <c r="A154" s="96" t="s">
        <v>315</v>
      </c>
      <c r="B154" s="97" t="s">
        <v>316</v>
      </c>
      <c r="C154" s="214">
        <v>16.07</v>
      </c>
      <c r="D154" s="337">
        <v>0</v>
      </c>
      <c r="E154" s="417">
        <v>0</v>
      </c>
      <c r="F154" s="217">
        <f t="shared" si="393"/>
        <v>0</v>
      </c>
      <c r="G154" s="105">
        <v>0</v>
      </c>
      <c r="H154" s="105">
        <v>0</v>
      </c>
      <c r="I154" s="105"/>
      <c r="J154" s="105"/>
      <c r="K154" s="105"/>
      <c r="L154" s="105"/>
      <c r="M154" s="105">
        <v>0</v>
      </c>
      <c r="N154" s="105"/>
      <c r="O154" s="438">
        <v>0</v>
      </c>
      <c r="P154" s="107"/>
      <c r="Q154" s="107"/>
      <c r="R154" s="107"/>
      <c r="S154" s="107"/>
      <c r="T154" s="107"/>
      <c r="U154" s="101">
        <v>0</v>
      </c>
      <c r="V154" s="300">
        <f t="shared" si="394"/>
        <v>0</v>
      </c>
      <c r="W154" s="103">
        <f t="shared" si="395"/>
        <v>0</v>
      </c>
      <c r="X154" s="181">
        <v>0</v>
      </c>
      <c r="Y154" s="103">
        <f>'ИТОГ и проверка (миша-барс)'!D154</f>
        <v>0</v>
      </c>
      <c r="Z154" s="10">
        <v>0</v>
      </c>
      <c r="AA154" s="101">
        <f t="shared" si="396"/>
        <v>0</v>
      </c>
      <c r="AB154" s="103">
        <f t="shared" si="397"/>
        <v>0</v>
      </c>
      <c r="AC154" s="107"/>
      <c r="AD154" s="103"/>
      <c r="AE154" s="107"/>
      <c r="AF154" s="107"/>
      <c r="AG154" s="103">
        <f t="shared" si="398"/>
        <v>0</v>
      </c>
      <c r="AH154" s="103"/>
      <c r="AI154" s="121"/>
      <c r="AJ154" s="121">
        <f t="shared" si="399"/>
        <v>0</v>
      </c>
      <c r="AK154" s="119">
        <f t="shared" si="400"/>
        <v>0</v>
      </c>
      <c r="AL154" s="101">
        <f t="shared" si="401"/>
        <v>0</v>
      </c>
    </row>
    <row r="155" ht="47.25">
      <c r="A155" s="96" t="s">
        <v>317</v>
      </c>
      <c r="B155" s="97" t="s">
        <v>318</v>
      </c>
      <c r="C155" s="211">
        <v>3.52</v>
      </c>
      <c r="D155" s="337">
        <v>0</v>
      </c>
      <c r="E155" s="417">
        <v>0</v>
      </c>
      <c r="F155" s="217">
        <f t="shared" si="393"/>
        <v>0</v>
      </c>
      <c r="G155" s="105">
        <v>0</v>
      </c>
      <c r="H155" s="105">
        <v>0</v>
      </c>
      <c r="I155" s="105"/>
      <c r="J155" s="105"/>
      <c r="K155" s="105"/>
      <c r="L155" s="105"/>
      <c r="M155" s="105">
        <v>0</v>
      </c>
      <c r="N155" s="105"/>
      <c r="O155" s="438">
        <v>0</v>
      </c>
      <c r="P155" s="107"/>
      <c r="Q155" s="107"/>
      <c r="R155" s="107"/>
      <c r="S155" s="107"/>
      <c r="T155" s="107"/>
      <c r="U155" s="101">
        <v>0</v>
      </c>
      <c r="V155" s="101">
        <f t="shared" si="394"/>
        <v>0</v>
      </c>
      <c r="W155" s="10">
        <f t="shared" si="395"/>
        <v>0</v>
      </c>
      <c r="X155" s="107">
        <v>0</v>
      </c>
      <c r="Y155" s="10">
        <f>'ИТОГ и проверка (миша-барс)'!D155</f>
        <v>0</v>
      </c>
      <c r="Z155" s="103">
        <v>0</v>
      </c>
      <c r="AA155" s="101">
        <f t="shared" si="396"/>
        <v>0</v>
      </c>
      <c r="AB155" s="10">
        <f t="shared" si="397"/>
        <v>0</v>
      </c>
      <c r="AC155" s="107"/>
      <c r="AD155" s="103"/>
      <c r="AE155" s="107"/>
      <c r="AF155" s="107"/>
      <c r="AG155" s="103">
        <f t="shared" si="398"/>
        <v>0</v>
      </c>
      <c r="AH155" s="103"/>
      <c r="AI155" s="121"/>
      <c r="AJ155" s="121">
        <f t="shared" si="399"/>
        <v>0</v>
      </c>
      <c r="AK155" s="119">
        <f t="shared" si="400"/>
        <v>0</v>
      </c>
      <c r="AL155" s="101">
        <f t="shared" si="401"/>
        <v>0</v>
      </c>
    </row>
    <row r="156" ht="47.25">
      <c r="A156" s="96" t="s">
        <v>319</v>
      </c>
      <c r="B156" s="97" t="s">
        <v>320</v>
      </c>
      <c r="C156" s="214">
        <v>12.092000000000001</v>
      </c>
      <c r="D156" s="104">
        <v>0</v>
      </c>
      <c r="E156" s="387">
        <v>0</v>
      </c>
      <c r="F156" s="200">
        <f t="shared" si="393"/>
        <v>0</v>
      </c>
      <c r="G156" s="105">
        <v>0</v>
      </c>
      <c r="H156" s="105">
        <v>0</v>
      </c>
      <c r="I156" s="105"/>
      <c r="J156" s="105"/>
      <c r="K156" s="105"/>
      <c r="L156" s="105"/>
      <c r="M156" s="105">
        <v>0</v>
      </c>
      <c r="N156" s="105"/>
      <c r="O156" s="438">
        <v>0</v>
      </c>
      <c r="P156" s="107"/>
      <c r="Q156" s="107"/>
      <c r="R156" s="107"/>
      <c r="S156" s="107"/>
      <c r="T156" s="107"/>
      <c r="U156" s="101">
        <v>0</v>
      </c>
      <c r="V156" s="300">
        <f t="shared" si="394"/>
        <v>0</v>
      </c>
      <c r="W156" s="103">
        <f t="shared" si="395"/>
        <v>0</v>
      </c>
      <c r="X156" s="181">
        <v>0</v>
      </c>
      <c r="Y156" s="103">
        <f>'ИТОГ и проверка (миша-барс)'!D156</f>
        <v>0</v>
      </c>
      <c r="Z156" s="10">
        <v>0</v>
      </c>
      <c r="AA156" s="101">
        <f t="shared" si="396"/>
        <v>0</v>
      </c>
      <c r="AB156" s="103">
        <f t="shared" si="397"/>
        <v>0</v>
      </c>
      <c r="AC156" s="107"/>
      <c r="AD156" s="103"/>
      <c r="AE156" s="107"/>
      <c r="AF156" s="107"/>
      <c r="AG156" s="103">
        <f t="shared" si="398"/>
        <v>0</v>
      </c>
      <c r="AH156" s="103"/>
      <c r="AI156" s="121"/>
      <c r="AJ156" s="121">
        <f t="shared" si="399"/>
        <v>0</v>
      </c>
      <c r="AK156" s="119">
        <f t="shared" si="400"/>
        <v>0</v>
      </c>
      <c r="AL156" s="101">
        <f t="shared" si="401"/>
        <v>0</v>
      </c>
    </row>
    <row r="157" ht="31.5">
      <c r="A157" s="96" t="s">
        <v>321</v>
      </c>
      <c r="B157" s="97" t="s">
        <v>322</v>
      </c>
      <c r="C157" s="211">
        <v>22.745000000000001</v>
      </c>
      <c r="D157" s="104">
        <v>6</v>
      </c>
      <c r="E157" s="249">
        <v>6</v>
      </c>
      <c r="F157" s="200">
        <f t="shared" si="393"/>
        <v>0.2637942404924159</v>
      </c>
      <c r="G157" s="105">
        <v>0</v>
      </c>
      <c r="H157" s="105">
        <v>0</v>
      </c>
      <c r="I157" s="105"/>
      <c r="J157" s="105"/>
      <c r="K157" s="105"/>
      <c r="L157" s="105"/>
      <c r="M157" s="105">
        <v>0</v>
      </c>
      <c r="N157" s="105"/>
      <c r="O157" s="438">
        <v>0</v>
      </c>
      <c r="P157" s="107"/>
      <c r="Q157" s="107"/>
      <c r="R157" s="107"/>
      <c r="S157" s="107"/>
      <c r="T157" s="107"/>
      <c r="U157" s="101">
        <v>0</v>
      </c>
      <c r="V157" s="101">
        <f t="shared" si="394"/>
        <v>0.60000000000000009</v>
      </c>
      <c r="W157" s="10">
        <f t="shared" si="395"/>
        <v>0</v>
      </c>
      <c r="X157" s="107">
        <v>10</v>
      </c>
      <c r="Y157" s="10">
        <f>'ИТОГ и проверка (миша-барс)'!D157</f>
        <v>0</v>
      </c>
      <c r="Z157" s="103">
        <f t="shared" si="403"/>
        <v>0</v>
      </c>
      <c r="AA157" s="101">
        <f t="shared" si="396"/>
        <v>-10</v>
      </c>
      <c r="AB157" s="10">
        <f t="shared" si="397"/>
        <v>0</v>
      </c>
      <c r="AC157" s="107"/>
      <c r="AD157" s="103"/>
      <c r="AE157" s="107"/>
      <c r="AF157" s="107"/>
      <c r="AG157" s="103">
        <f t="shared" si="398"/>
        <v>0</v>
      </c>
      <c r="AH157" s="103"/>
      <c r="AI157" s="121"/>
      <c r="AJ157" s="121">
        <f t="shared" si="399"/>
        <v>0</v>
      </c>
      <c r="AK157" s="119">
        <f t="shared" si="400"/>
        <v>0</v>
      </c>
      <c r="AL157" s="101">
        <f t="shared" si="401"/>
        <v>0</v>
      </c>
    </row>
    <row r="158" ht="63">
      <c r="A158" s="96" t="s">
        <v>323</v>
      </c>
      <c r="B158" s="154" t="s">
        <v>324</v>
      </c>
      <c r="C158" s="265">
        <v>33.654000000000003</v>
      </c>
      <c r="D158" s="337">
        <v>0</v>
      </c>
      <c r="E158" s="213">
        <v>0</v>
      </c>
      <c r="F158" s="217">
        <f t="shared" si="393"/>
        <v>0</v>
      </c>
      <c r="G158" s="105">
        <v>0</v>
      </c>
      <c r="H158" s="105">
        <v>0</v>
      </c>
      <c r="I158" s="105"/>
      <c r="J158" s="105"/>
      <c r="K158" s="105"/>
      <c r="L158" s="105"/>
      <c r="M158" s="105">
        <v>0</v>
      </c>
      <c r="N158" s="105"/>
      <c r="O158" s="438">
        <v>0</v>
      </c>
      <c r="P158" s="107"/>
      <c r="Q158" s="107"/>
      <c r="R158" s="107"/>
      <c r="S158" s="107"/>
      <c r="T158" s="107"/>
      <c r="U158" s="101">
        <v>0</v>
      </c>
      <c r="V158" s="300">
        <f t="shared" si="394"/>
        <v>0</v>
      </c>
      <c r="W158" s="103">
        <f t="shared" si="395"/>
        <v>0</v>
      </c>
      <c r="X158" s="181">
        <v>0</v>
      </c>
      <c r="Y158" s="103">
        <f>'ИТОГ и проверка (миша-барс)'!D158</f>
        <v>0</v>
      </c>
      <c r="Z158" s="10">
        <v>0</v>
      </c>
      <c r="AA158" s="101">
        <f t="shared" si="396"/>
        <v>0</v>
      </c>
      <c r="AB158" s="103">
        <f t="shared" si="397"/>
        <v>0</v>
      </c>
      <c r="AC158" s="107"/>
      <c r="AD158" s="103"/>
      <c r="AE158" s="107"/>
      <c r="AF158" s="107"/>
      <c r="AG158" s="103">
        <f t="shared" si="398"/>
        <v>0</v>
      </c>
      <c r="AH158" s="103"/>
      <c r="AI158" s="121"/>
      <c r="AJ158" s="121">
        <f t="shared" si="399"/>
        <v>0</v>
      </c>
      <c r="AK158" s="119">
        <f t="shared" si="400"/>
        <v>0</v>
      </c>
      <c r="AL158" s="101">
        <f t="shared" si="401"/>
        <v>0</v>
      </c>
    </row>
    <row r="159" ht="47.25">
      <c r="A159" s="96" t="s">
        <v>325</v>
      </c>
      <c r="B159" s="154" t="s">
        <v>326</v>
      </c>
      <c r="C159" s="238">
        <v>11.364000000000001</v>
      </c>
      <c r="D159" s="337">
        <v>0</v>
      </c>
      <c r="E159" s="213">
        <v>0</v>
      </c>
      <c r="F159" s="217">
        <f t="shared" si="393"/>
        <v>0</v>
      </c>
      <c r="G159" s="105">
        <v>0</v>
      </c>
      <c r="H159" s="105">
        <v>0</v>
      </c>
      <c r="I159" s="105"/>
      <c r="J159" s="105"/>
      <c r="K159" s="105"/>
      <c r="L159" s="105"/>
      <c r="M159" s="105">
        <v>0</v>
      </c>
      <c r="N159" s="105"/>
      <c r="O159" s="438">
        <v>0</v>
      </c>
      <c r="P159" s="107"/>
      <c r="Q159" s="107"/>
      <c r="R159" s="107"/>
      <c r="S159" s="107"/>
      <c r="T159" s="107"/>
      <c r="U159" s="101">
        <v>0</v>
      </c>
      <c r="V159" s="101">
        <f t="shared" si="394"/>
        <v>0</v>
      </c>
      <c r="W159" s="10">
        <f t="shared" si="395"/>
        <v>0</v>
      </c>
      <c r="X159" s="107">
        <v>0</v>
      </c>
      <c r="Y159" s="10">
        <f>'ИТОГ и проверка (миша-барс)'!D159</f>
        <v>0</v>
      </c>
      <c r="Z159" s="103">
        <v>0</v>
      </c>
      <c r="AA159" s="101">
        <f t="shared" si="396"/>
        <v>0</v>
      </c>
      <c r="AB159" s="10">
        <f t="shared" si="397"/>
        <v>0</v>
      </c>
      <c r="AC159" s="107"/>
      <c r="AD159" s="103"/>
      <c r="AE159" s="107"/>
      <c r="AF159" s="107"/>
      <c r="AG159" s="103">
        <f t="shared" si="398"/>
        <v>0</v>
      </c>
      <c r="AH159" s="103"/>
      <c r="AI159" s="121"/>
      <c r="AJ159" s="121">
        <f t="shared" si="399"/>
        <v>0</v>
      </c>
      <c r="AK159" s="119">
        <f t="shared" si="400"/>
        <v>0</v>
      </c>
      <c r="AL159" s="101">
        <f t="shared" si="401"/>
        <v>0</v>
      </c>
    </row>
    <row r="160">
      <c r="A160" s="123" t="s">
        <v>327</v>
      </c>
      <c r="B160" s="87" t="s">
        <v>328</v>
      </c>
      <c r="C160" s="206"/>
      <c r="D160" s="208"/>
      <c r="E160" s="301"/>
      <c r="F160" s="256"/>
      <c r="G160" s="91"/>
      <c r="H160" s="91"/>
      <c r="I160" s="91"/>
      <c r="J160" s="91"/>
      <c r="K160" s="91"/>
      <c r="L160" s="91"/>
      <c r="M160" s="91"/>
      <c r="N160" s="91"/>
      <c r="O160" s="439"/>
      <c r="P160" s="88"/>
      <c r="Q160" s="88"/>
      <c r="R160" s="88"/>
      <c r="S160" s="88"/>
      <c r="T160" s="88"/>
      <c r="U160" s="88"/>
      <c r="V160" s="90"/>
      <c r="W160" s="90"/>
      <c r="X160" s="90"/>
      <c r="Y160" s="90"/>
      <c r="Z160" s="150"/>
      <c r="AA160" s="90"/>
      <c r="AB160" s="103">
        <f t="shared" si="397"/>
        <v>0</v>
      </c>
      <c r="AC160" s="90"/>
      <c r="AD160" s="90"/>
      <c r="AE160" s="90"/>
      <c r="AF160" s="90"/>
      <c r="AG160" s="90"/>
      <c r="AH160" s="90"/>
      <c r="AI160" s="370"/>
      <c r="AJ160" s="121">
        <f t="shared" si="399"/>
        <v>0</v>
      </c>
      <c r="AK160" s="119">
        <f t="shared" si="400"/>
        <v>0</v>
      </c>
      <c r="AL160" s="101">
        <f t="shared" si="401"/>
        <v>0</v>
      </c>
    </row>
    <row r="161" ht="31.5">
      <c r="A161" s="96" t="s">
        <v>329</v>
      </c>
      <c r="B161" s="97" t="s">
        <v>330</v>
      </c>
      <c r="C161" s="238">
        <v>92.799999999999997</v>
      </c>
      <c r="D161" s="337">
        <v>0</v>
      </c>
      <c r="E161" s="293">
        <v>0</v>
      </c>
      <c r="F161" s="217">
        <f t="shared" si="393"/>
        <v>0</v>
      </c>
      <c r="G161" s="105">
        <v>0</v>
      </c>
      <c r="H161" s="105">
        <v>0</v>
      </c>
      <c r="I161" s="105"/>
      <c r="J161" s="105"/>
      <c r="K161" s="105"/>
      <c r="L161" s="105"/>
      <c r="M161" s="105">
        <v>0</v>
      </c>
      <c r="N161" s="105"/>
      <c r="O161" s="440">
        <v>0</v>
      </c>
      <c r="P161" s="107"/>
      <c r="Q161" s="107"/>
      <c r="R161" s="107"/>
      <c r="S161" s="107"/>
      <c r="T161" s="107"/>
      <c r="U161" s="101">
        <v>0</v>
      </c>
      <c r="V161" s="300">
        <f t="shared" si="394"/>
        <v>0</v>
      </c>
      <c r="W161" s="103">
        <f t="shared" si="395"/>
        <v>0</v>
      </c>
      <c r="X161" s="181">
        <v>0</v>
      </c>
      <c r="Y161" s="103">
        <f>'ИТОГ и проверка (миша-барс)'!D161</f>
        <v>0</v>
      </c>
      <c r="Z161" s="10">
        <v>0</v>
      </c>
      <c r="AA161" s="101">
        <f t="shared" si="396"/>
        <v>0</v>
      </c>
      <c r="AB161" s="10">
        <f t="shared" si="397"/>
        <v>0</v>
      </c>
      <c r="AC161" s="107"/>
      <c r="AD161" s="103"/>
      <c r="AE161" s="107"/>
      <c r="AF161" s="107"/>
      <c r="AG161" s="103">
        <f t="shared" si="398"/>
        <v>0</v>
      </c>
      <c r="AH161" s="103"/>
      <c r="AI161" s="121"/>
      <c r="AJ161" s="121">
        <f t="shared" si="399"/>
        <v>0</v>
      </c>
      <c r="AK161" s="119">
        <f t="shared" si="400"/>
        <v>0</v>
      </c>
      <c r="AL161" s="101">
        <f t="shared" si="401"/>
        <v>0</v>
      </c>
    </row>
    <row r="162" ht="31.5">
      <c r="A162" s="96" t="s">
        <v>331</v>
      </c>
      <c r="B162" s="97" t="s">
        <v>332</v>
      </c>
      <c r="C162" s="214">
        <v>347.19999999999999</v>
      </c>
      <c r="D162" s="104">
        <v>0</v>
      </c>
      <c r="E162" s="182">
        <v>325</v>
      </c>
      <c r="F162" s="200">
        <f t="shared" si="393"/>
        <v>0.93605990783410142</v>
      </c>
      <c r="G162" s="105">
        <v>0</v>
      </c>
      <c r="H162" s="105">
        <v>0</v>
      </c>
      <c r="I162" s="105"/>
      <c r="J162" s="105"/>
      <c r="K162" s="105"/>
      <c r="L162" s="105"/>
      <c r="M162" s="105">
        <v>0</v>
      </c>
      <c r="N162" s="105"/>
      <c r="O162" s="438">
        <v>15</v>
      </c>
      <c r="P162" s="107"/>
      <c r="Q162" s="107"/>
      <c r="R162" s="107"/>
      <c r="S162" s="107"/>
      <c r="T162" s="107"/>
      <c r="U162" s="101">
        <v>0</v>
      </c>
      <c r="V162" s="101">
        <f t="shared" si="394"/>
        <v>32.5</v>
      </c>
      <c r="W162" s="10">
        <f t="shared" si="395"/>
        <v>32</v>
      </c>
      <c r="X162" s="107">
        <v>10</v>
      </c>
      <c r="Y162" s="10">
        <f>'ИТОГ и проверка (миша-барс)'!D162</f>
        <v>0</v>
      </c>
      <c r="Z162" s="103">
        <f t="shared" si="403"/>
        <v>0</v>
      </c>
      <c r="AA162" s="300">
        <f t="shared" si="396"/>
        <v>-10</v>
      </c>
      <c r="AB162" s="103">
        <f t="shared" si="397"/>
        <v>0</v>
      </c>
      <c r="AC162" s="107"/>
      <c r="AD162" s="103"/>
      <c r="AE162" s="107"/>
      <c r="AF162" s="107"/>
      <c r="AG162" s="103">
        <f t="shared" si="398"/>
        <v>0</v>
      </c>
      <c r="AH162" s="103"/>
      <c r="AI162" s="121"/>
      <c r="AJ162" s="121">
        <f t="shared" si="399"/>
        <v>0</v>
      </c>
      <c r="AK162" s="119">
        <f t="shared" si="400"/>
        <v>0</v>
      </c>
      <c r="AL162" s="101">
        <f t="shared" si="401"/>
        <v>0</v>
      </c>
    </row>
    <row r="163">
      <c r="A163" s="123" t="s">
        <v>333</v>
      </c>
      <c r="B163" s="87" t="s">
        <v>334</v>
      </c>
      <c r="C163" s="218"/>
      <c r="D163" s="88"/>
      <c r="E163" s="89"/>
      <c r="F163" s="235"/>
      <c r="G163" s="91"/>
      <c r="H163" s="91"/>
      <c r="I163" s="91"/>
      <c r="J163" s="91"/>
      <c r="K163" s="91"/>
      <c r="L163" s="91"/>
      <c r="M163" s="91"/>
      <c r="N163" s="91"/>
      <c r="O163" s="439"/>
      <c r="P163" s="88"/>
      <c r="Q163" s="88"/>
      <c r="R163" s="88"/>
      <c r="S163" s="88"/>
      <c r="T163" s="88"/>
      <c r="U163" s="88"/>
      <c r="V163" s="90"/>
      <c r="W163" s="90"/>
      <c r="X163" s="90"/>
      <c r="Y163" s="90"/>
      <c r="Z163" s="150"/>
      <c r="AA163" s="90"/>
      <c r="AB163" s="10">
        <f t="shared" si="397"/>
        <v>0</v>
      </c>
      <c r="AC163" s="90"/>
      <c r="AD163" s="90"/>
      <c r="AE163" s="90"/>
      <c r="AF163" s="90"/>
      <c r="AG163" s="90"/>
      <c r="AH163" s="90"/>
      <c r="AI163" s="370"/>
      <c r="AJ163" s="121">
        <f t="shared" si="399"/>
        <v>0</v>
      </c>
      <c r="AK163" s="119">
        <f t="shared" si="400"/>
        <v>0</v>
      </c>
      <c r="AL163" s="101">
        <f t="shared" si="401"/>
        <v>0</v>
      </c>
    </row>
    <row r="164" ht="31.5">
      <c r="A164" s="96" t="s">
        <v>335</v>
      </c>
      <c r="B164" s="97" t="s">
        <v>336</v>
      </c>
      <c r="C164" s="214">
        <v>10.686999999999999</v>
      </c>
      <c r="D164" s="104">
        <v>0</v>
      </c>
      <c r="E164" s="269">
        <v>0</v>
      </c>
      <c r="F164" s="200">
        <f t="shared" ref="F164:F227" si="404">E164/C164</f>
        <v>0</v>
      </c>
      <c r="G164" s="105">
        <v>0</v>
      </c>
      <c r="H164" s="105">
        <v>0</v>
      </c>
      <c r="I164" s="105"/>
      <c r="J164" s="105"/>
      <c r="K164" s="105"/>
      <c r="L164" s="105"/>
      <c r="M164" s="105">
        <v>0</v>
      </c>
      <c r="N164" s="105"/>
      <c r="O164" s="440">
        <v>0</v>
      </c>
      <c r="P164" s="107"/>
      <c r="Q164" s="107"/>
      <c r="R164" s="107"/>
      <c r="S164" s="107"/>
      <c r="T164" s="107"/>
      <c r="U164" s="101">
        <v>0</v>
      </c>
      <c r="V164" s="300">
        <f t="shared" ref="V164:V227" si="405">E164*X164%</f>
        <v>0</v>
      </c>
      <c r="W164" s="103">
        <f t="shared" ref="W164:W227" si="406">ROUNDDOWN(V164,0)</f>
        <v>0</v>
      </c>
      <c r="X164" s="181">
        <v>0</v>
      </c>
      <c r="Y164" s="103">
        <f>'ИТОГ и проверка (миша-барс)'!D164</f>
        <v>0</v>
      </c>
      <c r="Z164" s="10">
        <v>0</v>
      </c>
      <c r="AA164" s="101">
        <f t="shared" ref="AA164:AA227" si="407">Z164-X164</f>
        <v>0</v>
      </c>
      <c r="AB164" s="103">
        <f t="shared" ref="AB164:AB227" si="408">IF(AA164&gt;0.01,AA164*1000000,0)</f>
        <v>0</v>
      </c>
      <c r="AC164" s="107"/>
      <c r="AD164" s="103"/>
      <c r="AE164" s="107"/>
      <c r="AF164" s="107"/>
      <c r="AG164" s="103">
        <f t="shared" ref="AG164:AG227" si="409">Y164</f>
        <v>0</v>
      </c>
      <c r="AH164" s="103"/>
      <c r="AI164" s="121"/>
      <c r="AJ164" s="121">
        <f t="shared" ref="AJ164:AJ227" si="410">SUM(AD164:AI164)</f>
        <v>0</v>
      </c>
      <c r="AK164" s="119">
        <f t="shared" ref="AK164:AK227" si="411">AJ164-Y164</f>
        <v>0</v>
      </c>
      <c r="AL164" s="101">
        <f t="shared" ref="AL164:AL227" si="412">IF(AK164&gt;1,AK164*1000,0)</f>
        <v>0</v>
      </c>
    </row>
    <row r="165" ht="94.5">
      <c r="A165" s="96" t="s">
        <v>337</v>
      </c>
      <c r="B165" s="97" t="s">
        <v>338</v>
      </c>
      <c r="C165" s="238">
        <v>23.292999999999999</v>
      </c>
      <c r="D165" s="104">
        <v>0</v>
      </c>
      <c r="E165" s="120">
        <v>0</v>
      </c>
      <c r="F165" s="200">
        <f t="shared" si="404"/>
        <v>0</v>
      </c>
      <c r="G165" s="105">
        <v>0</v>
      </c>
      <c r="H165" s="105">
        <v>0</v>
      </c>
      <c r="I165" s="105"/>
      <c r="J165" s="105"/>
      <c r="K165" s="105"/>
      <c r="L165" s="105"/>
      <c r="M165" s="105">
        <v>0</v>
      </c>
      <c r="N165" s="105"/>
      <c r="O165" s="440">
        <v>0</v>
      </c>
      <c r="P165" s="107"/>
      <c r="Q165" s="107"/>
      <c r="R165" s="107"/>
      <c r="S165" s="107"/>
      <c r="T165" s="107"/>
      <c r="U165" s="101">
        <v>0</v>
      </c>
      <c r="V165" s="101">
        <f t="shared" si="405"/>
        <v>0</v>
      </c>
      <c r="W165" s="10">
        <f t="shared" si="406"/>
        <v>0</v>
      </c>
      <c r="X165" s="107">
        <v>0</v>
      </c>
      <c r="Y165" s="10">
        <f>'ИТОГ и проверка (миша-барс)'!D165</f>
        <v>0</v>
      </c>
      <c r="Z165" s="103">
        <v>0</v>
      </c>
      <c r="AA165" s="101">
        <f t="shared" si="407"/>
        <v>0</v>
      </c>
      <c r="AB165" s="10">
        <f t="shared" si="408"/>
        <v>0</v>
      </c>
      <c r="AC165" s="107"/>
      <c r="AD165" s="103"/>
      <c r="AE165" s="107"/>
      <c r="AF165" s="107"/>
      <c r="AG165" s="103">
        <f t="shared" si="409"/>
        <v>0</v>
      </c>
      <c r="AH165" s="103"/>
      <c r="AI165" s="121"/>
      <c r="AJ165" s="121">
        <f t="shared" si="410"/>
        <v>0</v>
      </c>
      <c r="AK165" s="119">
        <f t="shared" si="411"/>
        <v>0</v>
      </c>
      <c r="AL165" s="101">
        <f t="shared" si="412"/>
        <v>0</v>
      </c>
    </row>
    <row r="166" ht="47.25">
      <c r="A166" s="96" t="s">
        <v>339</v>
      </c>
      <c r="B166" s="97" t="s">
        <v>340</v>
      </c>
      <c r="C166" s="214">
        <v>19.553999999999998</v>
      </c>
      <c r="D166" s="337">
        <v>0</v>
      </c>
      <c r="E166" s="373">
        <v>0</v>
      </c>
      <c r="F166" s="217">
        <f t="shared" si="404"/>
        <v>0</v>
      </c>
      <c r="G166" s="105">
        <v>0</v>
      </c>
      <c r="H166" s="105">
        <v>0</v>
      </c>
      <c r="I166" s="105"/>
      <c r="J166" s="105"/>
      <c r="K166" s="105"/>
      <c r="L166" s="105"/>
      <c r="M166" s="105">
        <v>0</v>
      </c>
      <c r="N166" s="105"/>
      <c r="O166" s="438">
        <v>0</v>
      </c>
      <c r="P166" s="107"/>
      <c r="Q166" s="107"/>
      <c r="R166" s="107"/>
      <c r="S166" s="107"/>
      <c r="T166" s="107"/>
      <c r="U166" s="101">
        <v>0</v>
      </c>
      <c r="V166" s="300">
        <f t="shared" si="405"/>
        <v>0</v>
      </c>
      <c r="W166" s="103">
        <f t="shared" si="406"/>
        <v>0</v>
      </c>
      <c r="X166" s="181">
        <v>0</v>
      </c>
      <c r="Y166" s="103">
        <f>'ИТОГ и проверка (миша-барс)'!D166</f>
        <v>0</v>
      </c>
      <c r="Z166" s="10">
        <v>0</v>
      </c>
      <c r="AA166" s="101">
        <f t="shared" si="407"/>
        <v>0</v>
      </c>
      <c r="AB166" s="103">
        <f t="shared" si="408"/>
        <v>0</v>
      </c>
      <c r="AC166" s="107"/>
      <c r="AD166" s="103"/>
      <c r="AE166" s="107"/>
      <c r="AF166" s="107"/>
      <c r="AG166" s="103">
        <f t="shared" si="409"/>
        <v>0</v>
      </c>
      <c r="AH166" s="103"/>
      <c r="AI166" s="121"/>
      <c r="AJ166" s="121">
        <f t="shared" si="410"/>
        <v>0</v>
      </c>
      <c r="AK166" s="119">
        <f t="shared" si="411"/>
        <v>0</v>
      </c>
      <c r="AL166" s="101">
        <f t="shared" si="412"/>
        <v>0</v>
      </c>
    </row>
    <row r="167" ht="31.5">
      <c r="A167" s="96" t="s">
        <v>341</v>
      </c>
      <c r="B167" s="97" t="s">
        <v>342</v>
      </c>
      <c r="C167" s="211">
        <v>119.479</v>
      </c>
      <c r="D167" s="104">
        <v>0</v>
      </c>
      <c r="E167" s="230">
        <v>0</v>
      </c>
      <c r="F167" s="200">
        <f t="shared" si="404"/>
        <v>0</v>
      </c>
      <c r="G167" s="105">
        <v>0</v>
      </c>
      <c r="H167" s="105">
        <v>0</v>
      </c>
      <c r="I167" s="105"/>
      <c r="J167" s="105"/>
      <c r="K167" s="105"/>
      <c r="L167" s="105"/>
      <c r="M167" s="105">
        <v>0</v>
      </c>
      <c r="N167" s="105"/>
      <c r="O167" s="438">
        <v>0</v>
      </c>
      <c r="P167" s="107"/>
      <c r="Q167" s="107"/>
      <c r="R167" s="107"/>
      <c r="S167" s="107"/>
      <c r="T167" s="107"/>
      <c r="U167" s="101">
        <v>0</v>
      </c>
      <c r="V167" s="101">
        <f t="shared" si="405"/>
        <v>0</v>
      </c>
      <c r="W167" s="10">
        <f t="shared" si="406"/>
        <v>0</v>
      </c>
      <c r="X167" s="107">
        <v>0</v>
      </c>
      <c r="Y167" s="10">
        <f>'ИТОГ и проверка (миша-барс)'!D167</f>
        <v>0</v>
      </c>
      <c r="Z167" s="103">
        <v>0</v>
      </c>
      <c r="AA167" s="101">
        <f t="shared" si="407"/>
        <v>0</v>
      </c>
      <c r="AB167" s="10">
        <f t="shared" si="408"/>
        <v>0</v>
      </c>
      <c r="AC167" s="107"/>
      <c r="AD167" s="103"/>
      <c r="AE167" s="107"/>
      <c r="AF167" s="107"/>
      <c r="AG167" s="103">
        <f t="shared" si="409"/>
        <v>0</v>
      </c>
      <c r="AH167" s="103"/>
      <c r="AI167" s="121"/>
      <c r="AJ167" s="121">
        <f t="shared" si="410"/>
        <v>0</v>
      </c>
      <c r="AK167" s="119">
        <f t="shared" si="411"/>
        <v>0</v>
      </c>
      <c r="AL167" s="101">
        <f t="shared" si="412"/>
        <v>0</v>
      </c>
    </row>
    <row r="168" ht="31.5">
      <c r="A168" s="96" t="s">
        <v>343</v>
      </c>
      <c r="B168" s="97" t="s">
        <v>344</v>
      </c>
      <c r="C168" s="214">
        <v>127.17</v>
      </c>
      <c r="D168" s="104">
        <v>0</v>
      </c>
      <c r="E168" s="120">
        <v>0</v>
      </c>
      <c r="F168" s="200">
        <f t="shared" si="404"/>
        <v>0</v>
      </c>
      <c r="G168" s="105">
        <v>0</v>
      </c>
      <c r="H168" s="105">
        <v>0</v>
      </c>
      <c r="I168" s="105"/>
      <c r="J168" s="105"/>
      <c r="K168" s="105"/>
      <c r="L168" s="105"/>
      <c r="M168" s="105">
        <v>0</v>
      </c>
      <c r="N168" s="105"/>
      <c r="O168" s="438">
        <v>0</v>
      </c>
      <c r="P168" s="107"/>
      <c r="Q168" s="107"/>
      <c r="R168" s="107"/>
      <c r="S168" s="107"/>
      <c r="T168" s="107"/>
      <c r="U168" s="101">
        <v>0</v>
      </c>
      <c r="V168" s="300">
        <f t="shared" si="405"/>
        <v>0</v>
      </c>
      <c r="W168" s="103">
        <f t="shared" si="406"/>
        <v>0</v>
      </c>
      <c r="X168" s="181">
        <v>0</v>
      </c>
      <c r="Y168" s="103">
        <f>'ИТОГ и проверка (миша-барс)'!D168</f>
        <v>0</v>
      </c>
      <c r="Z168" s="10">
        <v>0</v>
      </c>
      <c r="AA168" s="101">
        <f t="shared" si="407"/>
        <v>0</v>
      </c>
      <c r="AB168" s="103">
        <f t="shared" si="408"/>
        <v>0</v>
      </c>
      <c r="AC168" s="107"/>
      <c r="AD168" s="103"/>
      <c r="AE168" s="107"/>
      <c r="AF168" s="107"/>
      <c r="AG168" s="103">
        <f t="shared" si="409"/>
        <v>0</v>
      </c>
      <c r="AH168" s="103"/>
      <c r="AI168" s="121"/>
      <c r="AJ168" s="121">
        <f t="shared" si="410"/>
        <v>0</v>
      </c>
      <c r="AK168" s="119">
        <f t="shared" si="411"/>
        <v>0</v>
      </c>
      <c r="AL168" s="101">
        <f t="shared" si="412"/>
        <v>0</v>
      </c>
    </row>
    <row r="169" ht="63">
      <c r="A169" s="96" t="s">
        <v>345</v>
      </c>
      <c r="B169" s="97" t="s">
        <v>346</v>
      </c>
      <c r="C169" s="238">
        <v>51.795000000000002</v>
      </c>
      <c r="D169" s="104">
        <v>0</v>
      </c>
      <c r="E169" s="294">
        <v>0</v>
      </c>
      <c r="F169" s="200">
        <f t="shared" si="404"/>
        <v>0</v>
      </c>
      <c r="G169" s="105">
        <v>0</v>
      </c>
      <c r="H169" s="105">
        <v>0</v>
      </c>
      <c r="I169" s="105"/>
      <c r="J169" s="105"/>
      <c r="K169" s="105"/>
      <c r="L169" s="105"/>
      <c r="M169" s="105">
        <v>0</v>
      </c>
      <c r="N169" s="105"/>
      <c r="O169" s="438">
        <v>0</v>
      </c>
      <c r="P169" s="107"/>
      <c r="Q169" s="107"/>
      <c r="R169" s="107"/>
      <c r="S169" s="107"/>
      <c r="T169" s="107"/>
      <c r="U169" s="101">
        <v>0</v>
      </c>
      <c r="V169" s="101">
        <f t="shared" si="405"/>
        <v>0</v>
      </c>
      <c r="W169" s="10">
        <f t="shared" si="406"/>
        <v>0</v>
      </c>
      <c r="X169" s="107">
        <v>0</v>
      </c>
      <c r="Y169" s="10">
        <f>'ИТОГ и проверка (миша-барс)'!D169</f>
        <v>0</v>
      </c>
      <c r="Z169" s="103">
        <v>0</v>
      </c>
      <c r="AA169" s="101">
        <f t="shared" si="407"/>
        <v>0</v>
      </c>
      <c r="AB169" s="10">
        <f t="shared" si="408"/>
        <v>0</v>
      </c>
      <c r="AC169" s="107"/>
      <c r="AD169" s="103"/>
      <c r="AE169" s="107"/>
      <c r="AF169" s="107"/>
      <c r="AG169" s="103">
        <f t="shared" si="409"/>
        <v>0</v>
      </c>
      <c r="AH169" s="103"/>
      <c r="AI169" s="121"/>
      <c r="AJ169" s="121">
        <f t="shared" si="410"/>
        <v>0</v>
      </c>
      <c r="AK169" s="119">
        <f t="shared" si="411"/>
        <v>0</v>
      </c>
      <c r="AL169" s="101">
        <f t="shared" si="412"/>
        <v>0</v>
      </c>
    </row>
    <row r="170">
      <c r="A170" s="123" t="s">
        <v>347</v>
      </c>
      <c r="B170" s="87" t="s">
        <v>348</v>
      </c>
      <c r="C170" s="206"/>
      <c r="D170" s="208"/>
      <c r="E170" s="301"/>
      <c r="F170" s="256"/>
      <c r="G170" s="91"/>
      <c r="H170" s="91"/>
      <c r="I170" s="91"/>
      <c r="J170" s="91"/>
      <c r="K170" s="91"/>
      <c r="L170" s="91"/>
      <c r="M170" s="91"/>
      <c r="N170" s="91"/>
      <c r="O170" s="439"/>
      <c r="P170" s="88"/>
      <c r="Q170" s="88"/>
      <c r="R170" s="88"/>
      <c r="S170" s="88"/>
      <c r="T170" s="88"/>
      <c r="U170" s="88"/>
      <c r="V170" s="90"/>
      <c r="W170" s="90"/>
      <c r="X170" s="90"/>
      <c r="Y170" s="90"/>
      <c r="Z170" s="150"/>
      <c r="AA170" s="90"/>
      <c r="AB170" s="103">
        <f t="shared" si="408"/>
        <v>0</v>
      </c>
      <c r="AC170" s="90"/>
      <c r="AD170" s="90"/>
      <c r="AE170" s="90"/>
      <c r="AF170" s="90"/>
      <c r="AG170" s="90"/>
      <c r="AH170" s="90"/>
      <c r="AI170" s="370"/>
      <c r="AJ170" s="121">
        <f t="shared" si="410"/>
        <v>0</v>
      </c>
      <c r="AK170" s="119">
        <f t="shared" si="411"/>
        <v>0</v>
      </c>
      <c r="AL170" s="101">
        <f t="shared" si="412"/>
        <v>0</v>
      </c>
    </row>
    <row r="171" ht="31.5">
      <c r="A171" s="96" t="s">
        <v>349</v>
      </c>
      <c r="B171" s="97" t="s">
        <v>350</v>
      </c>
      <c r="C171" s="211">
        <v>394.31799999999998</v>
      </c>
      <c r="D171" s="337">
        <v>83</v>
      </c>
      <c r="E171" s="213">
        <v>51</v>
      </c>
      <c r="F171" s="217">
        <f t="shared" si="404"/>
        <v>0.12933723542927283</v>
      </c>
      <c r="G171" s="105">
        <v>8</v>
      </c>
      <c r="H171" s="105">
        <v>10</v>
      </c>
      <c r="I171" s="105"/>
      <c r="J171" s="105"/>
      <c r="K171" s="105"/>
      <c r="L171" s="105"/>
      <c r="M171" s="105">
        <v>8</v>
      </c>
      <c r="N171" s="105"/>
      <c r="O171" s="438">
        <v>5</v>
      </c>
      <c r="P171" s="107"/>
      <c r="Q171" s="107"/>
      <c r="R171" s="107"/>
      <c r="S171" s="107"/>
      <c r="T171" s="107"/>
      <c r="U171" s="101">
        <f t="shared" si="402"/>
        <v>62.5</v>
      </c>
      <c r="V171" s="300">
        <f t="shared" si="405"/>
        <v>5.1000000000000005</v>
      </c>
      <c r="W171" s="103">
        <f t="shared" si="406"/>
        <v>5</v>
      </c>
      <c r="X171" s="181">
        <v>10</v>
      </c>
      <c r="Y171" s="103">
        <f>'ИТОГ и проверка (миша-барс)'!D171</f>
        <v>5</v>
      </c>
      <c r="Z171" s="10">
        <f t="shared" si="403"/>
        <v>9.8039215686274517</v>
      </c>
      <c r="AA171" s="101">
        <f t="shared" si="407"/>
        <v>-0.19607843137254832</v>
      </c>
      <c r="AB171" s="10">
        <f t="shared" si="408"/>
        <v>0</v>
      </c>
      <c r="AC171" s="107"/>
      <c r="AD171" s="103"/>
      <c r="AE171" s="107"/>
      <c r="AF171" s="107"/>
      <c r="AG171" s="103">
        <f t="shared" si="409"/>
        <v>5</v>
      </c>
      <c r="AH171" s="103"/>
      <c r="AI171" s="121"/>
      <c r="AJ171" s="121">
        <f t="shared" si="410"/>
        <v>5</v>
      </c>
      <c r="AK171" s="119">
        <f t="shared" si="411"/>
        <v>0</v>
      </c>
      <c r="AL171" s="101">
        <f t="shared" si="412"/>
        <v>0</v>
      </c>
    </row>
    <row r="172" ht="31.5">
      <c r="A172" s="96" t="s">
        <v>351</v>
      </c>
      <c r="B172" s="97" t="s">
        <v>352</v>
      </c>
      <c r="C172" s="214">
        <v>193.92599999999999</v>
      </c>
      <c r="D172" s="337">
        <v>0</v>
      </c>
      <c r="E172" s="213">
        <v>24</v>
      </c>
      <c r="F172" s="217">
        <f t="shared" si="404"/>
        <v>0.12375854707465735</v>
      </c>
      <c r="G172" s="105">
        <v>0</v>
      </c>
      <c r="H172" s="105">
        <v>0</v>
      </c>
      <c r="I172" s="105"/>
      <c r="J172" s="105"/>
      <c r="K172" s="105"/>
      <c r="L172" s="105"/>
      <c r="M172" s="105">
        <v>0</v>
      </c>
      <c r="N172" s="105"/>
      <c r="O172" s="438">
        <v>0</v>
      </c>
      <c r="P172" s="107"/>
      <c r="Q172" s="107"/>
      <c r="R172" s="107"/>
      <c r="S172" s="107"/>
      <c r="T172" s="107"/>
      <c r="U172" s="101">
        <v>0</v>
      </c>
      <c r="V172" s="101">
        <f t="shared" si="405"/>
        <v>2.4000000000000004</v>
      </c>
      <c r="W172" s="10">
        <f t="shared" si="406"/>
        <v>2</v>
      </c>
      <c r="X172" s="107">
        <v>10</v>
      </c>
      <c r="Y172" s="10">
        <f>'ИТОГ и проверка (миша-барс)'!D172</f>
        <v>0</v>
      </c>
      <c r="Z172" s="103">
        <f t="shared" si="403"/>
        <v>0</v>
      </c>
      <c r="AA172" s="300">
        <f t="shared" si="407"/>
        <v>-10</v>
      </c>
      <c r="AB172" s="103">
        <f t="shared" si="408"/>
        <v>0</v>
      </c>
      <c r="AC172" s="107"/>
      <c r="AD172" s="103"/>
      <c r="AE172" s="107"/>
      <c r="AF172" s="107"/>
      <c r="AG172" s="103">
        <f t="shared" si="409"/>
        <v>0</v>
      </c>
      <c r="AH172" s="103"/>
      <c r="AI172" s="121"/>
      <c r="AJ172" s="121">
        <f t="shared" si="410"/>
        <v>0</v>
      </c>
      <c r="AK172" s="119">
        <f t="shared" si="411"/>
        <v>0</v>
      </c>
      <c r="AL172" s="101">
        <f t="shared" si="412"/>
        <v>0</v>
      </c>
    </row>
    <row r="173" ht="31.5">
      <c r="A173" s="96" t="s">
        <v>353</v>
      </c>
      <c r="B173" s="97" t="s">
        <v>354</v>
      </c>
      <c r="C173" s="211">
        <v>187.15299999999999</v>
      </c>
      <c r="D173" s="337">
        <v>0</v>
      </c>
      <c r="E173" s="213">
        <v>0</v>
      </c>
      <c r="F173" s="217">
        <f t="shared" si="404"/>
        <v>0</v>
      </c>
      <c r="G173" s="105">
        <v>0</v>
      </c>
      <c r="H173" s="105">
        <v>0</v>
      </c>
      <c r="I173" s="105"/>
      <c r="J173" s="105"/>
      <c r="K173" s="105"/>
      <c r="L173" s="105"/>
      <c r="M173" s="105">
        <v>0</v>
      </c>
      <c r="N173" s="105"/>
      <c r="O173" s="438">
        <v>0</v>
      </c>
      <c r="P173" s="107"/>
      <c r="Q173" s="107"/>
      <c r="R173" s="107"/>
      <c r="S173" s="107"/>
      <c r="T173" s="107"/>
      <c r="U173" s="101">
        <v>0</v>
      </c>
      <c r="V173" s="300">
        <f t="shared" si="405"/>
        <v>0</v>
      </c>
      <c r="W173" s="103">
        <f t="shared" si="406"/>
        <v>0</v>
      </c>
      <c r="X173" s="181">
        <v>0</v>
      </c>
      <c r="Y173" s="103">
        <f>'ИТОГ и проверка (миша-барс)'!D173</f>
        <v>0</v>
      </c>
      <c r="Z173" s="10">
        <v>0</v>
      </c>
      <c r="AA173" s="101">
        <f t="shared" si="407"/>
        <v>0</v>
      </c>
      <c r="AB173" s="10">
        <f t="shared" si="408"/>
        <v>0</v>
      </c>
      <c r="AC173" s="107"/>
      <c r="AD173" s="103"/>
      <c r="AE173" s="107"/>
      <c r="AF173" s="107"/>
      <c r="AG173" s="103">
        <f t="shared" si="409"/>
        <v>0</v>
      </c>
      <c r="AH173" s="103"/>
      <c r="AI173" s="121"/>
      <c r="AJ173" s="121">
        <f t="shared" si="410"/>
        <v>0</v>
      </c>
      <c r="AK173" s="119">
        <f t="shared" si="411"/>
        <v>0</v>
      </c>
      <c r="AL173" s="101">
        <f t="shared" si="412"/>
        <v>0</v>
      </c>
    </row>
    <row r="174" ht="31.5">
      <c r="A174" s="96" t="s">
        <v>355</v>
      </c>
      <c r="B174" s="97" t="s">
        <v>120</v>
      </c>
      <c r="C174" s="214">
        <v>264.69600000000003</v>
      </c>
      <c r="D174" s="337">
        <v>23</v>
      </c>
      <c r="E174" s="213">
        <v>0</v>
      </c>
      <c r="F174" s="217">
        <f t="shared" si="404"/>
        <v>0</v>
      </c>
      <c r="G174" s="105">
        <v>2</v>
      </c>
      <c r="H174" s="105">
        <v>9</v>
      </c>
      <c r="I174" s="105"/>
      <c r="J174" s="105"/>
      <c r="K174" s="105"/>
      <c r="L174" s="105"/>
      <c r="M174" s="105">
        <v>2</v>
      </c>
      <c r="N174" s="105"/>
      <c r="O174" s="438">
        <v>0</v>
      </c>
      <c r="P174" s="107"/>
      <c r="Q174" s="107"/>
      <c r="R174" s="107"/>
      <c r="S174" s="107"/>
      <c r="T174" s="107"/>
      <c r="U174" s="101">
        <v>0</v>
      </c>
      <c r="V174" s="101">
        <f t="shared" si="405"/>
        <v>0</v>
      </c>
      <c r="W174" s="10">
        <f t="shared" si="406"/>
        <v>0</v>
      </c>
      <c r="X174" s="107">
        <v>0</v>
      </c>
      <c r="Y174" s="10">
        <f>'ИТОГ и проверка (миша-барс)'!D174</f>
        <v>0</v>
      </c>
      <c r="Z174" s="103">
        <v>0</v>
      </c>
      <c r="AA174" s="300">
        <f t="shared" si="407"/>
        <v>0</v>
      </c>
      <c r="AB174" s="103">
        <f t="shared" si="408"/>
        <v>0</v>
      </c>
      <c r="AC174" s="107"/>
      <c r="AD174" s="103"/>
      <c r="AE174" s="107"/>
      <c r="AF174" s="107"/>
      <c r="AG174" s="103">
        <f t="shared" si="409"/>
        <v>0</v>
      </c>
      <c r="AH174" s="103"/>
      <c r="AI174" s="121"/>
      <c r="AJ174" s="121">
        <f t="shared" si="410"/>
        <v>0</v>
      </c>
      <c r="AK174" s="119">
        <f t="shared" si="411"/>
        <v>0</v>
      </c>
      <c r="AL174" s="101">
        <f t="shared" si="412"/>
        <v>0</v>
      </c>
    </row>
    <row r="175" ht="31.5">
      <c r="A175" s="96" t="s">
        <v>356</v>
      </c>
      <c r="B175" s="97" t="s">
        <v>357</v>
      </c>
      <c r="C175" s="232">
        <v>93.555000000000007</v>
      </c>
      <c r="D175" s="104">
        <v>0</v>
      </c>
      <c r="E175" s="230">
        <v>0</v>
      </c>
      <c r="F175" s="200">
        <f t="shared" si="404"/>
        <v>0</v>
      </c>
      <c r="G175" s="105">
        <v>0</v>
      </c>
      <c r="H175" s="105">
        <v>0</v>
      </c>
      <c r="I175" s="105"/>
      <c r="J175" s="105"/>
      <c r="K175" s="105"/>
      <c r="L175" s="105"/>
      <c r="M175" s="105">
        <v>0</v>
      </c>
      <c r="N175" s="105"/>
      <c r="O175" s="440">
        <v>0</v>
      </c>
      <c r="P175" s="107"/>
      <c r="Q175" s="107"/>
      <c r="R175" s="107"/>
      <c r="S175" s="107"/>
      <c r="T175" s="107"/>
      <c r="U175" s="101">
        <v>0</v>
      </c>
      <c r="V175" s="300">
        <f t="shared" si="405"/>
        <v>0</v>
      </c>
      <c r="W175" s="103">
        <f t="shared" si="406"/>
        <v>0</v>
      </c>
      <c r="X175" s="181">
        <v>0</v>
      </c>
      <c r="Y175" s="103">
        <f>'ИТОГ и проверка (миша-барс)'!D175</f>
        <v>0</v>
      </c>
      <c r="Z175" s="10">
        <v>0</v>
      </c>
      <c r="AA175" s="101">
        <f t="shared" si="407"/>
        <v>0</v>
      </c>
      <c r="AB175" s="10">
        <f t="shared" si="408"/>
        <v>0</v>
      </c>
      <c r="AC175" s="107"/>
      <c r="AD175" s="103"/>
      <c r="AE175" s="107"/>
      <c r="AF175" s="107"/>
      <c r="AG175" s="103">
        <f t="shared" si="409"/>
        <v>0</v>
      </c>
      <c r="AH175" s="103"/>
      <c r="AI175" s="121"/>
      <c r="AJ175" s="121">
        <f t="shared" si="410"/>
        <v>0</v>
      </c>
      <c r="AK175" s="119">
        <f t="shared" si="411"/>
        <v>0</v>
      </c>
      <c r="AL175" s="101">
        <f t="shared" si="412"/>
        <v>0</v>
      </c>
    </row>
    <row r="176" ht="31.5">
      <c r="A176" s="96" t="s">
        <v>358</v>
      </c>
      <c r="B176" s="97" t="s">
        <v>359</v>
      </c>
      <c r="C176" s="239">
        <v>862.21799999999996</v>
      </c>
      <c r="D176" s="104">
        <v>0</v>
      </c>
      <c r="E176" s="294">
        <v>0</v>
      </c>
      <c r="F176" s="200">
        <f t="shared" si="404"/>
        <v>0</v>
      </c>
      <c r="G176" s="105">
        <v>0</v>
      </c>
      <c r="H176" s="105">
        <v>0</v>
      </c>
      <c r="I176" s="105"/>
      <c r="J176" s="105"/>
      <c r="K176" s="105"/>
      <c r="L176" s="105"/>
      <c r="M176" s="105">
        <v>0</v>
      </c>
      <c r="N176" s="105"/>
      <c r="O176" s="438">
        <v>0</v>
      </c>
      <c r="P176" s="107"/>
      <c r="Q176" s="107"/>
      <c r="R176" s="107"/>
      <c r="S176" s="107"/>
      <c r="T176" s="107"/>
      <c r="U176" s="101">
        <v>0</v>
      </c>
      <c r="V176" s="101">
        <f t="shared" si="405"/>
        <v>0</v>
      </c>
      <c r="W176" s="10">
        <f t="shared" si="406"/>
        <v>0</v>
      </c>
      <c r="X176" s="107">
        <v>0</v>
      </c>
      <c r="Y176" s="10">
        <f>'ИТОГ и проверка (миша-барс)'!D176</f>
        <v>0</v>
      </c>
      <c r="Z176" s="103">
        <v>0</v>
      </c>
      <c r="AA176" s="300">
        <f t="shared" si="407"/>
        <v>0</v>
      </c>
      <c r="AB176" s="103">
        <f t="shared" si="408"/>
        <v>0</v>
      </c>
      <c r="AC176" s="107"/>
      <c r="AD176" s="103"/>
      <c r="AE176" s="107"/>
      <c r="AF176" s="107"/>
      <c r="AG176" s="103">
        <f t="shared" si="409"/>
        <v>0</v>
      </c>
      <c r="AH176" s="103"/>
      <c r="AI176" s="121"/>
      <c r="AJ176" s="121">
        <f t="shared" si="410"/>
        <v>0</v>
      </c>
      <c r="AK176" s="119">
        <f t="shared" si="411"/>
        <v>0</v>
      </c>
      <c r="AL176" s="101">
        <f t="shared" si="412"/>
        <v>0</v>
      </c>
    </row>
    <row r="177" ht="47.25">
      <c r="A177" s="96" t="s">
        <v>360</v>
      </c>
      <c r="B177" s="97" t="s">
        <v>361</v>
      </c>
      <c r="C177" s="211">
        <v>363.30500000000001</v>
      </c>
      <c r="D177" s="337">
        <v>610</v>
      </c>
      <c r="E177" s="293">
        <v>610</v>
      </c>
      <c r="F177" s="217">
        <f t="shared" si="404"/>
        <v>1.6790300161021732</v>
      </c>
      <c r="G177" s="105">
        <v>10</v>
      </c>
      <c r="H177" s="105">
        <v>2</v>
      </c>
      <c r="I177" s="105"/>
      <c r="J177" s="105"/>
      <c r="K177" s="105"/>
      <c r="L177" s="105"/>
      <c r="M177" s="105">
        <v>10</v>
      </c>
      <c r="N177" s="105"/>
      <c r="O177" s="438">
        <v>5</v>
      </c>
      <c r="P177" s="107"/>
      <c r="Q177" s="107"/>
      <c r="R177" s="107"/>
      <c r="S177" s="107"/>
      <c r="T177" s="107"/>
      <c r="U177" s="101">
        <f t="shared" si="402"/>
        <v>50</v>
      </c>
      <c r="V177" s="300">
        <f t="shared" si="405"/>
        <v>61</v>
      </c>
      <c r="W177" s="103">
        <f t="shared" si="406"/>
        <v>61</v>
      </c>
      <c r="X177" s="181">
        <v>10</v>
      </c>
      <c r="Y177" s="103">
        <f>'ИТОГ и проверка (миша-барс)'!D177</f>
        <v>10</v>
      </c>
      <c r="Z177" s="10">
        <f t="shared" si="403"/>
        <v>1.639344262295082</v>
      </c>
      <c r="AA177" s="101">
        <f t="shared" si="407"/>
        <v>-8.3606557377049171</v>
      </c>
      <c r="AB177" s="10">
        <f t="shared" si="408"/>
        <v>0</v>
      </c>
      <c r="AC177" s="107"/>
      <c r="AD177" s="103"/>
      <c r="AE177" s="107"/>
      <c r="AF177" s="107"/>
      <c r="AG177" s="103">
        <f t="shared" si="409"/>
        <v>10</v>
      </c>
      <c r="AH177" s="103"/>
      <c r="AI177" s="121"/>
      <c r="AJ177" s="121">
        <f t="shared" si="410"/>
        <v>10</v>
      </c>
      <c r="AK177" s="119">
        <f t="shared" si="411"/>
        <v>0</v>
      </c>
      <c r="AL177" s="101">
        <f t="shared" si="412"/>
        <v>0</v>
      </c>
    </row>
    <row r="178" ht="47.25">
      <c r="A178" s="155" t="s">
        <v>362</v>
      </c>
      <c r="B178" s="154" t="s">
        <v>363</v>
      </c>
      <c r="C178" s="214">
        <v>120.92100000000001</v>
      </c>
      <c r="D178" s="99">
        <v>0</v>
      </c>
      <c r="E178" s="120">
        <v>0</v>
      </c>
      <c r="F178" s="300">
        <f t="shared" si="404"/>
        <v>0</v>
      </c>
      <c r="G178" s="103">
        <v>0</v>
      </c>
      <c r="H178" s="10">
        <v>0</v>
      </c>
      <c r="I178" s="105"/>
      <c r="J178" s="289"/>
      <c r="K178" s="105"/>
      <c r="L178" s="289"/>
      <c r="M178" s="105"/>
      <c r="N178" s="105"/>
      <c r="O178" s="440">
        <v>0</v>
      </c>
      <c r="P178" s="107"/>
      <c r="Q178" s="181"/>
      <c r="R178" s="107"/>
      <c r="S178" s="181"/>
      <c r="T178" s="107"/>
      <c r="U178" s="300">
        <v>0</v>
      </c>
      <c r="V178" s="101">
        <f t="shared" si="405"/>
        <v>0</v>
      </c>
      <c r="W178" s="10">
        <f t="shared" si="406"/>
        <v>0</v>
      </c>
      <c r="X178" s="107">
        <v>0</v>
      </c>
      <c r="Y178" s="10">
        <f>'ИТОГ и проверка (миша-барс)'!D178</f>
        <v>0</v>
      </c>
      <c r="Z178" s="103">
        <v>0</v>
      </c>
      <c r="AA178" s="300">
        <f t="shared" si="407"/>
        <v>0</v>
      </c>
      <c r="AB178" s="103">
        <f t="shared" si="408"/>
        <v>0</v>
      </c>
      <c r="AC178" s="181"/>
      <c r="AD178" s="103"/>
      <c r="AE178" s="181"/>
      <c r="AF178" s="107"/>
      <c r="AG178" s="10">
        <f t="shared" si="409"/>
        <v>0</v>
      </c>
      <c r="AH178" s="103"/>
      <c r="AI178" s="121"/>
      <c r="AJ178" s="121"/>
      <c r="AK178" s="119"/>
      <c r="AL178" s="101"/>
    </row>
    <row r="179" ht="47.25">
      <c r="A179" s="155" t="s">
        <v>364</v>
      </c>
      <c r="B179" s="154" t="s">
        <v>365</v>
      </c>
      <c r="C179" s="211">
        <v>128.768</v>
      </c>
      <c r="D179" s="99">
        <v>0</v>
      </c>
      <c r="E179" s="289">
        <v>27</v>
      </c>
      <c r="F179" s="101">
        <f t="shared" si="404"/>
        <v>0.20967942345924453</v>
      </c>
      <c r="G179" s="10">
        <v>0</v>
      </c>
      <c r="H179" s="103">
        <v>0</v>
      </c>
      <c r="I179" s="289"/>
      <c r="J179" s="105"/>
      <c r="K179" s="289"/>
      <c r="L179" s="105"/>
      <c r="M179" s="289"/>
      <c r="N179" s="105"/>
      <c r="O179" s="438">
        <v>0</v>
      </c>
      <c r="P179" s="181"/>
      <c r="Q179" s="107"/>
      <c r="R179" s="181"/>
      <c r="S179" s="107"/>
      <c r="T179" s="181"/>
      <c r="U179" s="101">
        <v>0</v>
      </c>
      <c r="V179" s="300">
        <f t="shared" si="405"/>
        <v>2.7000000000000002</v>
      </c>
      <c r="W179" s="103">
        <f t="shared" si="406"/>
        <v>2</v>
      </c>
      <c r="X179" s="181">
        <v>10</v>
      </c>
      <c r="Y179" s="103">
        <f>'ИТОГ и проверка (миша-барс)'!D179</f>
        <v>0</v>
      </c>
      <c r="Z179" s="10">
        <f t="shared" si="403"/>
        <v>0</v>
      </c>
      <c r="AA179" s="101">
        <f t="shared" si="407"/>
        <v>-10</v>
      </c>
      <c r="AB179" s="10">
        <f t="shared" si="408"/>
        <v>0</v>
      </c>
      <c r="AC179" s="107"/>
      <c r="AD179" s="10"/>
      <c r="AE179" s="107"/>
      <c r="AF179" s="181"/>
      <c r="AG179" s="103">
        <f t="shared" si="409"/>
        <v>0</v>
      </c>
      <c r="AH179" s="10"/>
      <c r="AI179" s="121"/>
      <c r="AJ179" s="121"/>
      <c r="AK179" s="119"/>
      <c r="AL179" s="101"/>
    </row>
    <row r="180" ht="47.25">
      <c r="A180" s="155" t="s">
        <v>366</v>
      </c>
      <c r="B180" s="154" t="s">
        <v>367</v>
      </c>
      <c r="C180" s="214">
        <v>263.10300000000001</v>
      </c>
      <c r="D180" s="99">
        <v>0</v>
      </c>
      <c r="E180" s="105">
        <v>53</v>
      </c>
      <c r="F180" s="300">
        <f t="shared" si="404"/>
        <v>0.20144202080554002</v>
      </c>
      <c r="G180" s="103">
        <v>0</v>
      </c>
      <c r="H180" s="10">
        <v>0</v>
      </c>
      <c r="I180" s="105"/>
      <c r="J180" s="289"/>
      <c r="K180" s="105"/>
      <c r="L180" s="289"/>
      <c r="M180" s="105"/>
      <c r="N180" s="105"/>
      <c r="O180" s="438">
        <v>0</v>
      </c>
      <c r="P180" s="107"/>
      <c r="Q180" s="181"/>
      <c r="R180" s="107"/>
      <c r="S180" s="181"/>
      <c r="T180" s="107"/>
      <c r="U180" s="101">
        <v>0</v>
      </c>
      <c r="V180" s="101">
        <f t="shared" si="405"/>
        <v>5.3000000000000007</v>
      </c>
      <c r="W180" s="10">
        <f t="shared" si="406"/>
        <v>5</v>
      </c>
      <c r="X180" s="107">
        <v>10</v>
      </c>
      <c r="Y180" s="10">
        <f>'ИТОГ и проверка (миша-барс)'!D180</f>
        <v>0</v>
      </c>
      <c r="Z180" s="103">
        <f t="shared" si="403"/>
        <v>0</v>
      </c>
      <c r="AA180" s="300">
        <f t="shared" si="407"/>
        <v>-10</v>
      </c>
      <c r="AB180" s="103">
        <f t="shared" si="408"/>
        <v>0</v>
      </c>
      <c r="AC180" s="107"/>
      <c r="AD180" s="103"/>
      <c r="AE180" s="181"/>
      <c r="AF180" s="107"/>
      <c r="AG180" s="10">
        <f t="shared" si="409"/>
        <v>0</v>
      </c>
      <c r="AH180" s="103"/>
      <c r="AI180" s="121"/>
      <c r="AJ180" s="121"/>
      <c r="AK180" s="119"/>
      <c r="AL180" s="101"/>
    </row>
    <row r="181">
      <c r="A181" s="123" t="s">
        <v>368</v>
      </c>
      <c r="B181" s="87" t="s">
        <v>369</v>
      </c>
      <c r="C181" s="218"/>
      <c r="D181" s="88"/>
      <c r="E181" s="207"/>
      <c r="F181" s="235"/>
      <c r="G181" s="91"/>
      <c r="H181" s="91"/>
      <c r="I181" s="91"/>
      <c r="J181" s="91"/>
      <c r="K181" s="91"/>
      <c r="L181" s="91"/>
      <c r="M181" s="91"/>
      <c r="N181" s="91"/>
      <c r="O181" s="439"/>
      <c r="P181" s="88"/>
      <c r="Q181" s="88"/>
      <c r="R181" s="88"/>
      <c r="S181" s="88"/>
      <c r="T181" s="88"/>
      <c r="U181" s="88"/>
      <c r="V181" s="90"/>
      <c r="W181" s="90"/>
      <c r="X181" s="90"/>
      <c r="Y181" s="90"/>
      <c r="Z181" s="150"/>
      <c r="AA181" s="90"/>
      <c r="AB181" s="103">
        <f t="shared" si="408"/>
        <v>0</v>
      </c>
      <c r="AC181" s="90"/>
      <c r="AD181" s="90"/>
      <c r="AE181" s="90"/>
      <c r="AF181" s="90"/>
      <c r="AG181" s="90"/>
      <c r="AH181" s="90"/>
      <c r="AI181" s="370"/>
      <c r="AJ181" s="121">
        <f t="shared" si="410"/>
        <v>0</v>
      </c>
      <c r="AK181" s="119">
        <f t="shared" si="411"/>
        <v>0</v>
      </c>
      <c r="AL181" s="101">
        <f t="shared" si="412"/>
        <v>0</v>
      </c>
    </row>
    <row r="182" ht="47.25">
      <c r="A182" s="96" t="s">
        <v>370</v>
      </c>
      <c r="B182" s="97" t="s">
        <v>371</v>
      </c>
      <c r="C182" s="214">
        <v>1020.337</v>
      </c>
      <c r="D182" s="99">
        <v>500</v>
      </c>
      <c r="E182" s="100">
        <v>500</v>
      </c>
      <c r="F182" s="200">
        <f t="shared" si="404"/>
        <v>0.49003417498336332</v>
      </c>
      <c r="G182" s="105">
        <v>10</v>
      </c>
      <c r="H182" s="105">
        <v>2</v>
      </c>
      <c r="I182" s="105"/>
      <c r="J182" s="105"/>
      <c r="K182" s="105"/>
      <c r="L182" s="105"/>
      <c r="M182" s="105">
        <v>10</v>
      </c>
      <c r="N182" s="105"/>
      <c r="O182" s="440">
        <v>2</v>
      </c>
      <c r="P182" s="107"/>
      <c r="Q182" s="107"/>
      <c r="R182" s="107"/>
      <c r="S182" s="107"/>
      <c r="T182" s="107"/>
      <c r="U182" s="101">
        <f t="shared" ref="U182:U245" si="413">O182/G182%</f>
        <v>20</v>
      </c>
      <c r="V182" s="300">
        <f t="shared" si="405"/>
        <v>50</v>
      </c>
      <c r="W182" s="103">
        <f t="shared" si="406"/>
        <v>50</v>
      </c>
      <c r="X182" s="107">
        <v>10</v>
      </c>
      <c r="Y182" s="10">
        <f>'ИТОГ и проверка (миша-барс)'!D182</f>
        <v>10</v>
      </c>
      <c r="Z182" s="103">
        <f t="shared" ref="Z182:Z245" si="414">Y182/E182%</f>
        <v>2</v>
      </c>
      <c r="AA182" s="300">
        <f t="shared" si="407"/>
        <v>-8</v>
      </c>
      <c r="AB182" s="103">
        <f t="shared" si="408"/>
        <v>0</v>
      </c>
      <c r="AC182" s="107"/>
      <c r="AD182" s="103"/>
      <c r="AE182" s="107"/>
      <c r="AF182" s="107"/>
      <c r="AG182" s="103">
        <f t="shared" si="409"/>
        <v>10</v>
      </c>
      <c r="AH182" s="103"/>
      <c r="AI182" s="121"/>
      <c r="AJ182" s="121">
        <f t="shared" si="410"/>
        <v>10</v>
      </c>
      <c r="AK182" s="119">
        <f t="shared" si="411"/>
        <v>0</v>
      </c>
      <c r="AL182" s="101">
        <f t="shared" si="412"/>
        <v>0</v>
      </c>
    </row>
    <row r="183" ht="63">
      <c r="A183" s="96" t="s">
        <v>372</v>
      </c>
      <c r="B183" s="97" t="s">
        <v>373</v>
      </c>
      <c r="C183" s="232">
        <v>58.799999999999997</v>
      </c>
      <c r="D183" s="104">
        <v>0</v>
      </c>
      <c r="E183" s="230">
        <v>0</v>
      </c>
      <c r="F183" s="200">
        <f t="shared" si="404"/>
        <v>0</v>
      </c>
      <c r="G183" s="105">
        <v>0</v>
      </c>
      <c r="H183" s="105">
        <v>0</v>
      </c>
      <c r="I183" s="105"/>
      <c r="J183" s="105"/>
      <c r="K183" s="105"/>
      <c r="L183" s="105"/>
      <c r="M183" s="105">
        <v>0</v>
      </c>
      <c r="N183" s="105"/>
      <c r="O183" s="440">
        <v>0</v>
      </c>
      <c r="P183" s="107"/>
      <c r="Q183" s="107"/>
      <c r="R183" s="107"/>
      <c r="S183" s="107"/>
      <c r="T183" s="107"/>
      <c r="U183" s="101">
        <v>0</v>
      </c>
      <c r="V183" s="101">
        <f t="shared" si="405"/>
        <v>0</v>
      </c>
      <c r="W183" s="10">
        <f t="shared" si="406"/>
        <v>0</v>
      </c>
      <c r="X183" s="107">
        <v>0</v>
      </c>
      <c r="Y183" s="103">
        <f>'ИТОГ и проверка (миша-барс)'!D183</f>
        <v>0</v>
      </c>
      <c r="Z183" s="10">
        <v>0</v>
      </c>
      <c r="AA183" s="101">
        <f t="shared" si="407"/>
        <v>0</v>
      </c>
      <c r="AB183" s="10">
        <f t="shared" si="408"/>
        <v>0</v>
      </c>
      <c r="AC183" s="107"/>
      <c r="AD183" s="103"/>
      <c r="AE183" s="107"/>
      <c r="AF183" s="107"/>
      <c r="AG183" s="103">
        <f t="shared" si="409"/>
        <v>0</v>
      </c>
      <c r="AH183" s="103"/>
      <c r="AI183" s="121"/>
      <c r="AJ183" s="121">
        <f t="shared" si="410"/>
        <v>0</v>
      </c>
      <c r="AK183" s="119">
        <f t="shared" si="411"/>
        <v>0</v>
      </c>
      <c r="AL183" s="101">
        <f t="shared" si="412"/>
        <v>0</v>
      </c>
    </row>
    <row r="184" ht="63">
      <c r="A184" s="96" t="s">
        <v>374</v>
      </c>
      <c r="B184" s="97" t="s">
        <v>375</v>
      </c>
      <c r="C184" s="239">
        <v>17.800000000000001</v>
      </c>
      <c r="D184" s="104">
        <v>0</v>
      </c>
      <c r="E184" s="100">
        <v>0</v>
      </c>
      <c r="F184" s="200">
        <f t="shared" si="404"/>
        <v>0</v>
      </c>
      <c r="G184" s="105">
        <v>0</v>
      </c>
      <c r="H184" s="105">
        <v>0</v>
      </c>
      <c r="I184" s="105"/>
      <c r="J184" s="105"/>
      <c r="K184" s="105"/>
      <c r="L184" s="105"/>
      <c r="M184" s="105">
        <v>0</v>
      </c>
      <c r="N184" s="105"/>
      <c r="O184" s="440">
        <v>0</v>
      </c>
      <c r="P184" s="107"/>
      <c r="Q184" s="107"/>
      <c r="R184" s="107"/>
      <c r="S184" s="107"/>
      <c r="T184" s="107"/>
      <c r="U184" s="101">
        <v>0</v>
      </c>
      <c r="V184" s="300">
        <f t="shared" si="405"/>
        <v>0</v>
      </c>
      <c r="W184" s="103">
        <f t="shared" si="406"/>
        <v>0</v>
      </c>
      <c r="X184" s="181">
        <v>0</v>
      </c>
      <c r="Y184" s="103">
        <f>'ИТОГ и проверка (миша-барс)'!D184</f>
        <v>0</v>
      </c>
      <c r="Z184" s="103">
        <v>0</v>
      </c>
      <c r="AA184" s="300">
        <f t="shared" si="407"/>
        <v>0</v>
      </c>
      <c r="AB184" s="103">
        <f t="shared" si="408"/>
        <v>0</v>
      </c>
      <c r="AC184" s="107"/>
      <c r="AD184" s="103"/>
      <c r="AE184" s="107"/>
      <c r="AF184" s="107"/>
      <c r="AG184" s="103">
        <f t="shared" si="409"/>
        <v>0</v>
      </c>
      <c r="AH184" s="103"/>
      <c r="AI184" s="121"/>
      <c r="AJ184" s="121">
        <f t="shared" si="410"/>
        <v>0</v>
      </c>
      <c r="AK184" s="119">
        <f t="shared" si="411"/>
        <v>0</v>
      </c>
      <c r="AL184" s="101">
        <f t="shared" si="412"/>
        <v>0</v>
      </c>
    </row>
    <row r="185" ht="63">
      <c r="A185" s="96" t="s">
        <v>376</v>
      </c>
      <c r="B185" s="97" t="s">
        <v>377</v>
      </c>
      <c r="C185" s="232">
        <v>30.800000000000001</v>
      </c>
      <c r="D185" s="104">
        <v>0</v>
      </c>
      <c r="E185" s="230">
        <v>0</v>
      </c>
      <c r="F185" s="200">
        <f t="shared" si="404"/>
        <v>0</v>
      </c>
      <c r="G185" s="105">
        <v>0</v>
      </c>
      <c r="H185" s="105">
        <v>0</v>
      </c>
      <c r="I185" s="105"/>
      <c r="J185" s="105"/>
      <c r="K185" s="105"/>
      <c r="L185" s="105"/>
      <c r="M185" s="105">
        <v>0</v>
      </c>
      <c r="N185" s="105"/>
      <c r="O185" s="440">
        <v>0</v>
      </c>
      <c r="P185" s="107"/>
      <c r="Q185" s="107"/>
      <c r="R185" s="107"/>
      <c r="S185" s="107"/>
      <c r="T185" s="107"/>
      <c r="U185" s="101">
        <v>0</v>
      </c>
      <c r="V185" s="101">
        <f t="shared" si="405"/>
        <v>0</v>
      </c>
      <c r="W185" s="10">
        <f t="shared" si="406"/>
        <v>0</v>
      </c>
      <c r="X185" s="107">
        <v>0</v>
      </c>
      <c r="Y185" s="10">
        <f>'ИТОГ и проверка (миша-барс)'!D185</f>
        <v>0</v>
      </c>
      <c r="Z185" s="103">
        <v>0</v>
      </c>
      <c r="AA185" s="101">
        <f t="shared" si="407"/>
        <v>0</v>
      </c>
      <c r="AB185" s="10">
        <f t="shared" si="408"/>
        <v>0</v>
      </c>
      <c r="AC185" s="107"/>
      <c r="AD185" s="103"/>
      <c r="AE185" s="107"/>
      <c r="AF185" s="107"/>
      <c r="AG185" s="103">
        <f t="shared" si="409"/>
        <v>0</v>
      </c>
      <c r="AH185" s="103"/>
      <c r="AI185" s="121"/>
      <c r="AJ185" s="121">
        <f t="shared" si="410"/>
        <v>0</v>
      </c>
      <c r="AK185" s="119">
        <f t="shared" si="411"/>
        <v>0</v>
      </c>
      <c r="AL185" s="101">
        <f t="shared" si="412"/>
        <v>0</v>
      </c>
    </row>
    <row r="186" ht="63">
      <c r="A186" s="96" t="s">
        <v>378</v>
      </c>
      <c r="B186" s="97" t="s">
        <v>379</v>
      </c>
      <c r="C186" s="239">
        <v>20.399999999999999</v>
      </c>
      <c r="D186" s="104">
        <v>0</v>
      </c>
      <c r="E186" s="100">
        <v>0</v>
      </c>
      <c r="F186" s="200">
        <f t="shared" si="404"/>
        <v>0</v>
      </c>
      <c r="G186" s="105">
        <v>0</v>
      </c>
      <c r="H186" s="105">
        <v>0</v>
      </c>
      <c r="I186" s="105"/>
      <c r="J186" s="105"/>
      <c r="K186" s="105"/>
      <c r="L186" s="105"/>
      <c r="M186" s="105">
        <v>0</v>
      </c>
      <c r="N186" s="105"/>
      <c r="O186" s="440">
        <v>0</v>
      </c>
      <c r="P186" s="107"/>
      <c r="Q186" s="107"/>
      <c r="R186" s="107"/>
      <c r="S186" s="107"/>
      <c r="T186" s="107"/>
      <c r="U186" s="101">
        <v>0</v>
      </c>
      <c r="V186" s="300">
        <f t="shared" si="405"/>
        <v>0</v>
      </c>
      <c r="W186" s="103">
        <f t="shared" si="406"/>
        <v>0</v>
      </c>
      <c r="X186" s="181">
        <v>0</v>
      </c>
      <c r="Y186" s="103">
        <f>'ИТОГ и проверка (миша-барс)'!D186</f>
        <v>0</v>
      </c>
      <c r="Z186" s="10">
        <v>0</v>
      </c>
      <c r="AA186" s="101">
        <f t="shared" si="407"/>
        <v>0</v>
      </c>
      <c r="AB186" s="103">
        <f t="shared" si="408"/>
        <v>0</v>
      </c>
      <c r="AC186" s="107"/>
      <c r="AD186" s="103"/>
      <c r="AE186" s="107"/>
      <c r="AF186" s="107"/>
      <c r="AG186" s="103">
        <f t="shared" si="409"/>
        <v>0</v>
      </c>
      <c r="AH186" s="103"/>
      <c r="AI186" s="121"/>
      <c r="AJ186" s="121">
        <f t="shared" si="410"/>
        <v>0</v>
      </c>
      <c r="AK186" s="119">
        <f t="shared" si="411"/>
        <v>0</v>
      </c>
      <c r="AL186" s="101">
        <f t="shared" si="412"/>
        <v>0</v>
      </c>
    </row>
    <row r="187" ht="63">
      <c r="A187" s="96" t="s">
        <v>380</v>
      </c>
      <c r="B187" s="97" t="s">
        <v>381</v>
      </c>
      <c r="C187" s="232">
        <v>20.800000000000001</v>
      </c>
      <c r="D187" s="104">
        <v>0</v>
      </c>
      <c r="E187" s="230">
        <v>0</v>
      </c>
      <c r="F187" s="200">
        <f t="shared" si="404"/>
        <v>0</v>
      </c>
      <c r="G187" s="105">
        <v>0</v>
      </c>
      <c r="H187" s="105">
        <v>0</v>
      </c>
      <c r="I187" s="105"/>
      <c r="J187" s="105"/>
      <c r="K187" s="105"/>
      <c r="L187" s="105"/>
      <c r="M187" s="105">
        <v>0</v>
      </c>
      <c r="N187" s="105"/>
      <c r="O187" s="440">
        <v>0</v>
      </c>
      <c r="P187" s="107"/>
      <c r="Q187" s="107"/>
      <c r="R187" s="107"/>
      <c r="S187" s="107"/>
      <c r="T187" s="107"/>
      <c r="U187" s="101">
        <v>0</v>
      </c>
      <c r="V187" s="101">
        <f t="shared" si="405"/>
        <v>0</v>
      </c>
      <c r="W187" s="10">
        <f t="shared" si="406"/>
        <v>0</v>
      </c>
      <c r="X187" s="107">
        <v>0</v>
      </c>
      <c r="Y187" s="10">
        <f>'ИТОГ и проверка (миша-барс)'!D187</f>
        <v>0</v>
      </c>
      <c r="Z187" s="103">
        <v>0</v>
      </c>
      <c r="AA187" s="300">
        <f t="shared" si="407"/>
        <v>0</v>
      </c>
      <c r="AB187" s="103">
        <f t="shared" si="408"/>
        <v>0</v>
      </c>
      <c r="AC187" s="107"/>
      <c r="AD187" s="103"/>
      <c r="AE187" s="107"/>
      <c r="AF187" s="107"/>
      <c r="AG187" s="103">
        <f t="shared" si="409"/>
        <v>0</v>
      </c>
      <c r="AH187" s="103"/>
      <c r="AI187" s="121"/>
      <c r="AJ187" s="121">
        <f t="shared" si="410"/>
        <v>0</v>
      </c>
      <c r="AK187" s="119">
        <f t="shared" si="411"/>
        <v>0</v>
      </c>
      <c r="AL187" s="101">
        <f t="shared" si="412"/>
        <v>0</v>
      </c>
    </row>
    <row r="188" ht="63">
      <c r="A188" s="96" t="s">
        <v>382</v>
      </c>
      <c r="B188" s="97" t="s">
        <v>383</v>
      </c>
      <c r="C188" s="239">
        <v>14.800000000000001</v>
      </c>
      <c r="D188" s="104">
        <v>0</v>
      </c>
      <c r="E188" s="100">
        <v>0</v>
      </c>
      <c r="F188" s="200">
        <f t="shared" si="404"/>
        <v>0</v>
      </c>
      <c r="G188" s="105">
        <v>0</v>
      </c>
      <c r="H188" s="105">
        <v>0</v>
      </c>
      <c r="I188" s="105"/>
      <c r="J188" s="105"/>
      <c r="K188" s="105"/>
      <c r="L188" s="105"/>
      <c r="M188" s="105">
        <v>0</v>
      </c>
      <c r="N188" s="105"/>
      <c r="O188" s="440">
        <v>0</v>
      </c>
      <c r="P188" s="107"/>
      <c r="Q188" s="107"/>
      <c r="R188" s="107"/>
      <c r="S188" s="107"/>
      <c r="T188" s="107"/>
      <c r="U188" s="101">
        <v>0</v>
      </c>
      <c r="V188" s="300">
        <f t="shared" si="405"/>
        <v>0</v>
      </c>
      <c r="W188" s="103">
        <f t="shared" si="406"/>
        <v>0</v>
      </c>
      <c r="X188" s="181">
        <v>0</v>
      </c>
      <c r="Y188" s="103">
        <f>'ИТОГ и проверка (миша-барс)'!D188</f>
        <v>0</v>
      </c>
      <c r="Z188" s="10">
        <v>0</v>
      </c>
      <c r="AA188" s="101">
        <f t="shared" si="407"/>
        <v>0</v>
      </c>
      <c r="AB188" s="10">
        <f t="shared" si="408"/>
        <v>0</v>
      </c>
      <c r="AC188" s="107"/>
      <c r="AD188" s="103"/>
      <c r="AE188" s="107"/>
      <c r="AF188" s="107"/>
      <c r="AG188" s="103">
        <f t="shared" si="409"/>
        <v>0</v>
      </c>
      <c r="AH188" s="103"/>
      <c r="AI188" s="121"/>
      <c r="AJ188" s="121">
        <f t="shared" si="410"/>
        <v>0</v>
      </c>
      <c r="AK188" s="119">
        <f t="shared" si="411"/>
        <v>0</v>
      </c>
      <c r="AL188" s="101">
        <f t="shared" si="412"/>
        <v>0</v>
      </c>
    </row>
    <row r="189" ht="63">
      <c r="A189" s="96" t="s">
        <v>384</v>
      </c>
      <c r="B189" s="97" t="s">
        <v>385</v>
      </c>
      <c r="C189" s="232">
        <v>8.5999999999999996</v>
      </c>
      <c r="D189" s="104">
        <v>0</v>
      </c>
      <c r="E189" s="230">
        <v>0</v>
      </c>
      <c r="F189" s="200">
        <f t="shared" si="404"/>
        <v>0</v>
      </c>
      <c r="G189" s="105">
        <v>0</v>
      </c>
      <c r="H189" s="105">
        <v>0</v>
      </c>
      <c r="I189" s="105"/>
      <c r="J189" s="105"/>
      <c r="K189" s="105"/>
      <c r="L189" s="105"/>
      <c r="M189" s="105">
        <v>0</v>
      </c>
      <c r="N189" s="105"/>
      <c r="O189" s="440">
        <v>0</v>
      </c>
      <c r="P189" s="107"/>
      <c r="Q189" s="107"/>
      <c r="R189" s="107"/>
      <c r="S189" s="107"/>
      <c r="T189" s="107"/>
      <c r="U189" s="101">
        <v>0</v>
      </c>
      <c r="V189" s="101">
        <f t="shared" si="405"/>
        <v>0</v>
      </c>
      <c r="W189" s="10">
        <f t="shared" si="406"/>
        <v>0</v>
      </c>
      <c r="X189" s="107">
        <v>0</v>
      </c>
      <c r="Y189" s="10">
        <f>'ИТОГ и проверка (миша-барс)'!D189</f>
        <v>0</v>
      </c>
      <c r="Z189" s="103">
        <v>0</v>
      </c>
      <c r="AA189" s="300">
        <f t="shared" si="407"/>
        <v>0</v>
      </c>
      <c r="AB189" s="103">
        <f t="shared" si="408"/>
        <v>0</v>
      </c>
      <c r="AC189" s="107"/>
      <c r="AD189" s="103"/>
      <c r="AE189" s="107"/>
      <c r="AF189" s="107"/>
      <c r="AG189" s="103">
        <f t="shared" si="409"/>
        <v>0</v>
      </c>
      <c r="AH189" s="103"/>
      <c r="AI189" s="121"/>
      <c r="AJ189" s="121">
        <f t="shared" si="410"/>
        <v>0</v>
      </c>
      <c r="AK189" s="119">
        <f t="shared" si="411"/>
        <v>0</v>
      </c>
      <c r="AL189" s="101">
        <f t="shared" si="412"/>
        <v>0</v>
      </c>
    </row>
    <row r="190" ht="63">
      <c r="A190" s="96" t="s">
        <v>386</v>
      </c>
      <c r="B190" s="97" t="s">
        <v>387</v>
      </c>
      <c r="C190" s="239">
        <v>6.0199999999999996</v>
      </c>
      <c r="D190" s="104">
        <v>0</v>
      </c>
      <c r="E190" s="100">
        <v>0</v>
      </c>
      <c r="F190" s="200">
        <f t="shared" si="404"/>
        <v>0</v>
      </c>
      <c r="G190" s="105">
        <v>0</v>
      </c>
      <c r="H190" s="105">
        <v>0</v>
      </c>
      <c r="I190" s="105"/>
      <c r="J190" s="105"/>
      <c r="K190" s="105"/>
      <c r="L190" s="105"/>
      <c r="M190" s="105">
        <v>0</v>
      </c>
      <c r="N190" s="105"/>
      <c r="O190" s="440">
        <v>0</v>
      </c>
      <c r="P190" s="107"/>
      <c r="Q190" s="107"/>
      <c r="R190" s="107"/>
      <c r="S190" s="107"/>
      <c r="T190" s="107"/>
      <c r="U190" s="101">
        <v>0</v>
      </c>
      <c r="V190" s="300">
        <f t="shared" si="405"/>
        <v>0</v>
      </c>
      <c r="W190" s="103">
        <f t="shared" si="406"/>
        <v>0</v>
      </c>
      <c r="X190" s="181">
        <v>0</v>
      </c>
      <c r="Y190" s="103">
        <f>'ИТОГ и проверка (миша-барс)'!D190</f>
        <v>0</v>
      </c>
      <c r="Z190" s="10">
        <v>0</v>
      </c>
      <c r="AA190" s="101">
        <f t="shared" si="407"/>
        <v>0</v>
      </c>
      <c r="AB190" s="10">
        <f t="shared" si="408"/>
        <v>0</v>
      </c>
      <c r="AC190" s="107"/>
      <c r="AD190" s="103"/>
      <c r="AE190" s="107"/>
      <c r="AF190" s="107"/>
      <c r="AG190" s="103">
        <f t="shared" si="409"/>
        <v>0</v>
      </c>
      <c r="AH190" s="103"/>
      <c r="AI190" s="121"/>
      <c r="AJ190" s="121">
        <f t="shared" si="410"/>
        <v>0</v>
      </c>
      <c r="AK190" s="119">
        <f t="shared" si="411"/>
        <v>0</v>
      </c>
      <c r="AL190" s="101">
        <f t="shared" si="412"/>
        <v>0</v>
      </c>
    </row>
    <row r="191" ht="63">
      <c r="A191" s="96" t="s">
        <v>388</v>
      </c>
      <c r="B191" s="97" t="s">
        <v>389</v>
      </c>
      <c r="C191" s="232">
        <v>20.399999999999999</v>
      </c>
      <c r="D191" s="104">
        <v>0</v>
      </c>
      <c r="E191" s="230">
        <v>0</v>
      </c>
      <c r="F191" s="200">
        <f t="shared" si="404"/>
        <v>0</v>
      </c>
      <c r="G191" s="105">
        <v>0</v>
      </c>
      <c r="H191" s="105">
        <v>0</v>
      </c>
      <c r="I191" s="105"/>
      <c r="J191" s="105"/>
      <c r="K191" s="105"/>
      <c r="L191" s="105"/>
      <c r="M191" s="105">
        <v>0</v>
      </c>
      <c r="N191" s="105"/>
      <c r="O191" s="440">
        <v>0</v>
      </c>
      <c r="P191" s="107"/>
      <c r="Q191" s="107"/>
      <c r="R191" s="107"/>
      <c r="S191" s="107"/>
      <c r="T191" s="107"/>
      <c r="U191" s="101">
        <v>0</v>
      </c>
      <c r="V191" s="101">
        <f t="shared" si="405"/>
        <v>0</v>
      </c>
      <c r="W191" s="10">
        <f t="shared" si="406"/>
        <v>0</v>
      </c>
      <c r="X191" s="107">
        <v>0</v>
      </c>
      <c r="Y191" s="10">
        <f>'ИТОГ и проверка (миша-барс)'!D191</f>
        <v>0</v>
      </c>
      <c r="Z191" s="103">
        <v>0</v>
      </c>
      <c r="AA191" s="300">
        <f t="shared" si="407"/>
        <v>0</v>
      </c>
      <c r="AB191" s="103">
        <f t="shared" si="408"/>
        <v>0</v>
      </c>
      <c r="AC191" s="107"/>
      <c r="AD191" s="103"/>
      <c r="AE191" s="107"/>
      <c r="AF191" s="107"/>
      <c r="AG191" s="103">
        <f t="shared" si="409"/>
        <v>0</v>
      </c>
      <c r="AH191" s="103"/>
      <c r="AI191" s="121"/>
      <c r="AJ191" s="121">
        <f t="shared" si="410"/>
        <v>0</v>
      </c>
      <c r="AK191" s="119">
        <f t="shared" si="411"/>
        <v>0</v>
      </c>
      <c r="AL191" s="101">
        <f t="shared" si="412"/>
        <v>0</v>
      </c>
    </row>
    <row r="192" ht="63">
      <c r="A192" s="96" t="s">
        <v>390</v>
      </c>
      <c r="B192" s="97" t="s">
        <v>391</v>
      </c>
      <c r="C192" s="239">
        <v>37.25</v>
      </c>
      <c r="D192" s="104">
        <v>0</v>
      </c>
      <c r="E192" s="100">
        <v>0</v>
      </c>
      <c r="F192" s="200">
        <f t="shared" si="404"/>
        <v>0</v>
      </c>
      <c r="G192" s="105">
        <v>0</v>
      </c>
      <c r="H192" s="105">
        <v>0</v>
      </c>
      <c r="I192" s="105"/>
      <c r="J192" s="105"/>
      <c r="K192" s="105"/>
      <c r="L192" s="105"/>
      <c r="M192" s="105">
        <v>0</v>
      </c>
      <c r="N192" s="105"/>
      <c r="O192" s="440">
        <v>0</v>
      </c>
      <c r="P192" s="107"/>
      <c r="Q192" s="107"/>
      <c r="R192" s="107"/>
      <c r="S192" s="107"/>
      <c r="T192" s="107"/>
      <c r="U192" s="101">
        <v>0</v>
      </c>
      <c r="V192" s="300">
        <f t="shared" si="405"/>
        <v>0</v>
      </c>
      <c r="W192" s="103">
        <f t="shared" si="406"/>
        <v>0</v>
      </c>
      <c r="X192" s="181">
        <v>0</v>
      </c>
      <c r="Y192" s="103">
        <f>'ИТОГ и проверка (миша-барс)'!D192</f>
        <v>0</v>
      </c>
      <c r="Z192" s="10">
        <v>0</v>
      </c>
      <c r="AA192" s="101">
        <f t="shared" si="407"/>
        <v>0</v>
      </c>
      <c r="AB192" s="10">
        <f t="shared" si="408"/>
        <v>0</v>
      </c>
      <c r="AC192" s="107"/>
      <c r="AD192" s="103"/>
      <c r="AE192" s="107"/>
      <c r="AF192" s="107"/>
      <c r="AG192" s="103">
        <f t="shared" si="409"/>
        <v>0</v>
      </c>
      <c r="AH192" s="103"/>
      <c r="AI192" s="121"/>
      <c r="AJ192" s="121">
        <f t="shared" si="410"/>
        <v>0</v>
      </c>
      <c r="AK192" s="119">
        <f t="shared" si="411"/>
        <v>0</v>
      </c>
      <c r="AL192" s="101">
        <f t="shared" si="412"/>
        <v>0</v>
      </c>
    </row>
    <row r="193" ht="63">
      <c r="A193" s="96" t="s">
        <v>392</v>
      </c>
      <c r="B193" s="97" t="s">
        <v>393</v>
      </c>
      <c r="C193" s="232">
        <v>24.350000000000001</v>
      </c>
      <c r="D193" s="104">
        <v>0</v>
      </c>
      <c r="E193" s="230">
        <v>0</v>
      </c>
      <c r="F193" s="200">
        <f t="shared" si="404"/>
        <v>0</v>
      </c>
      <c r="G193" s="105">
        <v>0</v>
      </c>
      <c r="H193" s="105">
        <v>0</v>
      </c>
      <c r="I193" s="105"/>
      <c r="J193" s="105"/>
      <c r="K193" s="105"/>
      <c r="L193" s="105"/>
      <c r="M193" s="105">
        <v>0</v>
      </c>
      <c r="N193" s="105"/>
      <c r="O193" s="440">
        <v>0</v>
      </c>
      <c r="P193" s="107"/>
      <c r="Q193" s="107"/>
      <c r="R193" s="107"/>
      <c r="S193" s="107"/>
      <c r="T193" s="107"/>
      <c r="U193" s="101">
        <v>0</v>
      </c>
      <c r="V193" s="101">
        <f t="shared" si="405"/>
        <v>0</v>
      </c>
      <c r="W193" s="10">
        <f t="shared" si="406"/>
        <v>0</v>
      </c>
      <c r="X193" s="107">
        <v>0</v>
      </c>
      <c r="Y193" s="10">
        <f>'ИТОГ и проверка (миша-барс)'!D193</f>
        <v>0</v>
      </c>
      <c r="Z193" s="103">
        <v>0</v>
      </c>
      <c r="AA193" s="300">
        <f t="shared" si="407"/>
        <v>0</v>
      </c>
      <c r="AB193" s="103">
        <f t="shared" si="408"/>
        <v>0</v>
      </c>
      <c r="AC193" s="107"/>
      <c r="AD193" s="103"/>
      <c r="AE193" s="107"/>
      <c r="AF193" s="107"/>
      <c r="AG193" s="103">
        <f t="shared" si="409"/>
        <v>0</v>
      </c>
      <c r="AH193" s="103"/>
      <c r="AI193" s="121"/>
      <c r="AJ193" s="121">
        <f t="shared" si="410"/>
        <v>0</v>
      </c>
      <c r="AK193" s="119">
        <f t="shared" si="411"/>
        <v>0</v>
      </c>
      <c r="AL193" s="101">
        <f t="shared" si="412"/>
        <v>0</v>
      </c>
    </row>
    <row r="194" ht="63">
      <c r="A194" s="96" t="s">
        <v>394</v>
      </c>
      <c r="B194" s="97" t="s">
        <v>395</v>
      </c>
      <c r="C194" s="239">
        <v>30.800000000000001</v>
      </c>
      <c r="D194" s="104">
        <v>0</v>
      </c>
      <c r="E194" s="100">
        <v>0</v>
      </c>
      <c r="F194" s="200">
        <f t="shared" si="404"/>
        <v>0</v>
      </c>
      <c r="G194" s="105">
        <v>0</v>
      </c>
      <c r="H194" s="105">
        <v>0</v>
      </c>
      <c r="I194" s="105"/>
      <c r="J194" s="105"/>
      <c r="K194" s="105"/>
      <c r="L194" s="105"/>
      <c r="M194" s="105">
        <v>0</v>
      </c>
      <c r="N194" s="105"/>
      <c r="O194" s="440">
        <v>0</v>
      </c>
      <c r="P194" s="107"/>
      <c r="Q194" s="107"/>
      <c r="R194" s="107"/>
      <c r="S194" s="107"/>
      <c r="T194" s="107"/>
      <c r="U194" s="101">
        <v>0</v>
      </c>
      <c r="V194" s="300">
        <f t="shared" si="405"/>
        <v>0</v>
      </c>
      <c r="W194" s="103">
        <f t="shared" si="406"/>
        <v>0</v>
      </c>
      <c r="X194" s="181">
        <v>0</v>
      </c>
      <c r="Y194" s="103">
        <f>'ИТОГ и проверка (миша-барс)'!D194</f>
        <v>0</v>
      </c>
      <c r="Z194" s="10">
        <v>0</v>
      </c>
      <c r="AA194" s="101">
        <f t="shared" si="407"/>
        <v>0</v>
      </c>
      <c r="AB194" s="103">
        <f t="shared" si="408"/>
        <v>0</v>
      </c>
      <c r="AC194" s="107"/>
      <c r="AD194" s="103"/>
      <c r="AE194" s="107"/>
      <c r="AF194" s="107"/>
      <c r="AG194" s="103">
        <f t="shared" si="409"/>
        <v>0</v>
      </c>
      <c r="AH194" s="103"/>
      <c r="AI194" s="121"/>
      <c r="AJ194" s="121">
        <f t="shared" si="410"/>
        <v>0</v>
      </c>
      <c r="AK194" s="119">
        <f t="shared" si="411"/>
        <v>0</v>
      </c>
      <c r="AL194" s="101">
        <f t="shared" si="412"/>
        <v>0</v>
      </c>
    </row>
    <row r="195">
      <c r="A195" s="123" t="s">
        <v>396</v>
      </c>
      <c r="B195" s="87" t="s">
        <v>397</v>
      </c>
      <c r="C195" s="218"/>
      <c r="D195" s="88"/>
      <c r="E195" s="207"/>
      <c r="F195" s="235"/>
      <c r="G195" s="91"/>
      <c r="H195" s="91"/>
      <c r="I195" s="91"/>
      <c r="J195" s="91"/>
      <c r="K195" s="91"/>
      <c r="L195" s="91"/>
      <c r="M195" s="91"/>
      <c r="N195" s="91"/>
      <c r="O195" s="439"/>
      <c r="P195" s="88"/>
      <c r="Q195" s="88"/>
      <c r="R195" s="88"/>
      <c r="S195" s="88"/>
      <c r="T195" s="88"/>
      <c r="U195" s="88"/>
      <c r="V195" s="90"/>
      <c r="W195" s="90"/>
      <c r="X195" s="90"/>
      <c r="Y195" s="90"/>
      <c r="Z195" s="150"/>
      <c r="AA195" s="90"/>
      <c r="AB195" s="10">
        <f t="shared" si="408"/>
        <v>0</v>
      </c>
      <c r="AC195" s="90"/>
      <c r="AD195" s="90"/>
      <c r="AE195" s="90"/>
      <c r="AF195" s="90"/>
      <c r="AG195" s="90"/>
      <c r="AH195" s="90"/>
      <c r="AI195" s="370"/>
      <c r="AJ195" s="121">
        <f t="shared" si="410"/>
        <v>0</v>
      </c>
      <c r="AK195" s="119">
        <f t="shared" si="411"/>
        <v>0</v>
      </c>
      <c r="AL195" s="101">
        <f t="shared" si="412"/>
        <v>0</v>
      </c>
    </row>
    <row r="196" ht="47.25">
      <c r="A196" s="96" t="s">
        <v>398</v>
      </c>
      <c r="B196" s="97" t="s">
        <v>399</v>
      </c>
      <c r="C196" s="265">
        <v>555</v>
      </c>
      <c r="D196" s="104">
        <v>7270</v>
      </c>
      <c r="E196" s="100">
        <v>3380</v>
      </c>
      <c r="F196" s="200">
        <f t="shared" si="404"/>
        <v>6.0900900900900901</v>
      </c>
      <c r="G196" s="105">
        <v>42</v>
      </c>
      <c r="H196" s="105">
        <v>1</v>
      </c>
      <c r="I196" s="105"/>
      <c r="J196" s="105"/>
      <c r="K196" s="105"/>
      <c r="L196" s="105"/>
      <c r="M196" s="105">
        <v>42</v>
      </c>
      <c r="N196" s="105"/>
      <c r="O196" s="440">
        <v>16</v>
      </c>
      <c r="P196" s="107"/>
      <c r="Q196" s="107"/>
      <c r="R196" s="107"/>
      <c r="S196" s="107"/>
      <c r="T196" s="107"/>
      <c r="U196" s="101">
        <f t="shared" si="413"/>
        <v>38.095238095238095</v>
      </c>
      <c r="V196" s="101">
        <f t="shared" si="405"/>
        <v>338</v>
      </c>
      <c r="W196" s="10">
        <f t="shared" si="406"/>
        <v>338</v>
      </c>
      <c r="X196" s="107">
        <v>10</v>
      </c>
      <c r="Y196" s="10">
        <f>'ИТОГ и проверка (миша-барс)'!D196</f>
        <v>45</v>
      </c>
      <c r="Z196" s="103">
        <f t="shared" si="414"/>
        <v>1.3313609467455623</v>
      </c>
      <c r="AA196" s="300">
        <f t="shared" si="407"/>
        <v>-8.668639053254438</v>
      </c>
      <c r="AB196" s="103">
        <f t="shared" si="408"/>
        <v>0</v>
      </c>
      <c r="AC196" s="107"/>
      <c r="AD196" s="103"/>
      <c r="AE196" s="107"/>
      <c r="AF196" s="107"/>
      <c r="AG196" s="103">
        <f t="shared" si="409"/>
        <v>45</v>
      </c>
      <c r="AH196" s="103"/>
      <c r="AI196" s="121"/>
      <c r="AJ196" s="121">
        <f t="shared" si="410"/>
        <v>45</v>
      </c>
      <c r="AK196" s="119">
        <f t="shared" si="411"/>
        <v>0</v>
      </c>
      <c r="AL196" s="101">
        <f t="shared" si="412"/>
        <v>0</v>
      </c>
    </row>
    <row r="197">
      <c r="A197" s="123" t="s">
        <v>400</v>
      </c>
      <c r="B197" s="87" t="s">
        <v>401</v>
      </c>
      <c r="C197" s="218"/>
      <c r="D197" s="88"/>
      <c r="E197" s="207"/>
      <c r="F197" s="235"/>
      <c r="G197" s="91"/>
      <c r="H197" s="91"/>
      <c r="I197" s="91"/>
      <c r="J197" s="91"/>
      <c r="K197" s="91"/>
      <c r="L197" s="91"/>
      <c r="M197" s="91"/>
      <c r="N197" s="91"/>
      <c r="O197" s="439"/>
      <c r="P197" s="88"/>
      <c r="Q197" s="88"/>
      <c r="R197" s="88"/>
      <c r="S197" s="88"/>
      <c r="T197" s="88"/>
      <c r="U197" s="88"/>
      <c r="V197" s="90"/>
      <c r="W197" s="90"/>
      <c r="X197" s="90"/>
      <c r="Y197" s="90"/>
      <c r="Z197" s="150"/>
      <c r="AA197" s="90"/>
      <c r="AB197" s="10">
        <f t="shared" si="408"/>
        <v>0</v>
      </c>
      <c r="AC197" s="90"/>
      <c r="AD197" s="90"/>
      <c r="AE197" s="90"/>
      <c r="AF197" s="90"/>
      <c r="AG197" s="90"/>
      <c r="AH197" s="90"/>
      <c r="AI197" s="370"/>
      <c r="AJ197" s="121">
        <f t="shared" si="410"/>
        <v>0</v>
      </c>
      <c r="AK197" s="119">
        <f t="shared" si="411"/>
        <v>0</v>
      </c>
      <c r="AL197" s="101">
        <f t="shared" si="412"/>
        <v>0</v>
      </c>
    </row>
    <row r="198" ht="31.5">
      <c r="A198" s="96" t="s">
        <v>402</v>
      </c>
      <c r="B198" s="97" t="s">
        <v>403</v>
      </c>
      <c r="C198" s="214">
        <v>133.66200000000001</v>
      </c>
      <c r="D198" s="104">
        <v>0</v>
      </c>
      <c r="E198" s="294">
        <v>0</v>
      </c>
      <c r="F198" s="200">
        <f t="shared" si="404"/>
        <v>0</v>
      </c>
      <c r="G198" s="105">
        <v>0</v>
      </c>
      <c r="H198" s="105">
        <v>0</v>
      </c>
      <c r="I198" s="105"/>
      <c r="J198" s="105"/>
      <c r="K198" s="105"/>
      <c r="L198" s="105"/>
      <c r="M198" s="105">
        <v>0</v>
      </c>
      <c r="N198" s="105"/>
      <c r="O198" s="438">
        <v>0</v>
      </c>
      <c r="P198" s="107"/>
      <c r="Q198" s="107"/>
      <c r="R198" s="107"/>
      <c r="S198" s="107"/>
      <c r="T198" s="107"/>
      <c r="U198" s="101">
        <v>0</v>
      </c>
      <c r="V198" s="300">
        <f t="shared" si="405"/>
        <v>0</v>
      </c>
      <c r="W198" s="103">
        <f t="shared" si="406"/>
        <v>0</v>
      </c>
      <c r="X198" s="181">
        <v>0</v>
      </c>
      <c r="Y198" s="103">
        <f>'ИТОГ и проверка (миша-барс)'!D198</f>
        <v>0</v>
      </c>
      <c r="Z198" s="10">
        <v>0</v>
      </c>
      <c r="AA198" s="101">
        <f t="shared" si="407"/>
        <v>0</v>
      </c>
      <c r="AB198" s="103">
        <f t="shared" si="408"/>
        <v>0</v>
      </c>
      <c r="AC198" s="107"/>
      <c r="AD198" s="103"/>
      <c r="AE198" s="107"/>
      <c r="AF198" s="107"/>
      <c r="AG198" s="103">
        <f t="shared" si="409"/>
        <v>0</v>
      </c>
      <c r="AH198" s="103"/>
      <c r="AI198" s="121"/>
      <c r="AJ198" s="121">
        <f t="shared" si="410"/>
        <v>0</v>
      </c>
      <c r="AK198" s="119">
        <f t="shared" si="411"/>
        <v>0</v>
      </c>
      <c r="AL198" s="101">
        <f t="shared" si="412"/>
        <v>0</v>
      </c>
    </row>
    <row r="199" ht="31.5">
      <c r="A199" s="96" t="s">
        <v>404</v>
      </c>
      <c r="B199" s="97" t="s">
        <v>405</v>
      </c>
      <c r="C199" s="211">
        <v>868.12699999999995</v>
      </c>
      <c r="D199" s="337">
        <v>164</v>
      </c>
      <c r="E199" s="293">
        <v>154</v>
      </c>
      <c r="F199" s="217">
        <f t="shared" si="404"/>
        <v>0.17739339981362176</v>
      </c>
      <c r="G199" s="105">
        <v>8</v>
      </c>
      <c r="H199" s="105">
        <v>5</v>
      </c>
      <c r="I199" s="105"/>
      <c r="J199" s="105"/>
      <c r="K199" s="105"/>
      <c r="L199" s="105"/>
      <c r="M199" s="105">
        <v>8</v>
      </c>
      <c r="N199" s="105"/>
      <c r="O199" s="438">
        <v>0</v>
      </c>
      <c r="P199" s="107"/>
      <c r="Q199" s="107"/>
      <c r="R199" s="107"/>
      <c r="S199" s="107"/>
      <c r="T199" s="107"/>
      <c r="U199" s="101">
        <f t="shared" si="413"/>
        <v>0</v>
      </c>
      <c r="V199" s="101">
        <f t="shared" si="405"/>
        <v>15.4</v>
      </c>
      <c r="W199" s="10">
        <f t="shared" si="406"/>
        <v>15</v>
      </c>
      <c r="X199" s="107">
        <v>10</v>
      </c>
      <c r="Y199" s="10">
        <f>'ИТОГ и проверка (миша-барс)'!D199</f>
        <v>2</v>
      </c>
      <c r="Z199" s="103">
        <f t="shared" si="414"/>
        <v>1.2987012987012987</v>
      </c>
      <c r="AA199" s="101">
        <f t="shared" si="407"/>
        <v>-8.7012987012987004</v>
      </c>
      <c r="AB199" s="10">
        <f t="shared" si="408"/>
        <v>0</v>
      </c>
      <c r="AC199" s="107"/>
      <c r="AD199" s="103"/>
      <c r="AE199" s="107"/>
      <c r="AF199" s="107"/>
      <c r="AG199" s="103">
        <f t="shared" si="409"/>
        <v>2</v>
      </c>
      <c r="AH199" s="103"/>
      <c r="AI199" s="121"/>
      <c r="AJ199" s="121">
        <f t="shared" si="410"/>
        <v>2</v>
      </c>
      <c r="AK199" s="119">
        <f t="shared" si="411"/>
        <v>0</v>
      </c>
      <c r="AL199" s="101">
        <f t="shared" si="412"/>
        <v>0</v>
      </c>
    </row>
    <row r="200" ht="31.5">
      <c r="A200" s="96" t="s">
        <v>406</v>
      </c>
      <c r="B200" s="97" t="s">
        <v>407</v>
      </c>
      <c r="C200" s="214">
        <v>1249.8789999999999</v>
      </c>
      <c r="D200" s="104">
        <v>229</v>
      </c>
      <c r="E200" s="294">
        <v>181</v>
      </c>
      <c r="F200" s="200">
        <f t="shared" si="404"/>
        <v>0.1448140179969421</v>
      </c>
      <c r="G200" s="105">
        <v>11</v>
      </c>
      <c r="H200" s="105">
        <v>5</v>
      </c>
      <c r="I200" s="105"/>
      <c r="J200" s="105"/>
      <c r="K200" s="105"/>
      <c r="L200" s="105"/>
      <c r="M200" s="105">
        <v>11</v>
      </c>
      <c r="N200" s="105"/>
      <c r="O200" s="438">
        <v>0</v>
      </c>
      <c r="P200" s="107"/>
      <c r="Q200" s="107"/>
      <c r="R200" s="107"/>
      <c r="S200" s="107"/>
      <c r="T200" s="107"/>
      <c r="U200" s="101">
        <f t="shared" si="413"/>
        <v>0</v>
      </c>
      <c r="V200" s="300">
        <f t="shared" si="405"/>
        <v>18.100000000000001</v>
      </c>
      <c r="W200" s="103">
        <f t="shared" si="406"/>
        <v>18</v>
      </c>
      <c r="X200" s="181">
        <v>10</v>
      </c>
      <c r="Y200" s="103">
        <f>'ИТОГ и проверка (миша-барс)'!D200</f>
        <v>3</v>
      </c>
      <c r="Z200" s="10">
        <f t="shared" si="414"/>
        <v>1.6574585635359116</v>
      </c>
      <c r="AA200" s="101">
        <f t="shared" si="407"/>
        <v>-8.3425414364640886</v>
      </c>
      <c r="AB200" s="103">
        <f t="shared" si="408"/>
        <v>0</v>
      </c>
      <c r="AC200" s="107"/>
      <c r="AD200" s="103"/>
      <c r="AE200" s="107"/>
      <c r="AF200" s="107"/>
      <c r="AG200" s="103">
        <f t="shared" si="409"/>
        <v>3</v>
      </c>
      <c r="AH200" s="103"/>
      <c r="AI200" s="121"/>
      <c r="AJ200" s="121">
        <f t="shared" si="410"/>
        <v>3</v>
      </c>
      <c r="AK200" s="119">
        <f t="shared" si="411"/>
        <v>0</v>
      </c>
      <c r="AL200" s="101">
        <f t="shared" si="412"/>
        <v>0</v>
      </c>
    </row>
    <row r="201" ht="47.25">
      <c r="A201" s="96" t="s">
        <v>408</v>
      </c>
      <c r="B201" s="97" t="s">
        <v>409</v>
      </c>
      <c r="C201" s="238">
        <v>405.32999999999998</v>
      </c>
      <c r="D201" s="337">
        <v>0</v>
      </c>
      <c r="E201" s="251">
        <v>0</v>
      </c>
      <c r="F201" s="217">
        <f t="shared" si="404"/>
        <v>0</v>
      </c>
      <c r="G201" s="105">
        <v>0</v>
      </c>
      <c r="H201" s="105">
        <v>0</v>
      </c>
      <c r="I201" s="105"/>
      <c r="J201" s="105"/>
      <c r="K201" s="105"/>
      <c r="L201" s="105"/>
      <c r="M201" s="105">
        <v>0</v>
      </c>
      <c r="N201" s="105"/>
      <c r="O201" s="440">
        <v>0</v>
      </c>
      <c r="P201" s="107"/>
      <c r="Q201" s="107"/>
      <c r="R201" s="107"/>
      <c r="S201" s="107"/>
      <c r="T201" s="107"/>
      <c r="U201" s="101">
        <v>0</v>
      </c>
      <c r="V201" s="101">
        <f t="shared" si="405"/>
        <v>0</v>
      </c>
      <c r="W201" s="10">
        <f t="shared" si="406"/>
        <v>0</v>
      </c>
      <c r="X201" s="107">
        <v>0</v>
      </c>
      <c r="Y201" s="10">
        <f>'ИТОГ и проверка (миша-барс)'!D201</f>
        <v>0</v>
      </c>
      <c r="Z201" s="103">
        <v>0</v>
      </c>
      <c r="AA201" s="101">
        <f t="shared" si="407"/>
        <v>0</v>
      </c>
      <c r="AB201" s="10">
        <f t="shared" si="408"/>
        <v>0</v>
      </c>
      <c r="AC201" s="107"/>
      <c r="AD201" s="103"/>
      <c r="AE201" s="107"/>
      <c r="AF201" s="107"/>
      <c r="AG201" s="103">
        <f t="shared" si="409"/>
        <v>0</v>
      </c>
      <c r="AH201" s="103"/>
      <c r="AI201" s="121"/>
      <c r="AJ201" s="121">
        <f t="shared" si="410"/>
        <v>0</v>
      </c>
      <c r="AK201" s="119">
        <f t="shared" si="411"/>
        <v>0</v>
      </c>
      <c r="AL201" s="101">
        <f t="shared" si="412"/>
        <v>0</v>
      </c>
    </row>
    <row r="202" ht="47.25">
      <c r="A202" s="96" t="s">
        <v>410</v>
      </c>
      <c r="B202" s="97" t="s">
        <v>411</v>
      </c>
      <c r="C202" s="214">
        <v>85.331000000000003</v>
      </c>
      <c r="D202" s="337">
        <v>11</v>
      </c>
      <c r="E202" s="270">
        <v>9</v>
      </c>
      <c r="F202" s="217">
        <f t="shared" si="404"/>
        <v>0.10547163398999192</v>
      </c>
      <c r="G202" s="105">
        <v>1</v>
      </c>
      <c r="H202" s="105">
        <v>9</v>
      </c>
      <c r="I202" s="105"/>
      <c r="J202" s="105"/>
      <c r="K202" s="105"/>
      <c r="L202" s="105"/>
      <c r="M202" s="105">
        <v>1</v>
      </c>
      <c r="N202" s="105"/>
      <c r="O202" s="438">
        <v>0</v>
      </c>
      <c r="P202" s="107"/>
      <c r="Q202" s="107"/>
      <c r="R202" s="107"/>
      <c r="S202" s="107"/>
      <c r="T202" s="107"/>
      <c r="U202" s="101">
        <f t="shared" si="413"/>
        <v>0</v>
      </c>
      <c r="V202" s="300">
        <f t="shared" si="405"/>
        <v>0</v>
      </c>
      <c r="W202" s="103">
        <f t="shared" si="406"/>
        <v>0</v>
      </c>
      <c r="X202" s="181">
        <v>0</v>
      </c>
      <c r="Y202" s="103">
        <f>'ИТОГ и проверка (миша-барс)'!D202</f>
        <v>0</v>
      </c>
      <c r="Z202" s="10">
        <f t="shared" si="414"/>
        <v>0</v>
      </c>
      <c r="AA202" s="101">
        <f t="shared" si="407"/>
        <v>0</v>
      </c>
      <c r="AB202" s="103">
        <f t="shared" si="408"/>
        <v>0</v>
      </c>
      <c r="AC202" s="107"/>
      <c r="AD202" s="103"/>
      <c r="AE202" s="107"/>
      <c r="AF202" s="107"/>
      <c r="AG202" s="103">
        <f t="shared" si="409"/>
        <v>0</v>
      </c>
      <c r="AH202" s="103"/>
      <c r="AI202" s="121"/>
      <c r="AJ202" s="121">
        <f t="shared" si="410"/>
        <v>0</v>
      </c>
      <c r="AK202" s="119">
        <f t="shared" si="411"/>
        <v>0</v>
      </c>
      <c r="AL202" s="101">
        <f t="shared" si="412"/>
        <v>0</v>
      </c>
    </row>
    <row r="203" ht="47.25">
      <c r="A203" s="96" t="s">
        <v>412</v>
      </c>
      <c r="B203" s="97" t="s">
        <v>413</v>
      </c>
      <c r="C203" s="232">
        <v>387.851</v>
      </c>
      <c r="D203" s="337">
        <v>5</v>
      </c>
      <c r="E203" s="213">
        <v>0</v>
      </c>
      <c r="F203" s="217">
        <f t="shared" si="404"/>
        <v>0</v>
      </c>
      <c r="G203" s="105">
        <v>0</v>
      </c>
      <c r="H203" s="105">
        <v>0</v>
      </c>
      <c r="I203" s="105"/>
      <c r="J203" s="105"/>
      <c r="K203" s="105"/>
      <c r="L203" s="105"/>
      <c r="M203" s="105">
        <v>0</v>
      </c>
      <c r="N203" s="105"/>
      <c r="O203" s="438">
        <v>0</v>
      </c>
      <c r="P203" s="107"/>
      <c r="Q203" s="107"/>
      <c r="R203" s="107"/>
      <c r="S203" s="107"/>
      <c r="T203" s="107"/>
      <c r="U203" s="101">
        <v>0</v>
      </c>
      <c r="V203" s="101">
        <f t="shared" si="405"/>
        <v>0</v>
      </c>
      <c r="W203" s="10">
        <f t="shared" si="406"/>
        <v>0</v>
      </c>
      <c r="X203" s="107">
        <v>0</v>
      </c>
      <c r="Y203" s="10">
        <f>'ИТОГ и проверка (миша-барс)'!D203</f>
        <v>0</v>
      </c>
      <c r="Z203" s="103">
        <v>0</v>
      </c>
      <c r="AA203" s="101">
        <f t="shared" si="407"/>
        <v>0</v>
      </c>
      <c r="AB203" s="10">
        <f t="shared" si="408"/>
        <v>0</v>
      </c>
      <c r="AC203" s="107"/>
      <c r="AD203" s="103"/>
      <c r="AE203" s="107"/>
      <c r="AF203" s="107"/>
      <c r="AG203" s="103">
        <f t="shared" si="409"/>
        <v>0</v>
      </c>
      <c r="AH203" s="103"/>
      <c r="AI203" s="121"/>
      <c r="AJ203" s="121">
        <f t="shared" si="410"/>
        <v>0</v>
      </c>
      <c r="AK203" s="119">
        <f t="shared" si="411"/>
        <v>0</v>
      </c>
      <c r="AL203" s="101">
        <f t="shared" si="412"/>
        <v>0</v>
      </c>
    </row>
    <row r="204" ht="31.5">
      <c r="A204" s="96" t="s">
        <v>414</v>
      </c>
      <c r="B204" s="97" t="s">
        <v>415</v>
      </c>
      <c r="C204" s="239">
        <v>1.5740000000000001</v>
      </c>
      <c r="D204" s="104">
        <v>0</v>
      </c>
      <c r="E204" s="230">
        <v>0</v>
      </c>
      <c r="F204" s="200">
        <f t="shared" si="404"/>
        <v>0</v>
      </c>
      <c r="G204" s="105">
        <v>0</v>
      </c>
      <c r="H204" s="105">
        <v>0</v>
      </c>
      <c r="I204" s="105"/>
      <c r="J204" s="105"/>
      <c r="K204" s="105"/>
      <c r="L204" s="105"/>
      <c r="M204" s="105">
        <v>0</v>
      </c>
      <c r="N204" s="105"/>
      <c r="O204" s="438">
        <v>0</v>
      </c>
      <c r="P204" s="107"/>
      <c r="Q204" s="107"/>
      <c r="R204" s="107"/>
      <c r="S204" s="107"/>
      <c r="T204" s="107"/>
      <c r="U204" s="101">
        <v>0</v>
      </c>
      <c r="V204" s="300">
        <f t="shared" si="405"/>
        <v>0</v>
      </c>
      <c r="W204" s="103">
        <f t="shared" si="406"/>
        <v>0</v>
      </c>
      <c r="X204" s="181">
        <v>0</v>
      </c>
      <c r="Y204" s="103">
        <f>'ИТОГ и проверка (миша-барс)'!D204</f>
        <v>0</v>
      </c>
      <c r="Z204" s="10">
        <v>0</v>
      </c>
      <c r="AA204" s="101">
        <f t="shared" si="407"/>
        <v>0</v>
      </c>
      <c r="AB204" s="103">
        <f t="shared" si="408"/>
        <v>0</v>
      </c>
      <c r="AC204" s="107"/>
      <c r="AD204" s="103"/>
      <c r="AE204" s="107"/>
      <c r="AF204" s="107"/>
      <c r="AG204" s="103">
        <f t="shared" si="409"/>
        <v>0</v>
      </c>
      <c r="AH204" s="103"/>
      <c r="AI204" s="121"/>
      <c r="AJ204" s="121">
        <f t="shared" si="410"/>
        <v>0</v>
      </c>
      <c r="AK204" s="119">
        <f t="shared" si="411"/>
        <v>0</v>
      </c>
      <c r="AL204" s="101">
        <f t="shared" si="412"/>
        <v>0</v>
      </c>
    </row>
    <row r="205" ht="47.25">
      <c r="A205" s="96" t="s">
        <v>416</v>
      </c>
      <c r="B205" s="97" t="s">
        <v>417</v>
      </c>
      <c r="C205" s="211">
        <v>103.86</v>
      </c>
      <c r="D205" s="104">
        <v>12</v>
      </c>
      <c r="E205" s="100">
        <v>10</v>
      </c>
      <c r="F205" s="200">
        <f t="shared" si="404"/>
        <v>0.096283458501829386</v>
      </c>
      <c r="G205" s="105">
        <v>1</v>
      </c>
      <c r="H205" s="105">
        <v>8</v>
      </c>
      <c r="I205" s="105"/>
      <c r="J205" s="105"/>
      <c r="K205" s="105"/>
      <c r="L205" s="105"/>
      <c r="M205" s="105">
        <v>1</v>
      </c>
      <c r="N205" s="105"/>
      <c r="O205" s="438">
        <v>0</v>
      </c>
      <c r="P205" s="107"/>
      <c r="Q205" s="107"/>
      <c r="R205" s="107"/>
      <c r="S205" s="107"/>
      <c r="T205" s="107"/>
      <c r="U205" s="101">
        <v>0</v>
      </c>
      <c r="V205" s="101">
        <f t="shared" si="405"/>
        <v>1</v>
      </c>
      <c r="W205" s="10">
        <f t="shared" si="406"/>
        <v>1</v>
      </c>
      <c r="X205" s="107">
        <v>10</v>
      </c>
      <c r="Y205" s="10">
        <f>'ИТОГ и проверка (миша-барс)'!D205</f>
        <v>1</v>
      </c>
      <c r="Z205" s="103">
        <f t="shared" si="414"/>
        <v>10</v>
      </c>
      <c r="AA205" s="101">
        <f t="shared" si="407"/>
        <v>0</v>
      </c>
      <c r="AB205" s="10">
        <f t="shared" si="408"/>
        <v>0</v>
      </c>
      <c r="AC205" s="107"/>
      <c r="AD205" s="103"/>
      <c r="AE205" s="107"/>
      <c r="AF205" s="107"/>
      <c r="AG205" s="103">
        <f t="shared" si="409"/>
        <v>1</v>
      </c>
      <c r="AH205" s="103"/>
      <c r="AI205" s="121"/>
      <c r="AJ205" s="121">
        <f t="shared" si="410"/>
        <v>1</v>
      </c>
      <c r="AK205" s="119">
        <f t="shared" si="411"/>
        <v>0</v>
      </c>
      <c r="AL205" s="101">
        <f t="shared" si="412"/>
        <v>0</v>
      </c>
    </row>
    <row r="206" ht="31.5" customHeight="1">
      <c r="A206" s="96" t="s">
        <v>418</v>
      </c>
      <c r="B206" s="97" t="s">
        <v>419</v>
      </c>
      <c r="C206" s="214">
        <v>16.981999999999999</v>
      </c>
      <c r="D206" s="104">
        <v>0</v>
      </c>
      <c r="E206" s="230">
        <v>0</v>
      </c>
      <c r="F206" s="200">
        <f t="shared" si="404"/>
        <v>0</v>
      </c>
      <c r="G206" s="105">
        <v>0</v>
      </c>
      <c r="H206" s="105">
        <v>0</v>
      </c>
      <c r="I206" s="105"/>
      <c r="J206" s="105"/>
      <c r="K206" s="105"/>
      <c r="L206" s="105"/>
      <c r="M206" s="105">
        <v>0</v>
      </c>
      <c r="N206" s="105"/>
      <c r="O206" s="438">
        <v>0</v>
      </c>
      <c r="P206" s="107"/>
      <c r="Q206" s="107"/>
      <c r="R206" s="107"/>
      <c r="S206" s="107"/>
      <c r="T206" s="107"/>
      <c r="U206" s="101">
        <v>0</v>
      </c>
      <c r="V206" s="300">
        <f t="shared" si="405"/>
        <v>0</v>
      </c>
      <c r="W206" s="103">
        <f t="shared" si="406"/>
        <v>0</v>
      </c>
      <c r="X206" s="181">
        <v>0</v>
      </c>
      <c r="Y206" s="103">
        <f>'ИТОГ и проверка (миша-барс)'!D206</f>
        <v>0</v>
      </c>
      <c r="Z206" s="10">
        <v>0</v>
      </c>
      <c r="AA206" s="101">
        <f t="shared" si="407"/>
        <v>0</v>
      </c>
      <c r="AB206" s="103">
        <f t="shared" si="408"/>
        <v>0</v>
      </c>
      <c r="AC206" s="107"/>
      <c r="AD206" s="103"/>
      <c r="AE206" s="107"/>
      <c r="AF206" s="107"/>
      <c r="AG206" s="103">
        <f t="shared" si="409"/>
        <v>0</v>
      </c>
      <c r="AH206" s="103"/>
      <c r="AI206" s="121"/>
      <c r="AJ206" s="121">
        <f t="shared" si="410"/>
        <v>0</v>
      </c>
      <c r="AK206" s="119">
        <f t="shared" si="411"/>
        <v>0</v>
      </c>
      <c r="AL206" s="101">
        <f t="shared" si="412"/>
        <v>0</v>
      </c>
    </row>
    <row r="207" ht="47.25">
      <c r="A207" s="96" t="s">
        <v>420</v>
      </c>
      <c r="B207" s="97" t="s">
        <v>421</v>
      </c>
      <c r="C207" s="211">
        <v>114.56699999999999</v>
      </c>
      <c r="D207" s="104">
        <v>0</v>
      </c>
      <c r="E207" s="100">
        <v>0</v>
      </c>
      <c r="F207" s="200">
        <f t="shared" si="404"/>
        <v>0</v>
      </c>
      <c r="G207" s="105">
        <v>0</v>
      </c>
      <c r="H207" s="105">
        <v>0</v>
      </c>
      <c r="I207" s="105"/>
      <c r="J207" s="105"/>
      <c r="K207" s="105"/>
      <c r="L207" s="105"/>
      <c r="M207" s="105">
        <v>0</v>
      </c>
      <c r="N207" s="105"/>
      <c r="O207" s="438">
        <v>0</v>
      </c>
      <c r="P207" s="107"/>
      <c r="Q207" s="107"/>
      <c r="R207" s="107"/>
      <c r="S207" s="107"/>
      <c r="T207" s="107"/>
      <c r="U207" s="101">
        <v>0</v>
      </c>
      <c r="V207" s="101">
        <f t="shared" si="405"/>
        <v>0</v>
      </c>
      <c r="W207" s="10">
        <f t="shared" si="406"/>
        <v>0</v>
      </c>
      <c r="X207" s="107">
        <v>0</v>
      </c>
      <c r="Y207" s="10">
        <f>'ИТОГ и проверка (миша-барс)'!D207</f>
        <v>0</v>
      </c>
      <c r="Z207" s="103">
        <v>0</v>
      </c>
      <c r="AA207" s="101">
        <f t="shared" si="407"/>
        <v>0</v>
      </c>
      <c r="AB207" s="10">
        <f t="shared" si="408"/>
        <v>0</v>
      </c>
      <c r="AC207" s="107"/>
      <c r="AD207" s="103"/>
      <c r="AE207" s="107"/>
      <c r="AF207" s="107"/>
      <c r="AG207" s="103">
        <f t="shared" si="409"/>
        <v>0</v>
      </c>
      <c r="AH207" s="103"/>
      <c r="AI207" s="121"/>
      <c r="AJ207" s="121">
        <f t="shared" si="410"/>
        <v>0</v>
      </c>
      <c r="AK207" s="119">
        <f t="shared" si="411"/>
        <v>0</v>
      </c>
      <c r="AL207" s="101">
        <f t="shared" si="412"/>
        <v>0</v>
      </c>
    </row>
    <row r="208" ht="47.25">
      <c r="A208" s="96" t="s">
        <v>422</v>
      </c>
      <c r="B208" s="97" t="s">
        <v>423</v>
      </c>
      <c r="C208" s="214">
        <v>15.319000000000001</v>
      </c>
      <c r="D208" s="104">
        <v>0</v>
      </c>
      <c r="E208" s="230">
        <v>0</v>
      </c>
      <c r="F208" s="200">
        <f t="shared" si="404"/>
        <v>0</v>
      </c>
      <c r="G208" s="105">
        <v>0</v>
      </c>
      <c r="H208" s="105">
        <v>0</v>
      </c>
      <c r="I208" s="105"/>
      <c r="J208" s="105"/>
      <c r="K208" s="105"/>
      <c r="L208" s="105"/>
      <c r="M208" s="105">
        <v>0</v>
      </c>
      <c r="N208" s="105"/>
      <c r="O208" s="438">
        <v>0</v>
      </c>
      <c r="P208" s="107"/>
      <c r="Q208" s="107"/>
      <c r="R208" s="107"/>
      <c r="S208" s="107"/>
      <c r="T208" s="107"/>
      <c r="U208" s="101">
        <v>0</v>
      </c>
      <c r="V208" s="300">
        <f t="shared" si="405"/>
        <v>0</v>
      </c>
      <c r="W208" s="103">
        <f t="shared" si="406"/>
        <v>0</v>
      </c>
      <c r="X208" s="181">
        <v>0</v>
      </c>
      <c r="Y208" s="103">
        <f>'ИТОГ и проверка (миша-барс)'!D208</f>
        <v>0</v>
      </c>
      <c r="Z208" s="10">
        <v>0</v>
      </c>
      <c r="AA208" s="101">
        <f t="shared" si="407"/>
        <v>0</v>
      </c>
      <c r="AB208" s="103">
        <f t="shared" si="408"/>
        <v>0</v>
      </c>
      <c r="AC208" s="107"/>
      <c r="AD208" s="103"/>
      <c r="AE208" s="107"/>
      <c r="AF208" s="107"/>
      <c r="AG208" s="103">
        <f t="shared" si="409"/>
        <v>0</v>
      </c>
      <c r="AH208" s="103"/>
      <c r="AI208" s="121"/>
      <c r="AJ208" s="121">
        <f t="shared" si="410"/>
        <v>0</v>
      </c>
      <c r="AK208" s="119">
        <f t="shared" si="411"/>
        <v>0</v>
      </c>
      <c r="AL208" s="101">
        <f t="shared" si="412"/>
        <v>0</v>
      </c>
    </row>
    <row r="209" ht="47.25">
      <c r="A209" s="96" t="s">
        <v>424</v>
      </c>
      <c r="B209" s="97" t="s">
        <v>425</v>
      </c>
      <c r="C209" s="211">
        <v>8.5980000000000008</v>
      </c>
      <c r="D209" s="104">
        <v>0</v>
      </c>
      <c r="E209" s="100">
        <v>0</v>
      </c>
      <c r="F209" s="200">
        <f t="shared" si="404"/>
        <v>0</v>
      </c>
      <c r="G209" s="105">
        <v>0</v>
      </c>
      <c r="H209" s="105">
        <v>0</v>
      </c>
      <c r="I209" s="105"/>
      <c r="J209" s="105"/>
      <c r="K209" s="105"/>
      <c r="L209" s="105"/>
      <c r="M209" s="105">
        <v>0</v>
      </c>
      <c r="N209" s="105"/>
      <c r="O209" s="438">
        <v>0</v>
      </c>
      <c r="P209" s="107"/>
      <c r="Q209" s="107"/>
      <c r="R209" s="107"/>
      <c r="S209" s="107"/>
      <c r="T209" s="107"/>
      <c r="U209" s="101">
        <v>0</v>
      </c>
      <c r="V209" s="101">
        <f t="shared" si="405"/>
        <v>0</v>
      </c>
      <c r="W209" s="10">
        <f t="shared" si="406"/>
        <v>0</v>
      </c>
      <c r="X209" s="107">
        <v>0</v>
      </c>
      <c r="Y209" s="10">
        <f>'ИТОГ и проверка (миша-барс)'!D209</f>
        <v>0</v>
      </c>
      <c r="Z209" s="103">
        <v>0</v>
      </c>
      <c r="AA209" s="101">
        <f t="shared" si="407"/>
        <v>0</v>
      </c>
      <c r="AB209" s="10">
        <f t="shared" si="408"/>
        <v>0</v>
      </c>
      <c r="AC209" s="107"/>
      <c r="AD209" s="103"/>
      <c r="AE209" s="107"/>
      <c r="AF209" s="107"/>
      <c r="AG209" s="103">
        <f t="shared" si="409"/>
        <v>0</v>
      </c>
      <c r="AH209" s="103"/>
      <c r="AI209" s="121"/>
      <c r="AJ209" s="121">
        <f t="shared" si="410"/>
        <v>0</v>
      </c>
      <c r="AK209" s="119">
        <f t="shared" si="411"/>
        <v>0</v>
      </c>
      <c r="AL209" s="101">
        <f t="shared" si="412"/>
        <v>0</v>
      </c>
    </row>
    <row r="210" ht="47.25">
      <c r="A210" s="96" t="s">
        <v>426</v>
      </c>
      <c r="B210" s="97" t="s">
        <v>427</v>
      </c>
      <c r="C210" s="214">
        <v>13.641</v>
      </c>
      <c r="D210" s="104">
        <v>0</v>
      </c>
      <c r="E210" s="230">
        <v>0</v>
      </c>
      <c r="F210" s="200">
        <f t="shared" si="404"/>
        <v>0</v>
      </c>
      <c r="G210" s="105">
        <v>0</v>
      </c>
      <c r="H210" s="105">
        <v>0</v>
      </c>
      <c r="I210" s="105"/>
      <c r="J210" s="105"/>
      <c r="K210" s="105"/>
      <c r="L210" s="105"/>
      <c r="M210" s="105">
        <v>0</v>
      </c>
      <c r="N210" s="105"/>
      <c r="O210" s="438">
        <v>0</v>
      </c>
      <c r="P210" s="107"/>
      <c r="Q210" s="107"/>
      <c r="R210" s="107"/>
      <c r="S210" s="107"/>
      <c r="T210" s="107"/>
      <c r="U210" s="101">
        <v>0</v>
      </c>
      <c r="V210" s="300">
        <f t="shared" si="405"/>
        <v>0</v>
      </c>
      <c r="W210" s="103">
        <f t="shared" si="406"/>
        <v>0</v>
      </c>
      <c r="X210" s="181">
        <v>0</v>
      </c>
      <c r="Y210" s="103">
        <f>'ИТОГ и проверка (миша-барс)'!D210</f>
        <v>0</v>
      </c>
      <c r="Z210" s="10">
        <v>0</v>
      </c>
      <c r="AA210" s="101">
        <f t="shared" si="407"/>
        <v>0</v>
      </c>
      <c r="AB210" s="103">
        <f t="shared" si="408"/>
        <v>0</v>
      </c>
      <c r="AC210" s="107"/>
      <c r="AD210" s="103"/>
      <c r="AE210" s="107"/>
      <c r="AF210" s="107"/>
      <c r="AG210" s="103">
        <f t="shared" si="409"/>
        <v>0</v>
      </c>
      <c r="AH210" s="103"/>
      <c r="AI210" s="121"/>
      <c r="AJ210" s="121">
        <f t="shared" si="410"/>
        <v>0</v>
      </c>
      <c r="AK210" s="119">
        <f t="shared" si="411"/>
        <v>0</v>
      </c>
      <c r="AL210" s="101">
        <f t="shared" si="412"/>
        <v>0</v>
      </c>
    </row>
    <row r="211" ht="31.5">
      <c r="A211" s="96" t="s">
        <v>428</v>
      </c>
      <c r="B211" s="97" t="s">
        <v>429</v>
      </c>
      <c r="C211" s="238">
        <v>50.604999999999997</v>
      </c>
      <c r="D211" s="104">
        <v>0</v>
      </c>
      <c r="E211" s="120">
        <v>0</v>
      </c>
      <c r="F211" s="200">
        <f t="shared" si="404"/>
        <v>0</v>
      </c>
      <c r="G211" s="105">
        <v>0</v>
      </c>
      <c r="H211" s="105">
        <v>0</v>
      </c>
      <c r="I211" s="105"/>
      <c r="J211" s="105"/>
      <c r="K211" s="105"/>
      <c r="L211" s="105"/>
      <c r="M211" s="105">
        <v>0</v>
      </c>
      <c r="N211" s="105"/>
      <c r="O211" s="438">
        <v>0</v>
      </c>
      <c r="P211" s="107"/>
      <c r="Q211" s="107"/>
      <c r="R211" s="107"/>
      <c r="S211" s="107"/>
      <c r="T211" s="107"/>
      <c r="U211" s="101">
        <v>0</v>
      </c>
      <c r="V211" s="101">
        <f t="shared" si="405"/>
        <v>0</v>
      </c>
      <c r="W211" s="10">
        <f t="shared" si="406"/>
        <v>0</v>
      </c>
      <c r="X211" s="107">
        <v>0</v>
      </c>
      <c r="Y211" s="10">
        <f>'ИТОГ и проверка (миша-барс)'!D211</f>
        <v>0</v>
      </c>
      <c r="Z211" s="103">
        <v>0</v>
      </c>
      <c r="AA211" s="101">
        <f t="shared" si="407"/>
        <v>0</v>
      </c>
      <c r="AB211" s="10">
        <f t="shared" si="408"/>
        <v>0</v>
      </c>
      <c r="AC211" s="107"/>
      <c r="AD211" s="103"/>
      <c r="AE211" s="107"/>
      <c r="AF211" s="107"/>
      <c r="AG211" s="103">
        <f t="shared" si="409"/>
        <v>0</v>
      </c>
      <c r="AH211" s="103"/>
      <c r="AI211" s="121"/>
      <c r="AJ211" s="121">
        <f t="shared" si="410"/>
        <v>0</v>
      </c>
      <c r="AK211" s="119">
        <f t="shared" si="411"/>
        <v>0</v>
      </c>
      <c r="AL211" s="101">
        <f t="shared" si="412"/>
        <v>0</v>
      </c>
    </row>
    <row r="212" ht="31.5">
      <c r="A212" s="96" t="s">
        <v>430</v>
      </c>
      <c r="B212" s="97" t="s">
        <v>431</v>
      </c>
      <c r="C212" s="214">
        <v>18.405000000000001</v>
      </c>
      <c r="D212" s="104">
        <v>0</v>
      </c>
      <c r="E212" s="182">
        <v>0</v>
      </c>
      <c r="F212" s="200">
        <f t="shared" si="404"/>
        <v>0</v>
      </c>
      <c r="G212" s="105">
        <v>0</v>
      </c>
      <c r="H212" s="105">
        <v>0</v>
      </c>
      <c r="I212" s="105"/>
      <c r="J212" s="105"/>
      <c r="K212" s="105"/>
      <c r="L212" s="105"/>
      <c r="M212" s="105">
        <v>0</v>
      </c>
      <c r="N212" s="105"/>
      <c r="O212" s="438">
        <v>0</v>
      </c>
      <c r="P212" s="107"/>
      <c r="Q212" s="107"/>
      <c r="R212" s="107"/>
      <c r="S212" s="107"/>
      <c r="T212" s="107"/>
      <c r="U212" s="101">
        <v>0</v>
      </c>
      <c r="V212" s="300">
        <f t="shared" si="405"/>
        <v>0</v>
      </c>
      <c r="W212" s="103">
        <f t="shared" si="406"/>
        <v>0</v>
      </c>
      <c r="X212" s="181">
        <v>0</v>
      </c>
      <c r="Y212" s="103">
        <f>'ИТОГ и проверка (миша-барс)'!D212</f>
        <v>0</v>
      </c>
      <c r="Z212" s="10">
        <v>0</v>
      </c>
      <c r="AA212" s="101">
        <f t="shared" si="407"/>
        <v>0</v>
      </c>
      <c r="AB212" s="103">
        <f t="shared" si="408"/>
        <v>0</v>
      </c>
      <c r="AC212" s="107"/>
      <c r="AD212" s="103"/>
      <c r="AE212" s="107"/>
      <c r="AF212" s="107"/>
      <c r="AG212" s="103">
        <f t="shared" si="409"/>
        <v>0</v>
      </c>
      <c r="AH212" s="103"/>
      <c r="AI212" s="121"/>
      <c r="AJ212" s="121">
        <f t="shared" si="410"/>
        <v>0</v>
      </c>
      <c r="AK212" s="119">
        <f t="shared" si="411"/>
        <v>0</v>
      </c>
      <c r="AL212" s="101">
        <f t="shared" si="412"/>
        <v>0</v>
      </c>
    </row>
    <row r="213" ht="47.25">
      <c r="A213" s="96" t="s">
        <v>432</v>
      </c>
      <c r="B213" s="97" t="s">
        <v>433</v>
      </c>
      <c r="C213" s="238">
        <v>46.442</v>
      </c>
      <c r="D213" s="104">
        <v>0</v>
      </c>
      <c r="E213" s="120">
        <v>0</v>
      </c>
      <c r="F213" s="200">
        <f t="shared" si="404"/>
        <v>0</v>
      </c>
      <c r="G213" s="105">
        <v>0</v>
      </c>
      <c r="H213" s="105">
        <v>0</v>
      </c>
      <c r="I213" s="105"/>
      <c r="J213" s="105"/>
      <c r="K213" s="105"/>
      <c r="L213" s="105"/>
      <c r="M213" s="105">
        <v>0</v>
      </c>
      <c r="N213" s="105"/>
      <c r="O213" s="438">
        <v>0</v>
      </c>
      <c r="P213" s="107"/>
      <c r="Q213" s="107"/>
      <c r="R213" s="107"/>
      <c r="S213" s="107"/>
      <c r="T213" s="107"/>
      <c r="U213" s="101">
        <v>0</v>
      </c>
      <c r="V213" s="101">
        <f t="shared" si="405"/>
        <v>0</v>
      </c>
      <c r="W213" s="10">
        <f t="shared" si="406"/>
        <v>0</v>
      </c>
      <c r="X213" s="107">
        <v>0</v>
      </c>
      <c r="Y213" s="10">
        <f>'ИТОГ и проверка (миша-барс)'!D213</f>
        <v>0</v>
      </c>
      <c r="Z213" s="103">
        <v>0</v>
      </c>
      <c r="AA213" s="101">
        <f t="shared" si="407"/>
        <v>0</v>
      </c>
      <c r="AB213" s="10">
        <f t="shared" si="408"/>
        <v>0</v>
      </c>
      <c r="AC213" s="107"/>
      <c r="AD213" s="103"/>
      <c r="AE213" s="107"/>
      <c r="AF213" s="107"/>
      <c r="AG213" s="103">
        <f t="shared" si="409"/>
        <v>0</v>
      </c>
      <c r="AH213" s="103"/>
      <c r="AI213" s="121"/>
      <c r="AJ213" s="121">
        <f t="shared" si="410"/>
        <v>0</v>
      </c>
      <c r="AK213" s="119">
        <f t="shared" si="411"/>
        <v>0</v>
      </c>
      <c r="AL213" s="101">
        <f t="shared" si="412"/>
        <v>0</v>
      </c>
    </row>
    <row r="214" ht="47.25">
      <c r="A214" s="96" t="s">
        <v>434</v>
      </c>
      <c r="B214" s="97" t="s">
        <v>435</v>
      </c>
      <c r="C214" s="265">
        <v>51.905999999999999</v>
      </c>
      <c r="D214" s="104">
        <v>0</v>
      </c>
      <c r="E214" s="182">
        <v>0</v>
      </c>
      <c r="F214" s="200">
        <f t="shared" si="404"/>
        <v>0</v>
      </c>
      <c r="G214" s="105">
        <v>0</v>
      </c>
      <c r="H214" s="105">
        <v>0</v>
      </c>
      <c r="I214" s="105"/>
      <c r="J214" s="105"/>
      <c r="K214" s="105"/>
      <c r="L214" s="105"/>
      <c r="M214" s="105">
        <v>0</v>
      </c>
      <c r="N214" s="105"/>
      <c r="O214" s="438">
        <v>0</v>
      </c>
      <c r="P214" s="107"/>
      <c r="Q214" s="107"/>
      <c r="R214" s="107"/>
      <c r="S214" s="107"/>
      <c r="T214" s="107"/>
      <c r="U214" s="101">
        <v>0</v>
      </c>
      <c r="V214" s="300">
        <f t="shared" si="405"/>
        <v>0</v>
      </c>
      <c r="W214" s="103">
        <f t="shared" si="406"/>
        <v>0</v>
      </c>
      <c r="X214" s="181">
        <v>0</v>
      </c>
      <c r="Y214" s="103">
        <f>'ИТОГ и проверка (миша-барс)'!D214</f>
        <v>0</v>
      </c>
      <c r="Z214" s="10">
        <v>0</v>
      </c>
      <c r="AA214" s="101">
        <f t="shared" si="407"/>
        <v>0</v>
      </c>
      <c r="AB214" s="103">
        <f t="shared" si="408"/>
        <v>0</v>
      </c>
      <c r="AC214" s="107"/>
      <c r="AD214" s="103"/>
      <c r="AE214" s="107"/>
      <c r="AF214" s="107"/>
      <c r="AG214" s="103">
        <f t="shared" si="409"/>
        <v>0</v>
      </c>
      <c r="AH214" s="103"/>
      <c r="AI214" s="121"/>
      <c r="AJ214" s="121">
        <f t="shared" si="410"/>
        <v>0</v>
      </c>
      <c r="AK214" s="119">
        <f t="shared" si="411"/>
        <v>0</v>
      </c>
      <c r="AL214" s="101">
        <f t="shared" si="412"/>
        <v>0</v>
      </c>
    </row>
    <row r="215" ht="31.5">
      <c r="A215" s="96" t="s">
        <v>436</v>
      </c>
      <c r="B215" s="97" t="s">
        <v>437</v>
      </c>
      <c r="C215" s="211">
        <v>34.097000000000001</v>
      </c>
      <c r="D215" s="104">
        <v>0</v>
      </c>
      <c r="E215" s="120">
        <v>0</v>
      </c>
      <c r="F215" s="200">
        <f t="shared" si="404"/>
        <v>0</v>
      </c>
      <c r="G215" s="105">
        <v>0</v>
      </c>
      <c r="H215" s="105">
        <v>0</v>
      </c>
      <c r="I215" s="105"/>
      <c r="J215" s="105"/>
      <c r="K215" s="105"/>
      <c r="L215" s="105"/>
      <c r="M215" s="105">
        <v>0</v>
      </c>
      <c r="N215" s="105"/>
      <c r="O215" s="438">
        <v>0</v>
      </c>
      <c r="P215" s="107"/>
      <c r="Q215" s="107"/>
      <c r="R215" s="107"/>
      <c r="S215" s="107"/>
      <c r="T215" s="107"/>
      <c r="U215" s="101">
        <v>0</v>
      </c>
      <c r="V215" s="101">
        <f t="shared" si="405"/>
        <v>0</v>
      </c>
      <c r="W215" s="10">
        <f t="shared" si="406"/>
        <v>0</v>
      </c>
      <c r="X215" s="107">
        <v>0</v>
      </c>
      <c r="Y215" s="10">
        <f>'ИТОГ и проверка (миша-барс)'!D215</f>
        <v>0</v>
      </c>
      <c r="Z215" s="103">
        <v>0</v>
      </c>
      <c r="AA215" s="101">
        <f t="shared" si="407"/>
        <v>0</v>
      </c>
      <c r="AB215" s="10">
        <f t="shared" si="408"/>
        <v>0</v>
      </c>
      <c r="AC215" s="107"/>
      <c r="AD215" s="103"/>
      <c r="AE215" s="107"/>
      <c r="AF215" s="107"/>
      <c r="AG215" s="103">
        <f t="shared" si="409"/>
        <v>0</v>
      </c>
      <c r="AH215" s="103"/>
      <c r="AI215" s="121"/>
      <c r="AJ215" s="121">
        <f t="shared" si="410"/>
        <v>0</v>
      </c>
      <c r="AK215" s="119">
        <f t="shared" si="411"/>
        <v>0</v>
      </c>
      <c r="AL215" s="101">
        <f t="shared" si="412"/>
        <v>0</v>
      </c>
    </row>
    <row r="216" ht="31.5">
      <c r="A216" s="96" t="s">
        <v>438</v>
      </c>
      <c r="B216" s="97" t="s">
        <v>439</v>
      </c>
      <c r="C216" s="265">
        <v>48.301000000000002</v>
      </c>
      <c r="D216" s="104">
        <v>0</v>
      </c>
      <c r="E216" s="182">
        <v>0</v>
      </c>
      <c r="F216" s="200">
        <f t="shared" si="404"/>
        <v>0</v>
      </c>
      <c r="G216" s="105">
        <v>0</v>
      </c>
      <c r="H216" s="105">
        <v>0</v>
      </c>
      <c r="I216" s="105"/>
      <c r="J216" s="105"/>
      <c r="K216" s="105"/>
      <c r="L216" s="105"/>
      <c r="M216" s="105">
        <v>0</v>
      </c>
      <c r="N216" s="105"/>
      <c r="O216" s="438">
        <v>0</v>
      </c>
      <c r="P216" s="107"/>
      <c r="Q216" s="107"/>
      <c r="R216" s="107"/>
      <c r="S216" s="107"/>
      <c r="T216" s="107"/>
      <c r="U216" s="101">
        <v>0</v>
      </c>
      <c r="V216" s="300">
        <f t="shared" si="405"/>
        <v>0</v>
      </c>
      <c r="W216" s="103">
        <f t="shared" si="406"/>
        <v>0</v>
      </c>
      <c r="X216" s="181">
        <v>0</v>
      </c>
      <c r="Y216" s="103">
        <f>'ИТОГ и проверка (миша-барс)'!D216</f>
        <v>0</v>
      </c>
      <c r="Z216" s="10">
        <v>0</v>
      </c>
      <c r="AA216" s="101">
        <f t="shared" si="407"/>
        <v>0</v>
      </c>
      <c r="AB216" s="103">
        <f t="shared" si="408"/>
        <v>0</v>
      </c>
      <c r="AC216" s="107"/>
      <c r="AD216" s="103"/>
      <c r="AE216" s="107"/>
      <c r="AF216" s="107"/>
      <c r="AG216" s="103">
        <f t="shared" si="409"/>
        <v>0</v>
      </c>
      <c r="AH216" s="103"/>
      <c r="AI216" s="121"/>
      <c r="AJ216" s="121">
        <f t="shared" si="410"/>
        <v>0</v>
      </c>
      <c r="AK216" s="119">
        <f t="shared" si="411"/>
        <v>0</v>
      </c>
      <c r="AL216" s="101">
        <f t="shared" si="412"/>
        <v>0</v>
      </c>
    </row>
    <row r="217">
      <c r="A217" s="123" t="s">
        <v>440</v>
      </c>
      <c r="B217" s="87" t="s">
        <v>441</v>
      </c>
      <c r="C217" s="218"/>
      <c r="D217" s="88"/>
      <c r="E217" s="89"/>
      <c r="F217" s="235"/>
      <c r="G217" s="91"/>
      <c r="H217" s="91"/>
      <c r="I217" s="91"/>
      <c r="J217" s="91"/>
      <c r="K217" s="91"/>
      <c r="L217" s="91"/>
      <c r="M217" s="91"/>
      <c r="N217" s="91"/>
      <c r="O217" s="439"/>
      <c r="P217" s="88"/>
      <c r="Q217" s="88"/>
      <c r="R217" s="88"/>
      <c r="S217" s="88"/>
      <c r="T217" s="88"/>
      <c r="U217" s="88"/>
      <c r="V217" s="90"/>
      <c r="W217" s="90"/>
      <c r="X217" s="90"/>
      <c r="Y217" s="90"/>
      <c r="Z217" s="150"/>
      <c r="AA217" s="90"/>
      <c r="AB217" s="10">
        <f t="shared" si="408"/>
        <v>0</v>
      </c>
      <c r="AC217" s="90"/>
      <c r="AD217" s="90"/>
      <c r="AE217" s="90"/>
      <c r="AF217" s="90"/>
      <c r="AG217" s="90"/>
      <c r="AH217" s="90"/>
      <c r="AI217" s="370"/>
      <c r="AJ217" s="121">
        <f t="shared" si="410"/>
        <v>0</v>
      </c>
      <c r="AK217" s="119">
        <f t="shared" si="411"/>
        <v>0</v>
      </c>
      <c r="AL217" s="101">
        <f t="shared" si="412"/>
        <v>0</v>
      </c>
    </row>
    <row r="218" ht="47.25">
      <c r="A218" s="96" t="s">
        <v>442</v>
      </c>
      <c r="B218" s="97" t="s">
        <v>443</v>
      </c>
      <c r="C218" s="214">
        <v>3221.3000000000002</v>
      </c>
      <c r="D218" s="99">
        <v>0</v>
      </c>
      <c r="E218" s="182">
        <v>0</v>
      </c>
      <c r="F218" s="200">
        <f t="shared" si="404"/>
        <v>0</v>
      </c>
      <c r="G218" s="105">
        <v>0</v>
      </c>
      <c r="H218" s="105">
        <v>0</v>
      </c>
      <c r="I218" s="105">
        <v>0</v>
      </c>
      <c r="J218" s="105"/>
      <c r="K218" s="105"/>
      <c r="L218" s="105"/>
      <c r="M218" s="105">
        <v>0</v>
      </c>
      <c r="N218" s="105"/>
      <c r="O218" s="438">
        <v>0</v>
      </c>
      <c r="P218" s="107"/>
      <c r="Q218" s="107"/>
      <c r="R218" s="107"/>
      <c r="S218" s="107"/>
      <c r="T218" s="107"/>
      <c r="U218" s="101">
        <v>0</v>
      </c>
      <c r="V218" s="300">
        <f t="shared" si="405"/>
        <v>0</v>
      </c>
      <c r="W218" s="103">
        <f t="shared" si="406"/>
        <v>0</v>
      </c>
      <c r="X218" s="107">
        <v>0</v>
      </c>
      <c r="Y218" s="10">
        <f>'ИТОГ и проверка (миша-барс)'!D218</f>
        <v>0</v>
      </c>
      <c r="Z218" s="103">
        <v>0</v>
      </c>
      <c r="AA218" s="300">
        <f t="shared" si="407"/>
        <v>0</v>
      </c>
      <c r="AB218" s="103">
        <f t="shared" si="408"/>
        <v>0</v>
      </c>
      <c r="AC218" s="107">
        <v>0</v>
      </c>
      <c r="AD218" s="103"/>
      <c r="AE218" s="107"/>
      <c r="AF218" s="107"/>
      <c r="AG218" s="103">
        <f t="shared" si="409"/>
        <v>0</v>
      </c>
      <c r="AH218" s="103"/>
      <c r="AI218" s="121"/>
      <c r="AJ218" s="121">
        <f t="shared" si="410"/>
        <v>0</v>
      </c>
      <c r="AK218" s="119">
        <f t="shared" si="411"/>
        <v>0</v>
      </c>
      <c r="AL218" s="101">
        <f t="shared" si="412"/>
        <v>0</v>
      </c>
    </row>
    <row r="219">
      <c r="A219" s="123" t="s">
        <v>444</v>
      </c>
      <c r="B219" s="87" t="s">
        <v>445</v>
      </c>
      <c r="C219" s="218"/>
      <c r="D219" s="88"/>
      <c r="E219" s="89"/>
      <c r="F219" s="235"/>
      <c r="G219" s="91"/>
      <c r="H219" s="91"/>
      <c r="I219" s="91"/>
      <c r="J219" s="91"/>
      <c r="K219" s="91"/>
      <c r="L219" s="91"/>
      <c r="M219" s="91"/>
      <c r="N219" s="91"/>
      <c r="O219" s="439"/>
      <c r="P219" s="88"/>
      <c r="Q219" s="88"/>
      <c r="R219" s="88"/>
      <c r="S219" s="88"/>
      <c r="T219" s="88"/>
      <c r="U219" s="88"/>
      <c r="V219" s="90"/>
      <c r="W219" s="90"/>
      <c r="X219" s="90"/>
      <c r="Y219" s="90"/>
      <c r="Z219" s="150"/>
      <c r="AA219" s="90"/>
      <c r="AB219" s="10">
        <f t="shared" si="408"/>
        <v>0</v>
      </c>
      <c r="AC219" s="90"/>
      <c r="AD219" s="90"/>
      <c r="AE219" s="90"/>
      <c r="AF219" s="90"/>
      <c r="AG219" s="90"/>
      <c r="AH219" s="90"/>
      <c r="AI219" s="370"/>
      <c r="AJ219" s="121">
        <f t="shared" si="410"/>
        <v>0</v>
      </c>
      <c r="AK219" s="119">
        <f t="shared" si="411"/>
        <v>0</v>
      </c>
      <c r="AL219" s="101">
        <f t="shared" si="412"/>
        <v>0</v>
      </c>
    </row>
    <row r="220" ht="47.25">
      <c r="A220" s="96" t="s">
        <v>446</v>
      </c>
      <c r="B220" s="97" t="s">
        <v>447</v>
      </c>
      <c r="C220" s="214">
        <v>986.86199999999997</v>
      </c>
      <c r="D220" s="104">
        <v>0</v>
      </c>
      <c r="E220" s="424">
        <v>0</v>
      </c>
      <c r="F220" s="200">
        <f t="shared" si="404"/>
        <v>0</v>
      </c>
      <c r="G220" s="105">
        <v>0</v>
      </c>
      <c r="H220" s="105">
        <v>0</v>
      </c>
      <c r="I220" s="105"/>
      <c r="J220" s="105"/>
      <c r="K220" s="105"/>
      <c r="L220" s="105"/>
      <c r="M220" s="105">
        <v>0</v>
      </c>
      <c r="N220" s="105"/>
      <c r="O220" s="440">
        <v>0</v>
      </c>
      <c r="P220" s="107"/>
      <c r="Q220" s="107"/>
      <c r="R220" s="107"/>
      <c r="S220" s="107"/>
      <c r="T220" s="107"/>
      <c r="U220" s="101">
        <v>0</v>
      </c>
      <c r="V220" s="300">
        <f t="shared" si="405"/>
        <v>0</v>
      </c>
      <c r="W220" s="103">
        <f t="shared" si="406"/>
        <v>0</v>
      </c>
      <c r="X220" s="107">
        <v>0</v>
      </c>
      <c r="Y220" s="10">
        <f>'ИТОГ и проверка (миша-барс)'!D220</f>
        <v>0</v>
      </c>
      <c r="Z220" s="103">
        <v>0</v>
      </c>
      <c r="AA220" s="300">
        <f t="shared" si="407"/>
        <v>0</v>
      </c>
      <c r="AB220" s="103">
        <f t="shared" si="408"/>
        <v>0</v>
      </c>
      <c r="AC220" s="107"/>
      <c r="AD220" s="103"/>
      <c r="AE220" s="107"/>
      <c r="AF220" s="107"/>
      <c r="AG220" s="103">
        <f t="shared" si="409"/>
        <v>0</v>
      </c>
      <c r="AH220" s="103"/>
      <c r="AI220" s="121"/>
      <c r="AJ220" s="121">
        <f t="shared" si="410"/>
        <v>0</v>
      </c>
      <c r="AK220" s="119">
        <f t="shared" si="411"/>
        <v>0</v>
      </c>
      <c r="AL220" s="101">
        <f t="shared" si="412"/>
        <v>0</v>
      </c>
    </row>
    <row r="221" ht="47.25">
      <c r="A221" s="96" t="s">
        <v>448</v>
      </c>
      <c r="B221" s="97" t="s">
        <v>449</v>
      </c>
      <c r="C221" s="211">
        <v>600.15499999999997</v>
      </c>
      <c r="D221" s="104">
        <v>0</v>
      </c>
      <c r="E221" s="120">
        <v>0</v>
      </c>
      <c r="F221" s="200">
        <f t="shared" si="404"/>
        <v>0</v>
      </c>
      <c r="G221" s="105">
        <v>0</v>
      </c>
      <c r="H221" s="105">
        <v>0</v>
      </c>
      <c r="I221" s="105"/>
      <c r="J221" s="105"/>
      <c r="K221" s="105"/>
      <c r="L221" s="105"/>
      <c r="M221" s="105">
        <v>0</v>
      </c>
      <c r="N221" s="105"/>
      <c r="O221" s="440">
        <v>0</v>
      </c>
      <c r="P221" s="107"/>
      <c r="Q221" s="107"/>
      <c r="R221" s="107"/>
      <c r="S221" s="107"/>
      <c r="T221" s="107"/>
      <c r="U221" s="101">
        <v>0</v>
      </c>
      <c r="V221" s="101">
        <f t="shared" si="405"/>
        <v>0</v>
      </c>
      <c r="W221" s="10">
        <f t="shared" si="406"/>
        <v>0</v>
      </c>
      <c r="X221" s="107">
        <v>0</v>
      </c>
      <c r="Y221" s="103">
        <f>'ИТОГ и проверка (миша-барс)'!D221</f>
        <v>0</v>
      </c>
      <c r="Z221" s="10">
        <v>0</v>
      </c>
      <c r="AA221" s="101">
        <f t="shared" si="407"/>
        <v>0</v>
      </c>
      <c r="AB221" s="10">
        <f t="shared" si="408"/>
        <v>0</v>
      </c>
      <c r="AC221" s="107"/>
      <c r="AD221" s="103"/>
      <c r="AE221" s="107"/>
      <c r="AF221" s="107"/>
      <c r="AG221" s="103">
        <f t="shared" si="409"/>
        <v>0</v>
      </c>
      <c r="AH221" s="103"/>
      <c r="AI221" s="121"/>
      <c r="AJ221" s="121">
        <f t="shared" si="410"/>
        <v>0</v>
      </c>
      <c r="AK221" s="119">
        <f t="shared" si="411"/>
        <v>0</v>
      </c>
      <c r="AL221" s="101">
        <f t="shared" si="412"/>
        <v>0</v>
      </c>
    </row>
    <row r="222" ht="47.25">
      <c r="A222" s="96" t="s">
        <v>450</v>
      </c>
      <c r="B222" s="97" t="s">
        <v>451</v>
      </c>
      <c r="C222" s="214">
        <v>316.95299999999997</v>
      </c>
      <c r="D222" s="104">
        <v>32</v>
      </c>
      <c r="E222" s="182">
        <v>32</v>
      </c>
      <c r="F222" s="200">
        <f t="shared" si="404"/>
        <v>0.1009613412714188</v>
      </c>
      <c r="G222" s="105">
        <v>0</v>
      </c>
      <c r="H222" s="105">
        <v>0</v>
      </c>
      <c r="I222" s="105"/>
      <c r="J222" s="105"/>
      <c r="K222" s="105"/>
      <c r="L222" s="105"/>
      <c r="M222" s="105">
        <v>0</v>
      </c>
      <c r="N222" s="105"/>
      <c r="O222" s="438">
        <v>0</v>
      </c>
      <c r="P222" s="107"/>
      <c r="Q222" s="107"/>
      <c r="R222" s="107"/>
      <c r="S222" s="107"/>
      <c r="T222" s="107"/>
      <c r="U222" s="101">
        <v>0</v>
      </c>
      <c r="V222" s="300">
        <f t="shared" si="405"/>
        <v>3.2000000000000002</v>
      </c>
      <c r="W222" s="103">
        <f t="shared" si="406"/>
        <v>3</v>
      </c>
      <c r="X222" s="107">
        <v>10</v>
      </c>
      <c r="Y222" s="10">
        <f>'ИТОГ и проверка (миша-барс)'!D222</f>
        <v>0</v>
      </c>
      <c r="Z222" s="103">
        <f t="shared" si="414"/>
        <v>0</v>
      </c>
      <c r="AA222" s="300">
        <f t="shared" si="407"/>
        <v>-10</v>
      </c>
      <c r="AB222" s="103">
        <f t="shared" si="408"/>
        <v>0</v>
      </c>
      <c r="AC222" s="107"/>
      <c r="AD222" s="103"/>
      <c r="AE222" s="107"/>
      <c r="AF222" s="107"/>
      <c r="AG222" s="103">
        <f t="shared" si="409"/>
        <v>0</v>
      </c>
      <c r="AH222" s="103"/>
      <c r="AI222" s="121"/>
      <c r="AJ222" s="121">
        <f t="shared" si="410"/>
        <v>0</v>
      </c>
      <c r="AK222" s="119">
        <f t="shared" si="411"/>
        <v>0</v>
      </c>
      <c r="AL222" s="101">
        <f t="shared" si="412"/>
        <v>0</v>
      </c>
    </row>
    <row r="223">
      <c r="A223" s="123" t="s">
        <v>452</v>
      </c>
      <c r="B223" s="87" t="s">
        <v>453</v>
      </c>
      <c r="C223" s="218"/>
      <c r="D223" s="88"/>
      <c r="E223" s="89"/>
      <c r="F223" s="235"/>
      <c r="G223" s="91"/>
      <c r="H223" s="91"/>
      <c r="I223" s="91"/>
      <c r="J223" s="91"/>
      <c r="K223" s="91"/>
      <c r="L223" s="91"/>
      <c r="M223" s="91"/>
      <c r="N223" s="91"/>
      <c r="O223" s="439"/>
      <c r="P223" s="88"/>
      <c r="Q223" s="88"/>
      <c r="R223" s="88"/>
      <c r="S223" s="88"/>
      <c r="T223" s="88"/>
      <c r="U223" s="88"/>
      <c r="V223" s="90"/>
      <c r="W223" s="90"/>
      <c r="X223" s="90"/>
      <c r="Y223" s="90"/>
      <c r="Z223" s="150"/>
      <c r="AA223" s="90"/>
      <c r="AB223" s="10">
        <f t="shared" si="408"/>
        <v>0</v>
      </c>
      <c r="AC223" s="90"/>
      <c r="AD223" s="90"/>
      <c r="AE223" s="90"/>
      <c r="AF223" s="90"/>
      <c r="AG223" s="90"/>
      <c r="AH223" s="90"/>
      <c r="AI223" s="370"/>
      <c r="AJ223" s="121">
        <f t="shared" si="410"/>
        <v>0</v>
      </c>
      <c r="AK223" s="119">
        <f t="shared" si="411"/>
        <v>0</v>
      </c>
      <c r="AL223" s="101">
        <f t="shared" si="412"/>
        <v>0</v>
      </c>
    </row>
    <row r="224" ht="63">
      <c r="A224" s="96" t="s">
        <v>454</v>
      </c>
      <c r="B224" s="97" t="s">
        <v>455</v>
      </c>
      <c r="C224" s="214">
        <v>185.38</v>
      </c>
      <c r="D224" s="104">
        <v>0</v>
      </c>
      <c r="E224" s="269">
        <v>0</v>
      </c>
      <c r="F224" s="200">
        <f t="shared" si="404"/>
        <v>0</v>
      </c>
      <c r="G224" s="105">
        <v>0</v>
      </c>
      <c r="H224" s="105">
        <v>0</v>
      </c>
      <c r="I224" s="105"/>
      <c r="J224" s="105"/>
      <c r="K224" s="105"/>
      <c r="L224" s="105"/>
      <c r="M224" s="105">
        <v>0</v>
      </c>
      <c r="N224" s="105"/>
      <c r="O224" s="440">
        <v>0</v>
      </c>
      <c r="P224" s="107"/>
      <c r="Q224" s="107"/>
      <c r="R224" s="107"/>
      <c r="S224" s="107"/>
      <c r="T224" s="107"/>
      <c r="U224" s="101">
        <v>0</v>
      </c>
      <c r="V224" s="300">
        <f t="shared" si="405"/>
        <v>0</v>
      </c>
      <c r="W224" s="103">
        <f t="shared" si="406"/>
        <v>0</v>
      </c>
      <c r="X224" s="107">
        <v>0</v>
      </c>
      <c r="Y224" s="10">
        <f>'ИТОГ и проверка (миша-барс)'!D224</f>
        <v>0</v>
      </c>
      <c r="Z224" s="103">
        <v>0</v>
      </c>
      <c r="AA224" s="300">
        <f t="shared" si="407"/>
        <v>0</v>
      </c>
      <c r="AB224" s="103">
        <f t="shared" si="408"/>
        <v>0</v>
      </c>
      <c r="AC224" s="107"/>
      <c r="AD224" s="103"/>
      <c r="AE224" s="107"/>
      <c r="AF224" s="107"/>
      <c r="AG224" s="103">
        <f t="shared" si="409"/>
        <v>0</v>
      </c>
      <c r="AH224" s="103"/>
      <c r="AI224" s="121"/>
      <c r="AJ224" s="121">
        <f t="shared" si="410"/>
        <v>0</v>
      </c>
      <c r="AK224" s="119">
        <f t="shared" si="411"/>
        <v>0</v>
      </c>
      <c r="AL224" s="101">
        <f t="shared" si="412"/>
        <v>0</v>
      </c>
    </row>
    <row r="225" ht="31.5">
      <c r="A225" s="96" t="s">
        <v>456</v>
      </c>
      <c r="B225" s="97" t="s">
        <v>457</v>
      </c>
      <c r="C225" s="211">
        <v>85.900000000000006</v>
      </c>
      <c r="D225" s="104">
        <v>0</v>
      </c>
      <c r="E225" s="100">
        <v>0</v>
      </c>
      <c r="F225" s="200">
        <f t="shared" si="404"/>
        <v>0</v>
      </c>
      <c r="G225" s="105">
        <v>0</v>
      </c>
      <c r="H225" s="105">
        <v>0</v>
      </c>
      <c r="I225" s="105"/>
      <c r="J225" s="105"/>
      <c r="K225" s="105"/>
      <c r="L225" s="105"/>
      <c r="M225" s="105">
        <v>0</v>
      </c>
      <c r="N225" s="105"/>
      <c r="O225" s="440">
        <v>0</v>
      </c>
      <c r="P225" s="107"/>
      <c r="Q225" s="107"/>
      <c r="R225" s="107"/>
      <c r="S225" s="107"/>
      <c r="T225" s="107"/>
      <c r="U225" s="101">
        <v>0</v>
      </c>
      <c r="V225" s="101">
        <f t="shared" si="405"/>
        <v>0</v>
      </c>
      <c r="W225" s="10">
        <f t="shared" si="406"/>
        <v>0</v>
      </c>
      <c r="X225" s="107">
        <v>0</v>
      </c>
      <c r="Y225" s="103">
        <f>'ИТОГ и проверка (миша-барс)'!D225</f>
        <v>0</v>
      </c>
      <c r="Z225" s="10">
        <v>0</v>
      </c>
      <c r="AA225" s="101">
        <f t="shared" si="407"/>
        <v>0</v>
      </c>
      <c r="AB225" s="10">
        <f t="shared" si="408"/>
        <v>0</v>
      </c>
      <c r="AC225" s="107"/>
      <c r="AD225" s="103"/>
      <c r="AE225" s="107"/>
      <c r="AF225" s="107"/>
      <c r="AG225" s="103">
        <f t="shared" si="409"/>
        <v>0</v>
      </c>
      <c r="AH225" s="103"/>
      <c r="AI225" s="121"/>
      <c r="AJ225" s="121">
        <f t="shared" si="410"/>
        <v>0</v>
      </c>
      <c r="AK225" s="119">
        <f t="shared" si="411"/>
        <v>0</v>
      </c>
      <c r="AL225" s="101">
        <f t="shared" si="412"/>
        <v>0</v>
      </c>
    </row>
    <row r="226" ht="31.5">
      <c r="A226" s="96" t="s">
        <v>458</v>
      </c>
      <c r="B226" s="97" t="s">
        <v>459</v>
      </c>
      <c r="C226" s="214">
        <v>74.510000000000005</v>
      </c>
      <c r="D226" s="104">
        <v>0</v>
      </c>
      <c r="E226" s="182">
        <v>0</v>
      </c>
      <c r="F226" s="200">
        <f t="shared" si="404"/>
        <v>0</v>
      </c>
      <c r="G226" s="105">
        <v>0</v>
      </c>
      <c r="H226" s="105">
        <v>0</v>
      </c>
      <c r="I226" s="105"/>
      <c r="J226" s="105"/>
      <c r="K226" s="105"/>
      <c r="L226" s="105"/>
      <c r="M226" s="105">
        <v>0</v>
      </c>
      <c r="N226" s="105"/>
      <c r="O226" s="440">
        <v>0</v>
      </c>
      <c r="P226" s="107"/>
      <c r="Q226" s="107"/>
      <c r="R226" s="107"/>
      <c r="S226" s="107"/>
      <c r="T226" s="107"/>
      <c r="U226" s="101">
        <v>0</v>
      </c>
      <c r="V226" s="300">
        <f t="shared" si="405"/>
        <v>0</v>
      </c>
      <c r="W226" s="103">
        <f t="shared" si="406"/>
        <v>0</v>
      </c>
      <c r="X226" s="107">
        <v>0</v>
      </c>
      <c r="Y226" s="10">
        <f>'ИТОГ и проверка (миша-барс)'!D226</f>
        <v>0</v>
      </c>
      <c r="Z226" s="103">
        <v>0</v>
      </c>
      <c r="AA226" s="300">
        <f t="shared" si="407"/>
        <v>0</v>
      </c>
      <c r="AB226" s="103">
        <f t="shared" si="408"/>
        <v>0</v>
      </c>
      <c r="AC226" s="107"/>
      <c r="AD226" s="103"/>
      <c r="AE226" s="107"/>
      <c r="AF226" s="107"/>
      <c r="AG226" s="103">
        <f t="shared" si="409"/>
        <v>0</v>
      </c>
      <c r="AH226" s="103"/>
      <c r="AI226" s="121"/>
      <c r="AJ226" s="121">
        <f t="shared" si="410"/>
        <v>0</v>
      </c>
      <c r="AK226" s="119">
        <f t="shared" si="411"/>
        <v>0</v>
      </c>
      <c r="AL226" s="101">
        <f t="shared" si="412"/>
        <v>0</v>
      </c>
    </row>
    <row r="227" ht="47.25">
      <c r="A227" s="96" t="s">
        <v>460</v>
      </c>
      <c r="B227" s="97" t="s">
        <v>461</v>
      </c>
      <c r="C227" s="238">
        <v>125.851</v>
      </c>
      <c r="D227" s="104">
        <v>65</v>
      </c>
      <c r="E227" s="139">
        <v>65</v>
      </c>
      <c r="F227" s="200">
        <f t="shared" si="404"/>
        <v>0.51648377843640492</v>
      </c>
      <c r="G227" s="105">
        <v>0</v>
      </c>
      <c r="H227" s="105">
        <v>0</v>
      </c>
      <c r="I227" s="105"/>
      <c r="J227" s="105"/>
      <c r="K227" s="105"/>
      <c r="L227" s="105"/>
      <c r="M227" s="105">
        <v>0</v>
      </c>
      <c r="N227" s="105"/>
      <c r="O227" s="438">
        <v>0</v>
      </c>
      <c r="P227" s="107"/>
      <c r="Q227" s="107"/>
      <c r="R227" s="107"/>
      <c r="S227" s="107"/>
      <c r="T227" s="107"/>
      <c r="U227" s="101">
        <v>0</v>
      </c>
      <c r="V227" s="101">
        <f t="shared" si="405"/>
        <v>6.5</v>
      </c>
      <c r="W227" s="10">
        <f t="shared" si="406"/>
        <v>6</v>
      </c>
      <c r="X227" s="107">
        <v>10</v>
      </c>
      <c r="Y227" s="103">
        <f>'ИТОГ и проверка (миша-барс)'!D227</f>
        <v>0</v>
      </c>
      <c r="Z227" s="10">
        <f t="shared" si="414"/>
        <v>0</v>
      </c>
      <c r="AA227" s="101">
        <f t="shared" si="407"/>
        <v>-10</v>
      </c>
      <c r="AB227" s="10">
        <f t="shared" si="408"/>
        <v>0</v>
      </c>
      <c r="AC227" s="107"/>
      <c r="AD227" s="103"/>
      <c r="AE227" s="107"/>
      <c r="AF227" s="107"/>
      <c r="AG227" s="103">
        <f t="shared" si="409"/>
        <v>0</v>
      </c>
      <c r="AH227" s="103"/>
      <c r="AI227" s="121"/>
      <c r="AJ227" s="121">
        <f t="shared" si="410"/>
        <v>0</v>
      </c>
      <c r="AK227" s="119">
        <f t="shared" si="411"/>
        <v>0</v>
      </c>
      <c r="AL227" s="101">
        <f t="shared" si="412"/>
        <v>0</v>
      </c>
    </row>
    <row r="228" ht="31.5">
      <c r="A228" s="96" t="s">
        <v>462</v>
      </c>
      <c r="B228" s="97" t="s">
        <v>463</v>
      </c>
      <c r="C228" s="214">
        <v>23.507999999999999</v>
      </c>
      <c r="D228" s="104">
        <v>0</v>
      </c>
      <c r="E228" s="269">
        <v>0</v>
      </c>
      <c r="F228" s="200">
        <f t="shared" ref="F228:F265" si="415">E228/C228</f>
        <v>0</v>
      </c>
      <c r="G228" s="105">
        <v>0</v>
      </c>
      <c r="H228" s="105">
        <v>0</v>
      </c>
      <c r="I228" s="105"/>
      <c r="J228" s="105"/>
      <c r="K228" s="105"/>
      <c r="L228" s="105"/>
      <c r="M228" s="105">
        <v>0</v>
      </c>
      <c r="N228" s="105"/>
      <c r="O228" s="440">
        <v>0</v>
      </c>
      <c r="P228" s="107"/>
      <c r="Q228" s="107"/>
      <c r="R228" s="107"/>
      <c r="S228" s="107"/>
      <c r="T228" s="107"/>
      <c r="U228" s="101">
        <v>0</v>
      </c>
      <c r="V228" s="300">
        <f t="shared" ref="V228:V264" si="416">E228*X228%</f>
        <v>0</v>
      </c>
      <c r="W228" s="103">
        <f t="shared" ref="W228:W264" si="417">ROUNDDOWN(V228,0)</f>
        <v>0</v>
      </c>
      <c r="X228" s="107">
        <v>0</v>
      </c>
      <c r="Y228" s="10">
        <f>'ИТОГ и проверка (миша-барс)'!D228</f>
        <v>0</v>
      </c>
      <c r="Z228" s="103">
        <v>0</v>
      </c>
      <c r="AA228" s="300">
        <f t="shared" ref="AA228:AA264" si="418">Z228-X228</f>
        <v>0</v>
      </c>
      <c r="AB228" s="103">
        <f t="shared" ref="AB228:AB264" si="419">IF(AA228&gt;0.01,AA228*1000000,0)</f>
        <v>0</v>
      </c>
      <c r="AC228" s="107"/>
      <c r="AD228" s="103"/>
      <c r="AE228" s="107"/>
      <c r="AF228" s="107"/>
      <c r="AG228" s="103">
        <f t="shared" ref="AG228:AG264" si="420">Y228</f>
        <v>0</v>
      </c>
      <c r="AH228" s="103"/>
      <c r="AI228" s="121"/>
      <c r="AJ228" s="121">
        <f t="shared" ref="AJ228:AJ265" si="421">SUM(AD228:AI228)</f>
        <v>0</v>
      </c>
      <c r="AK228" s="119">
        <f t="shared" ref="AK228:AK264" si="422">AJ228-Y228</f>
        <v>0</v>
      </c>
      <c r="AL228" s="101">
        <f t="shared" ref="AL228:AL264" si="423">IF(AK228&gt;1,AK228*1000,0)</f>
        <v>0</v>
      </c>
    </row>
    <row r="229" ht="31.5">
      <c r="A229" s="96" t="s">
        <v>464</v>
      </c>
      <c r="B229" s="97" t="s">
        <v>465</v>
      </c>
      <c r="C229" s="211">
        <v>161</v>
      </c>
      <c r="D229" s="104">
        <v>158</v>
      </c>
      <c r="E229" s="100">
        <v>161</v>
      </c>
      <c r="F229" s="200">
        <f t="shared" si="415"/>
        <v>1</v>
      </c>
      <c r="G229" s="105">
        <v>15</v>
      </c>
      <c r="H229" s="105">
        <v>9</v>
      </c>
      <c r="I229" s="105"/>
      <c r="J229" s="105"/>
      <c r="K229" s="105"/>
      <c r="L229" s="105"/>
      <c r="M229" s="105">
        <v>15</v>
      </c>
      <c r="N229" s="105"/>
      <c r="O229" s="440">
        <v>0</v>
      </c>
      <c r="P229" s="107"/>
      <c r="Q229" s="107"/>
      <c r="R229" s="107"/>
      <c r="S229" s="107"/>
      <c r="T229" s="107"/>
      <c r="U229" s="101">
        <v>0</v>
      </c>
      <c r="V229" s="101">
        <f t="shared" si="416"/>
        <v>16.100000000000001</v>
      </c>
      <c r="W229" s="10">
        <f t="shared" si="417"/>
        <v>16</v>
      </c>
      <c r="X229" s="107">
        <v>10</v>
      </c>
      <c r="Y229" s="103">
        <f>'ИТОГ и проверка (миша-барс)'!D229</f>
        <v>10</v>
      </c>
      <c r="Z229" s="10">
        <f t="shared" si="414"/>
        <v>6.2111801242236018</v>
      </c>
      <c r="AA229" s="101">
        <f t="shared" si="418"/>
        <v>-3.7888198757763982</v>
      </c>
      <c r="AB229" s="10">
        <f t="shared" si="419"/>
        <v>0</v>
      </c>
      <c r="AC229" s="107"/>
      <c r="AD229" s="103"/>
      <c r="AE229" s="107"/>
      <c r="AF229" s="107"/>
      <c r="AG229" s="103">
        <f t="shared" si="420"/>
        <v>10</v>
      </c>
      <c r="AH229" s="103"/>
      <c r="AI229" s="121"/>
      <c r="AJ229" s="121">
        <f t="shared" si="421"/>
        <v>10</v>
      </c>
      <c r="AK229" s="119">
        <f t="shared" si="422"/>
        <v>0</v>
      </c>
      <c r="AL229" s="101">
        <f t="shared" si="423"/>
        <v>0</v>
      </c>
    </row>
    <row r="230" ht="31.5">
      <c r="A230" s="96" t="s">
        <v>466</v>
      </c>
      <c r="B230" s="97" t="s">
        <v>467</v>
      </c>
      <c r="C230" s="214">
        <v>28</v>
      </c>
      <c r="D230" s="104">
        <v>0</v>
      </c>
      <c r="E230" s="249">
        <v>0</v>
      </c>
      <c r="F230" s="200">
        <f t="shared" si="415"/>
        <v>0</v>
      </c>
      <c r="G230" s="105">
        <v>0</v>
      </c>
      <c r="H230" s="105">
        <v>0</v>
      </c>
      <c r="I230" s="105"/>
      <c r="J230" s="105"/>
      <c r="K230" s="105"/>
      <c r="L230" s="105"/>
      <c r="M230" s="105">
        <v>0</v>
      </c>
      <c r="N230" s="105"/>
      <c r="O230" s="440">
        <v>0</v>
      </c>
      <c r="P230" s="107"/>
      <c r="Q230" s="107"/>
      <c r="R230" s="107"/>
      <c r="S230" s="107"/>
      <c r="T230" s="107"/>
      <c r="U230" s="101">
        <v>0</v>
      </c>
      <c r="V230" s="300">
        <f t="shared" si="416"/>
        <v>0</v>
      </c>
      <c r="W230" s="103">
        <f t="shared" si="417"/>
        <v>0</v>
      </c>
      <c r="X230" s="107">
        <v>0</v>
      </c>
      <c r="Y230" s="10">
        <f>'ИТОГ и проверка (миша-барс)'!D230</f>
        <v>0</v>
      </c>
      <c r="Z230" s="103">
        <v>0</v>
      </c>
      <c r="AA230" s="300">
        <f t="shared" si="418"/>
        <v>0</v>
      </c>
      <c r="AB230" s="103">
        <f t="shared" si="419"/>
        <v>0</v>
      </c>
      <c r="AC230" s="107"/>
      <c r="AD230" s="103"/>
      <c r="AE230" s="107"/>
      <c r="AF230" s="107"/>
      <c r="AG230" s="103">
        <f t="shared" si="420"/>
        <v>0</v>
      </c>
      <c r="AH230" s="103"/>
      <c r="AI230" s="121"/>
      <c r="AJ230" s="121">
        <f t="shared" si="421"/>
        <v>0</v>
      </c>
      <c r="AK230" s="119">
        <f t="shared" si="422"/>
        <v>0</v>
      </c>
      <c r="AL230" s="101">
        <f t="shared" si="423"/>
        <v>0</v>
      </c>
    </row>
    <row r="231" ht="63">
      <c r="A231" s="96" t="s">
        <v>468</v>
      </c>
      <c r="B231" s="97" t="s">
        <v>469</v>
      </c>
      <c r="C231" s="238">
        <v>145.673</v>
      </c>
      <c r="D231" s="337">
        <v>175</v>
      </c>
      <c r="E231" s="293">
        <v>175</v>
      </c>
      <c r="F231" s="217">
        <f t="shared" si="415"/>
        <v>1.201320766374002</v>
      </c>
      <c r="G231" s="105">
        <v>15</v>
      </c>
      <c r="H231" s="105">
        <v>9</v>
      </c>
      <c r="I231" s="105"/>
      <c r="J231" s="105"/>
      <c r="K231" s="105"/>
      <c r="L231" s="105"/>
      <c r="M231" s="105">
        <v>15</v>
      </c>
      <c r="N231" s="105"/>
      <c r="O231" s="440">
        <v>1</v>
      </c>
      <c r="P231" s="107"/>
      <c r="Q231" s="107"/>
      <c r="R231" s="107"/>
      <c r="S231" s="107"/>
      <c r="T231" s="107"/>
      <c r="U231" s="101">
        <f t="shared" si="413"/>
        <v>6.666666666666667</v>
      </c>
      <c r="V231" s="101">
        <f t="shared" si="416"/>
        <v>17.5</v>
      </c>
      <c r="W231" s="10">
        <f t="shared" si="417"/>
        <v>17</v>
      </c>
      <c r="X231" s="107">
        <v>10</v>
      </c>
      <c r="Y231" s="103">
        <f>'ИТОГ и проверка (миша-барс)'!D231</f>
        <v>17</v>
      </c>
      <c r="Z231" s="10">
        <f t="shared" si="414"/>
        <v>9.7142857142857135</v>
      </c>
      <c r="AA231" s="101">
        <f t="shared" si="418"/>
        <v>-0.28571428571428648</v>
      </c>
      <c r="AB231" s="10">
        <f t="shared" si="419"/>
        <v>0</v>
      </c>
      <c r="AC231" s="107"/>
      <c r="AD231" s="103"/>
      <c r="AE231" s="107"/>
      <c r="AF231" s="107"/>
      <c r="AG231" s="103">
        <f t="shared" si="420"/>
        <v>17</v>
      </c>
      <c r="AH231" s="103"/>
      <c r="AI231" s="121"/>
      <c r="AJ231" s="121">
        <f t="shared" si="421"/>
        <v>17</v>
      </c>
      <c r="AK231" s="119">
        <f t="shared" si="422"/>
        <v>0</v>
      </c>
      <c r="AL231" s="101">
        <f t="shared" si="423"/>
        <v>0</v>
      </c>
    </row>
    <row r="232" ht="63">
      <c r="A232" s="96" t="s">
        <v>470</v>
      </c>
      <c r="B232" s="97" t="s">
        <v>471</v>
      </c>
      <c r="C232" s="265">
        <v>76.474999999999994</v>
      </c>
      <c r="D232" s="104">
        <v>115</v>
      </c>
      <c r="E232" s="182">
        <v>130</v>
      </c>
      <c r="F232" s="200">
        <f t="shared" si="415"/>
        <v>1.6999019287348809</v>
      </c>
      <c r="G232" s="105">
        <v>10</v>
      </c>
      <c r="H232" s="105">
        <v>9</v>
      </c>
      <c r="I232" s="105"/>
      <c r="J232" s="105"/>
      <c r="K232" s="105"/>
      <c r="L232" s="105"/>
      <c r="M232" s="105">
        <v>10</v>
      </c>
      <c r="N232" s="105"/>
      <c r="O232" s="440">
        <v>1</v>
      </c>
      <c r="P232" s="107"/>
      <c r="Q232" s="107"/>
      <c r="R232" s="107"/>
      <c r="S232" s="107"/>
      <c r="T232" s="107"/>
      <c r="U232" s="101">
        <f t="shared" si="413"/>
        <v>10</v>
      </c>
      <c r="V232" s="300">
        <f t="shared" si="416"/>
        <v>13</v>
      </c>
      <c r="W232" s="103">
        <f t="shared" si="417"/>
        <v>13</v>
      </c>
      <c r="X232" s="107">
        <v>10</v>
      </c>
      <c r="Y232" s="10">
        <f>'ИТОГ и проверка (миша-барс)'!D232</f>
        <v>11</v>
      </c>
      <c r="Z232" s="103">
        <f t="shared" si="414"/>
        <v>8.4615384615384617</v>
      </c>
      <c r="AA232" s="300">
        <f t="shared" si="418"/>
        <v>-1.5384615384615383</v>
      </c>
      <c r="AB232" s="103">
        <f t="shared" si="419"/>
        <v>0</v>
      </c>
      <c r="AC232" s="107"/>
      <c r="AD232" s="103"/>
      <c r="AE232" s="107"/>
      <c r="AF232" s="107"/>
      <c r="AG232" s="103">
        <f t="shared" si="420"/>
        <v>11</v>
      </c>
      <c r="AH232" s="103"/>
      <c r="AI232" s="121"/>
      <c r="AJ232" s="121">
        <f t="shared" si="421"/>
        <v>11</v>
      </c>
      <c r="AK232" s="119">
        <f t="shared" si="422"/>
        <v>0</v>
      </c>
      <c r="AL232" s="101">
        <f t="shared" si="423"/>
        <v>0</v>
      </c>
    </row>
    <row r="233">
      <c r="A233" s="123" t="s">
        <v>472</v>
      </c>
      <c r="B233" s="87" t="s">
        <v>473</v>
      </c>
      <c r="C233" s="218"/>
      <c r="D233" s="88"/>
      <c r="E233" s="89"/>
      <c r="F233" s="310"/>
      <c r="G233" s="91"/>
      <c r="H233" s="91"/>
      <c r="I233" s="91"/>
      <c r="J233" s="91"/>
      <c r="K233" s="91"/>
      <c r="L233" s="91"/>
      <c r="M233" s="91"/>
      <c r="N233" s="91"/>
      <c r="O233" s="439"/>
      <c r="P233" s="88"/>
      <c r="Q233" s="88"/>
      <c r="R233" s="88"/>
      <c r="S233" s="88"/>
      <c r="T233" s="88"/>
      <c r="U233" s="88"/>
      <c r="V233" s="90"/>
      <c r="W233" s="90"/>
      <c r="X233" s="90"/>
      <c r="Y233" s="90"/>
      <c r="Z233" s="150"/>
      <c r="AA233" s="90"/>
      <c r="AB233" s="10">
        <f t="shared" si="419"/>
        <v>0</v>
      </c>
      <c r="AC233" s="90"/>
      <c r="AD233" s="90"/>
      <c r="AE233" s="90"/>
      <c r="AF233" s="90"/>
      <c r="AG233" s="90"/>
      <c r="AH233" s="90"/>
      <c r="AI233" s="370"/>
      <c r="AJ233" s="121">
        <f t="shared" si="421"/>
        <v>0</v>
      </c>
      <c r="AK233" s="119">
        <f t="shared" si="422"/>
        <v>0</v>
      </c>
      <c r="AL233" s="101">
        <f t="shared" si="423"/>
        <v>0</v>
      </c>
    </row>
    <row r="234" ht="47.25">
      <c r="A234" s="96" t="s">
        <v>474</v>
      </c>
      <c r="B234" s="97" t="s">
        <v>475</v>
      </c>
      <c r="C234" s="214">
        <v>89.930999999999997</v>
      </c>
      <c r="D234" s="104">
        <v>0</v>
      </c>
      <c r="E234" s="182">
        <v>0</v>
      </c>
      <c r="F234" s="200">
        <f t="shared" si="415"/>
        <v>0</v>
      </c>
      <c r="G234" s="105">
        <v>0</v>
      </c>
      <c r="H234" s="105">
        <v>0</v>
      </c>
      <c r="I234" s="105"/>
      <c r="J234" s="105"/>
      <c r="K234" s="105"/>
      <c r="L234" s="105"/>
      <c r="M234" s="105">
        <v>0</v>
      </c>
      <c r="N234" s="105"/>
      <c r="O234" s="438">
        <v>0</v>
      </c>
      <c r="P234" s="107"/>
      <c r="Q234" s="107"/>
      <c r="R234" s="107"/>
      <c r="S234" s="107"/>
      <c r="T234" s="107"/>
      <c r="U234" s="101">
        <v>0</v>
      </c>
      <c r="V234" s="300">
        <f t="shared" si="416"/>
        <v>0</v>
      </c>
      <c r="W234" s="103">
        <f t="shared" si="417"/>
        <v>0</v>
      </c>
      <c r="X234" s="107">
        <v>0</v>
      </c>
      <c r="Y234" s="10">
        <f>'ИТОГ и проверка (миша-барс)'!D234</f>
        <v>0</v>
      </c>
      <c r="Z234" s="103">
        <v>0</v>
      </c>
      <c r="AA234" s="300">
        <f t="shared" si="418"/>
        <v>0</v>
      </c>
      <c r="AB234" s="103">
        <f t="shared" si="419"/>
        <v>0</v>
      </c>
      <c r="AC234" s="107"/>
      <c r="AD234" s="103"/>
      <c r="AE234" s="107"/>
      <c r="AF234" s="107"/>
      <c r="AG234" s="103">
        <f t="shared" si="420"/>
        <v>0</v>
      </c>
      <c r="AH234" s="103"/>
      <c r="AI234" s="121"/>
      <c r="AJ234" s="121">
        <f t="shared" si="421"/>
        <v>0</v>
      </c>
      <c r="AK234" s="119">
        <f t="shared" si="422"/>
        <v>0</v>
      </c>
      <c r="AL234" s="101">
        <f t="shared" si="423"/>
        <v>0</v>
      </c>
    </row>
    <row r="235" ht="31.5">
      <c r="A235" s="96" t="s">
        <v>476</v>
      </c>
      <c r="B235" s="97" t="s">
        <v>477</v>
      </c>
      <c r="C235" s="211">
        <v>397</v>
      </c>
      <c r="D235" s="104">
        <v>79</v>
      </c>
      <c r="E235" s="105">
        <v>119</v>
      </c>
      <c r="F235" s="200">
        <f t="shared" si="415"/>
        <v>0.29974811083123426</v>
      </c>
      <c r="G235" s="105">
        <v>7</v>
      </c>
      <c r="H235" s="105">
        <v>9</v>
      </c>
      <c r="I235" s="105"/>
      <c r="J235" s="105"/>
      <c r="K235" s="105"/>
      <c r="L235" s="105"/>
      <c r="M235" s="105">
        <v>7</v>
      </c>
      <c r="N235" s="105"/>
      <c r="O235" s="438">
        <v>4</v>
      </c>
      <c r="P235" s="107"/>
      <c r="Q235" s="107"/>
      <c r="R235" s="107"/>
      <c r="S235" s="107"/>
      <c r="T235" s="107"/>
      <c r="U235" s="101">
        <f t="shared" si="413"/>
        <v>57.142857142857139</v>
      </c>
      <c r="V235" s="101">
        <f t="shared" si="416"/>
        <v>11.9</v>
      </c>
      <c r="W235" s="10">
        <f t="shared" si="417"/>
        <v>11</v>
      </c>
      <c r="X235" s="107">
        <v>10</v>
      </c>
      <c r="Y235" s="103">
        <f>'ИТОГ и проверка (миша-барс)'!D235</f>
        <v>9</v>
      </c>
      <c r="Z235" s="10">
        <f t="shared" si="414"/>
        <v>7.5630252100840343</v>
      </c>
      <c r="AA235" s="101">
        <f t="shared" si="418"/>
        <v>-2.4369747899159657</v>
      </c>
      <c r="AB235" s="10">
        <f t="shared" si="419"/>
        <v>0</v>
      </c>
      <c r="AC235" s="107"/>
      <c r="AD235" s="103"/>
      <c r="AE235" s="107"/>
      <c r="AF235" s="107"/>
      <c r="AG235" s="103">
        <f t="shared" si="420"/>
        <v>9</v>
      </c>
      <c r="AH235" s="103"/>
      <c r="AI235" s="121"/>
      <c r="AJ235" s="121">
        <f t="shared" si="421"/>
        <v>9</v>
      </c>
      <c r="AK235" s="119">
        <f t="shared" si="422"/>
        <v>0</v>
      </c>
      <c r="AL235" s="101">
        <f t="shared" si="423"/>
        <v>0</v>
      </c>
    </row>
    <row r="236" ht="47.25">
      <c r="A236" s="96" t="s">
        <v>478</v>
      </c>
      <c r="B236" s="97" t="s">
        <v>479</v>
      </c>
      <c r="C236" s="214">
        <v>283.50999999999999</v>
      </c>
      <c r="D236" s="104">
        <v>54</v>
      </c>
      <c r="E236" s="294">
        <v>85</v>
      </c>
      <c r="F236" s="200">
        <f t="shared" si="415"/>
        <v>0.29981305774046774</v>
      </c>
      <c r="G236" s="105">
        <v>5</v>
      </c>
      <c r="H236" s="105">
        <v>9</v>
      </c>
      <c r="I236" s="105"/>
      <c r="J236" s="105"/>
      <c r="K236" s="105"/>
      <c r="L236" s="105"/>
      <c r="M236" s="105">
        <v>5</v>
      </c>
      <c r="N236" s="105"/>
      <c r="O236" s="438">
        <v>0</v>
      </c>
      <c r="P236" s="107"/>
      <c r="Q236" s="107"/>
      <c r="R236" s="107"/>
      <c r="S236" s="107"/>
      <c r="T236" s="107"/>
      <c r="U236" s="101">
        <v>0</v>
      </c>
      <c r="V236" s="300">
        <f t="shared" si="416"/>
        <v>8.5</v>
      </c>
      <c r="W236" s="103">
        <f t="shared" si="417"/>
        <v>8</v>
      </c>
      <c r="X236" s="107">
        <v>10</v>
      </c>
      <c r="Y236" s="10">
        <f>'ИТОГ и проверка (миша-барс)'!D236</f>
        <v>8</v>
      </c>
      <c r="Z236" s="103">
        <f t="shared" si="414"/>
        <v>9.4117647058823533</v>
      </c>
      <c r="AA236" s="300">
        <f t="shared" si="418"/>
        <v>-0.58823529411764675</v>
      </c>
      <c r="AB236" s="103">
        <f t="shared" si="419"/>
        <v>0</v>
      </c>
      <c r="AC236" s="107"/>
      <c r="AD236" s="103"/>
      <c r="AE236" s="107"/>
      <c r="AF236" s="107"/>
      <c r="AG236" s="103">
        <f t="shared" si="420"/>
        <v>8</v>
      </c>
      <c r="AH236" s="103"/>
      <c r="AI236" s="121"/>
      <c r="AJ236" s="121">
        <f t="shared" si="421"/>
        <v>8</v>
      </c>
      <c r="AK236" s="119">
        <f t="shared" si="422"/>
        <v>0</v>
      </c>
      <c r="AL236" s="101">
        <f t="shared" si="423"/>
        <v>0</v>
      </c>
    </row>
    <row r="237" ht="47.25">
      <c r="A237" s="96" t="s">
        <v>480</v>
      </c>
      <c r="B237" s="97" t="s">
        <v>481</v>
      </c>
      <c r="C237" s="211">
        <v>17.295000000000002</v>
      </c>
      <c r="D237" s="337">
        <v>4</v>
      </c>
      <c r="E237" s="293">
        <v>5</v>
      </c>
      <c r="F237" s="217">
        <f t="shared" si="415"/>
        <v>0.28910089621277824</v>
      </c>
      <c r="G237" s="105">
        <v>0</v>
      </c>
      <c r="H237" s="105">
        <v>0</v>
      </c>
      <c r="I237" s="105"/>
      <c r="J237" s="105"/>
      <c r="K237" s="105"/>
      <c r="L237" s="105"/>
      <c r="M237" s="105">
        <v>0</v>
      </c>
      <c r="N237" s="105"/>
      <c r="O237" s="438">
        <v>0</v>
      </c>
      <c r="P237" s="107"/>
      <c r="Q237" s="107"/>
      <c r="R237" s="107"/>
      <c r="S237" s="107"/>
      <c r="T237" s="107"/>
      <c r="U237" s="101">
        <v>0</v>
      </c>
      <c r="V237" s="101">
        <f t="shared" si="416"/>
        <v>0.5</v>
      </c>
      <c r="W237" s="10">
        <f t="shared" si="417"/>
        <v>0</v>
      </c>
      <c r="X237" s="107">
        <v>10</v>
      </c>
      <c r="Y237" s="103">
        <f>'ИТОГ и проверка (миша-барс)'!D237</f>
        <v>0</v>
      </c>
      <c r="Z237" s="10">
        <f t="shared" si="414"/>
        <v>0</v>
      </c>
      <c r="AA237" s="101">
        <f t="shared" si="418"/>
        <v>-10</v>
      </c>
      <c r="AB237" s="10">
        <f t="shared" si="419"/>
        <v>0</v>
      </c>
      <c r="AC237" s="107"/>
      <c r="AD237" s="103"/>
      <c r="AE237" s="107"/>
      <c r="AF237" s="107"/>
      <c r="AG237" s="103">
        <f t="shared" si="420"/>
        <v>0</v>
      </c>
      <c r="AH237" s="103"/>
      <c r="AI237" s="121"/>
      <c r="AJ237" s="121">
        <f t="shared" si="421"/>
        <v>0</v>
      </c>
      <c r="AK237" s="119">
        <f t="shared" si="422"/>
        <v>0</v>
      </c>
      <c r="AL237" s="101">
        <f t="shared" si="423"/>
        <v>0</v>
      </c>
    </row>
    <row r="238" ht="47.25">
      <c r="A238" s="96" t="s">
        <v>482</v>
      </c>
      <c r="B238" s="97" t="s">
        <v>483</v>
      </c>
      <c r="C238" s="214">
        <v>21.34</v>
      </c>
      <c r="D238" s="104">
        <v>5</v>
      </c>
      <c r="E238" s="294">
        <v>6</v>
      </c>
      <c r="F238" s="200">
        <f t="shared" si="415"/>
        <v>0.28116213683223995</v>
      </c>
      <c r="G238" s="105">
        <v>0</v>
      </c>
      <c r="H238" s="105">
        <v>0</v>
      </c>
      <c r="I238" s="105"/>
      <c r="J238" s="105"/>
      <c r="K238" s="105"/>
      <c r="L238" s="105"/>
      <c r="M238" s="105">
        <v>0</v>
      </c>
      <c r="N238" s="105"/>
      <c r="O238" s="438">
        <v>0</v>
      </c>
      <c r="P238" s="107"/>
      <c r="Q238" s="107"/>
      <c r="R238" s="107"/>
      <c r="S238" s="107"/>
      <c r="T238" s="107"/>
      <c r="U238" s="101">
        <v>0</v>
      </c>
      <c r="V238" s="300">
        <f t="shared" si="416"/>
        <v>0</v>
      </c>
      <c r="W238" s="103">
        <f t="shared" si="417"/>
        <v>0</v>
      </c>
      <c r="X238" s="107">
        <v>0</v>
      </c>
      <c r="Y238" s="10">
        <f>'ИТОГ и проверка (миша-барс)'!D238</f>
        <v>0</v>
      </c>
      <c r="Z238" s="103">
        <f t="shared" si="414"/>
        <v>0</v>
      </c>
      <c r="AA238" s="300">
        <f t="shared" si="418"/>
        <v>0</v>
      </c>
      <c r="AB238" s="103">
        <f t="shared" si="419"/>
        <v>0</v>
      </c>
      <c r="AC238" s="107"/>
      <c r="AD238" s="103"/>
      <c r="AE238" s="107"/>
      <c r="AF238" s="107"/>
      <c r="AG238" s="103">
        <f t="shared" si="420"/>
        <v>0</v>
      </c>
      <c r="AH238" s="103"/>
      <c r="AI238" s="121"/>
      <c r="AJ238" s="121">
        <f t="shared" si="421"/>
        <v>0</v>
      </c>
      <c r="AK238" s="119">
        <f t="shared" si="422"/>
        <v>0</v>
      </c>
      <c r="AL238" s="101">
        <f t="shared" si="423"/>
        <v>0</v>
      </c>
    </row>
    <row r="239" ht="47.25">
      <c r="A239" s="96" t="s">
        <v>484</v>
      </c>
      <c r="B239" s="97" t="s">
        <v>485</v>
      </c>
      <c r="C239" s="238">
        <v>398.80700000000002</v>
      </c>
      <c r="D239" s="337">
        <v>75</v>
      </c>
      <c r="E239" s="293">
        <v>90</v>
      </c>
      <c r="F239" s="217">
        <f t="shared" si="415"/>
        <v>0.22567306993106939</v>
      </c>
      <c r="G239" s="105">
        <v>0</v>
      </c>
      <c r="H239" s="105">
        <v>0</v>
      </c>
      <c r="I239" s="105"/>
      <c r="J239" s="105"/>
      <c r="K239" s="105"/>
      <c r="L239" s="105"/>
      <c r="M239" s="105">
        <v>0</v>
      </c>
      <c r="N239" s="105"/>
      <c r="O239" s="438">
        <v>0</v>
      </c>
      <c r="P239" s="107"/>
      <c r="Q239" s="107"/>
      <c r="R239" s="107"/>
      <c r="S239" s="107"/>
      <c r="T239" s="107"/>
      <c r="U239" s="101">
        <v>0</v>
      </c>
      <c r="V239" s="101">
        <f t="shared" si="416"/>
        <v>9</v>
      </c>
      <c r="W239" s="10">
        <f t="shared" si="417"/>
        <v>9</v>
      </c>
      <c r="X239" s="107">
        <v>10</v>
      </c>
      <c r="Y239" s="103">
        <f>'ИТОГ и проверка (миша-барс)'!D239</f>
        <v>0</v>
      </c>
      <c r="Z239" s="10">
        <f t="shared" si="414"/>
        <v>0</v>
      </c>
      <c r="AA239" s="101">
        <f t="shared" si="418"/>
        <v>-10</v>
      </c>
      <c r="AB239" s="10">
        <f t="shared" si="419"/>
        <v>0</v>
      </c>
      <c r="AC239" s="107"/>
      <c r="AD239" s="103"/>
      <c r="AE239" s="107"/>
      <c r="AF239" s="107"/>
      <c r="AG239" s="103">
        <f t="shared" si="420"/>
        <v>0</v>
      </c>
      <c r="AH239" s="103"/>
      <c r="AI239" s="121"/>
      <c r="AJ239" s="121">
        <f t="shared" si="421"/>
        <v>0</v>
      </c>
      <c r="AK239" s="119">
        <f t="shared" si="422"/>
        <v>0</v>
      </c>
      <c r="AL239" s="101">
        <f t="shared" si="423"/>
        <v>0</v>
      </c>
    </row>
    <row r="240" ht="47.25">
      <c r="A240" s="96" t="s">
        <v>486</v>
      </c>
      <c r="B240" s="97" t="s">
        <v>487</v>
      </c>
      <c r="C240" s="214">
        <v>379.44299999999998</v>
      </c>
      <c r="D240" s="104">
        <v>72</v>
      </c>
      <c r="E240" s="309">
        <v>83</v>
      </c>
      <c r="F240" s="200">
        <f t="shared" si="415"/>
        <v>0.21874168188634394</v>
      </c>
      <c r="G240" s="105">
        <v>3</v>
      </c>
      <c r="H240" s="105">
        <v>4</v>
      </c>
      <c r="I240" s="105"/>
      <c r="J240" s="105"/>
      <c r="K240" s="105"/>
      <c r="L240" s="105"/>
      <c r="M240" s="105">
        <v>3</v>
      </c>
      <c r="N240" s="105"/>
      <c r="O240" s="438">
        <v>0</v>
      </c>
      <c r="P240" s="107"/>
      <c r="Q240" s="107"/>
      <c r="R240" s="107"/>
      <c r="S240" s="107"/>
      <c r="T240" s="107"/>
      <c r="U240" s="101">
        <f t="shared" si="413"/>
        <v>0</v>
      </c>
      <c r="V240" s="300">
        <f t="shared" si="416"/>
        <v>8.3000000000000007</v>
      </c>
      <c r="W240" s="103">
        <f t="shared" si="417"/>
        <v>8</v>
      </c>
      <c r="X240" s="107">
        <v>10</v>
      </c>
      <c r="Y240" s="10">
        <f>'ИТОГ и проверка (миша-барс)'!D240</f>
        <v>2</v>
      </c>
      <c r="Z240" s="103">
        <f t="shared" si="414"/>
        <v>2.4096385542168677</v>
      </c>
      <c r="AA240" s="300">
        <f t="shared" si="418"/>
        <v>-7.5903614457831328</v>
      </c>
      <c r="AB240" s="103">
        <f t="shared" si="419"/>
        <v>0</v>
      </c>
      <c r="AC240" s="107"/>
      <c r="AD240" s="103"/>
      <c r="AE240" s="107"/>
      <c r="AF240" s="107"/>
      <c r="AG240" s="103">
        <f t="shared" si="420"/>
        <v>2</v>
      </c>
      <c r="AH240" s="103"/>
      <c r="AI240" s="121"/>
      <c r="AJ240" s="121">
        <f t="shared" si="421"/>
        <v>2</v>
      </c>
      <c r="AK240" s="119">
        <f t="shared" si="422"/>
        <v>0</v>
      </c>
      <c r="AL240" s="101">
        <f t="shared" si="423"/>
        <v>0</v>
      </c>
    </row>
    <row r="241" ht="31.5">
      <c r="A241" s="96" t="s">
        <v>488</v>
      </c>
      <c r="B241" s="97" t="s">
        <v>489</v>
      </c>
      <c r="C241" s="238">
        <v>246.23500000000001</v>
      </c>
      <c r="D241" s="337">
        <v>69</v>
      </c>
      <c r="E241" s="293">
        <v>65</v>
      </c>
      <c r="F241" s="217">
        <f t="shared" si="415"/>
        <v>0.26397547058704079</v>
      </c>
      <c r="G241" s="105">
        <v>6</v>
      </c>
      <c r="H241" s="105">
        <v>9</v>
      </c>
      <c r="I241" s="105"/>
      <c r="J241" s="105"/>
      <c r="K241" s="105"/>
      <c r="L241" s="105"/>
      <c r="M241" s="105">
        <v>6</v>
      </c>
      <c r="N241" s="105"/>
      <c r="O241" s="438">
        <v>1</v>
      </c>
      <c r="P241" s="107"/>
      <c r="Q241" s="107"/>
      <c r="R241" s="107"/>
      <c r="S241" s="107"/>
      <c r="T241" s="107"/>
      <c r="U241" s="101">
        <f t="shared" si="413"/>
        <v>16.666666666666668</v>
      </c>
      <c r="V241" s="101">
        <f t="shared" si="416"/>
        <v>6.5</v>
      </c>
      <c r="W241" s="10">
        <f t="shared" si="417"/>
        <v>6</v>
      </c>
      <c r="X241" s="107">
        <v>10</v>
      </c>
      <c r="Y241" s="103">
        <f>'ИТОГ и проверка (миша-барс)'!D241</f>
        <v>5</v>
      </c>
      <c r="Z241" s="10">
        <f t="shared" si="414"/>
        <v>7.6923076923076916</v>
      </c>
      <c r="AA241" s="101">
        <f t="shared" si="418"/>
        <v>-2.3076923076923084</v>
      </c>
      <c r="AB241" s="10">
        <f t="shared" si="419"/>
        <v>0</v>
      </c>
      <c r="AC241" s="107"/>
      <c r="AD241" s="103"/>
      <c r="AE241" s="107"/>
      <c r="AF241" s="107"/>
      <c r="AG241" s="103">
        <f t="shared" si="420"/>
        <v>5</v>
      </c>
      <c r="AH241" s="103"/>
      <c r="AI241" s="121"/>
      <c r="AJ241" s="121">
        <f t="shared" si="421"/>
        <v>5</v>
      </c>
      <c r="AK241" s="119">
        <f t="shared" si="422"/>
        <v>0</v>
      </c>
      <c r="AL241" s="101">
        <f t="shared" si="423"/>
        <v>0</v>
      </c>
    </row>
    <row r="242" ht="47.25">
      <c r="A242" s="96" t="s">
        <v>490</v>
      </c>
      <c r="B242" s="97" t="s">
        <v>491</v>
      </c>
      <c r="C242" s="214">
        <v>349.32100000000003</v>
      </c>
      <c r="D242" s="104">
        <v>70</v>
      </c>
      <c r="E242" s="289">
        <v>87</v>
      </c>
      <c r="F242" s="200">
        <f t="shared" si="415"/>
        <v>0.24905459448472891</v>
      </c>
      <c r="G242" s="105">
        <v>3</v>
      </c>
      <c r="H242" s="105">
        <v>4</v>
      </c>
      <c r="I242" s="105"/>
      <c r="J242" s="105"/>
      <c r="K242" s="105"/>
      <c r="L242" s="105"/>
      <c r="M242" s="105">
        <v>3</v>
      </c>
      <c r="N242" s="105"/>
      <c r="O242" s="438">
        <v>1</v>
      </c>
      <c r="P242" s="107"/>
      <c r="Q242" s="107"/>
      <c r="R242" s="107"/>
      <c r="S242" s="107"/>
      <c r="T242" s="107"/>
      <c r="U242" s="101">
        <f t="shared" si="413"/>
        <v>33.333333333333336</v>
      </c>
      <c r="V242" s="300">
        <f t="shared" si="416"/>
        <v>8.7000000000000011</v>
      </c>
      <c r="W242" s="103">
        <f t="shared" si="417"/>
        <v>8</v>
      </c>
      <c r="X242" s="107">
        <v>10</v>
      </c>
      <c r="Y242" s="10">
        <f>'ИТОГ и проверка (миша-барс)'!D242</f>
        <v>2</v>
      </c>
      <c r="Z242" s="103">
        <f t="shared" si="414"/>
        <v>2.2988505747126435</v>
      </c>
      <c r="AA242" s="300">
        <f t="shared" si="418"/>
        <v>-7.7011494252873565</v>
      </c>
      <c r="AB242" s="103">
        <f t="shared" si="419"/>
        <v>0</v>
      </c>
      <c r="AC242" s="107"/>
      <c r="AD242" s="103"/>
      <c r="AE242" s="107"/>
      <c r="AF242" s="107"/>
      <c r="AG242" s="103">
        <f t="shared" si="420"/>
        <v>2</v>
      </c>
      <c r="AH242" s="103"/>
      <c r="AI242" s="121"/>
      <c r="AJ242" s="121">
        <f t="shared" si="421"/>
        <v>2</v>
      </c>
      <c r="AK242" s="119">
        <f t="shared" si="422"/>
        <v>0</v>
      </c>
      <c r="AL242" s="101">
        <f t="shared" si="423"/>
        <v>0</v>
      </c>
    </row>
    <row r="243" ht="47.25">
      <c r="A243" s="96" t="s">
        <v>492</v>
      </c>
      <c r="B243" s="97" t="s">
        <v>493</v>
      </c>
      <c r="C243" s="211">
        <v>144.42500000000001</v>
      </c>
      <c r="D243" s="104">
        <v>30</v>
      </c>
      <c r="E243" s="105">
        <v>42</v>
      </c>
      <c r="F243" s="200">
        <f t="shared" si="415"/>
        <v>0.29080837805089144</v>
      </c>
      <c r="G243" s="105">
        <v>3</v>
      </c>
      <c r="H243" s="105">
        <v>10</v>
      </c>
      <c r="I243" s="105"/>
      <c r="J243" s="105"/>
      <c r="K243" s="105"/>
      <c r="L243" s="105"/>
      <c r="M243" s="105">
        <v>3</v>
      </c>
      <c r="N243" s="105"/>
      <c r="O243" s="438">
        <v>0</v>
      </c>
      <c r="P243" s="107"/>
      <c r="Q243" s="107"/>
      <c r="R243" s="107"/>
      <c r="S243" s="107"/>
      <c r="T243" s="107"/>
      <c r="U243" s="101">
        <f t="shared" si="413"/>
        <v>0</v>
      </c>
      <c r="V243" s="101">
        <f t="shared" si="416"/>
        <v>4.2000000000000002</v>
      </c>
      <c r="W243" s="10">
        <f t="shared" si="417"/>
        <v>4</v>
      </c>
      <c r="X243" s="107">
        <v>10</v>
      </c>
      <c r="Y243" s="103">
        <f>'ИТОГ и проверка (миша-барс)'!D243</f>
        <v>1</v>
      </c>
      <c r="Z243" s="10">
        <f t="shared" si="414"/>
        <v>2.3809523809523809</v>
      </c>
      <c r="AA243" s="101">
        <f t="shared" si="418"/>
        <v>-7.6190476190476186</v>
      </c>
      <c r="AB243" s="10">
        <f t="shared" si="419"/>
        <v>0</v>
      </c>
      <c r="AC243" s="107"/>
      <c r="AD243" s="103"/>
      <c r="AE243" s="107"/>
      <c r="AF243" s="107"/>
      <c r="AG243" s="103">
        <f t="shared" si="420"/>
        <v>1</v>
      </c>
      <c r="AH243" s="103"/>
      <c r="AI243" s="121"/>
      <c r="AJ243" s="121">
        <f t="shared" si="421"/>
        <v>1</v>
      </c>
      <c r="AK243" s="119">
        <f t="shared" si="422"/>
        <v>0</v>
      </c>
      <c r="AL243" s="101">
        <f t="shared" si="423"/>
        <v>0</v>
      </c>
    </row>
    <row r="244" ht="47.25">
      <c r="A244" s="96" t="s">
        <v>494</v>
      </c>
      <c r="B244" s="97" t="s">
        <v>495</v>
      </c>
      <c r="C244" s="214">
        <v>289.97000000000003</v>
      </c>
      <c r="D244" s="104">
        <v>55</v>
      </c>
      <c r="E244" s="289">
        <v>64</v>
      </c>
      <c r="F244" s="200">
        <f t="shared" si="415"/>
        <v>0.22071248749870676</v>
      </c>
      <c r="G244" s="105">
        <v>3</v>
      </c>
      <c r="H244" s="105">
        <v>5</v>
      </c>
      <c r="I244" s="105"/>
      <c r="J244" s="105"/>
      <c r="K244" s="105"/>
      <c r="L244" s="105"/>
      <c r="M244" s="105">
        <v>3</v>
      </c>
      <c r="N244" s="105"/>
      <c r="O244" s="438">
        <v>0</v>
      </c>
      <c r="P244" s="107"/>
      <c r="Q244" s="107"/>
      <c r="R244" s="107"/>
      <c r="S244" s="107"/>
      <c r="T244" s="107"/>
      <c r="U244" s="101">
        <f t="shared" si="413"/>
        <v>0</v>
      </c>
      <c r="V244" s="300">
        <f t="shared" si="416"/>
        <v>6.4000000000000004</v>
      </c>
      <c r="W244" s="103">
        <f t="shared" si="417"/>
        <v>6</v>
      </c>
      <c r="X244" s="107">
        <v>10</v>
      </c>
      <c r="Y244" s="10">
        <f>'ИТОГ и проверка (миша-барс)'!D244</f>
        <v>0</v>
      </c>
      <c r="Z244" s="103">
        <f t="shared" si="414"/>
        <v>0</v>
      </c>
      <c r="AA244" s="300">
        <f t="shared" si="418"/>
        <v>-10</v>
      </c>
      <c r="AB244" s="103">
        <f t="shared" si="419"/>
        <v>0</v>
      </c>
      <c r="AC244" s="107"/>
      <c r="AD244" s="103"/>
      <c r="AE244" s="107"/>
      <c r="AF244" s="107"/>
      <c r="AG244" s="103">
        <f t="shared" si="420"/>
        <v>0</v>
      </c>
      <c r="AH244" s="103"/>
      <c r="AI244" s="121"/>
      <c r="AJ244" s="121">
        <f t="shared" si="421"/>
        <v>0</v>
      </c>
      <c r="AK244" s="119">
        <f t="shared" si="422"/>
        <v>0</v>
      </c>
      <c r="AL244" s="101">
        <f t="shared" si="423"/>
        <v>0</v>
      </c>
    </row>
    <row r="245">
      <c r="A245" s="123" t="s">
        <v>496</v>
      </c>
      <c r="B245" s="87" t="s">
        <v>497</v>
      </c>
      <c r="C245" s="218"/>
      <c r="D245" s="88"/>
      <c r="E245" s="89"/>
      <c r="F245" s="310"/>
      <c r="G245" s="91"/>
      <c r="H245" s="91"/>
      <c r="I245" s="91"/>
      <c r="J245" s="91"/>
      <c r="K245" s="91"/>
      <c r="L245" s="91"/>
      <c r="M245" s="91"/>
      <c r="N245" s="91"/>
      <c r="O245" s="439"/>
      <c r="P245" s="88"/>
      <c r="Q245" s="88"/>
      <c r="R245" s="88"/>
      <c r="S245" s="88"/>
      <c r="T245" s="88"/>
      <c r="U245" s="88"/>
      <c r="V245" s="90"/>
      <c r="W245" s="90"/>
      <c r="X245" s="90"/>
      <c r="Y245" s="90"/>
      <c r="Z245" s="150"/>
      <c r="AA245" s="90"/>
      <c r="AB245" s="10">
        <f t="shared" si="419"/>
        <v>0</v>
      </c>
      <c r="AC245" s="90"/>
      <c r="AD245" s="90"/>
      <c r="AE245" s="90"/>
      <c r="AF245" s="90"/>
      <c r="AG245" s="90"/>
      <c r="AH245" s="90"/>
      <c r="AI245" s="370"/>
      <c r="AJ245" s="121">
        <f t="shared" si="421"/>
        <v>0</v>
      </c>
      <c r="AK245" s="119">
        <f t="shared" si="422"/>
        <v>0</v>
      </c>
      <c r="AL245" s="101">
        <f t="shared" si="423"/>
        <v>0</v>
      </c>
    </row>
    <row r="246" ht="63">
      <c r="A246" s="96" t="s">
        <v>498</v>
      </c>
      <c r="B246" s="97" t="s">
        <v>499</v>
      </c>
      <c r="C246" s="214">
        <v>18</v>
      </c>
      <c r="D246" s="104">
        <v>0</v>
      </c>
      <c r="E246" s="182">
        <v>0</v>
      </c>
      <c r="F246" s="200">
        <f t="shared" si="415"/>
        <v>0</v>
      </c>
      <c r="G246" s="105">
        <v>0</v>
      </c>
      <c r="H246" s="105">
        <v>0</v>
      </c>
      <c r="I246" s="105"/>
      <c r="J246" s="105"/>
      <c r="K246" s="105"/>
      <c r="L246" s="105"/>
      <c r="M246" s="105">
        <v>0</v>
      </c>
      <c r="N246" s="105"/>
      <c r="O246" s="438">
        <v>0</v>
      </c>
      <c r="P246" s="107"/>
      <c r="Q246" s="107"/>
      <c r="R246" s="107"/>
      <c r="S246" s="107"/>
      <c r="T246" s="107"/>
      <c r="U246" s="101">
        <v>0</v>
      </c>
      <c r="V246" s="300">
        <f t="shared" si="416"/>
        <v>0</v>
      </c>
      <c r="W246" s="103">
        <f t="shared" si="417"/>
        <v>0</v>
      </c>
      <c r="X246" s="107">
        <v>0</v>
      </c>
      <c r="Y246" s="10">
        <f>'ИТОГ и проверка (миша-барс)'!D246</f>
        <v>0</v>
      </c>
      <c r="Z246" s="103">
        <v>0</v>
      </c>
      <c r="AA246" s="300">
        <f t="shared" si="418"/>
        <v>0</v>
      </c>
      <c r="AB246" s="103">
        <f t="shared" si="419"/>
        <v>0</v>
      </c>
      <c r="AC246" s="107"/>
      <c r="AD246" s="103"/>
      <c r="AE246" s="107"/>
      <c r="AF246" s="107"/>
      <c r="AG246" s="103">
        <f t="shared" si="420"/>
        <v>0</v>
      </c>
      <c r="AH246" s="103"/>
      <c r="AI246" s="121"/>
      <c r="AJ246" s="121">
        <f t="shared" si="421"/>
        <v>0</v>
      </c>
      <c r="AK246" s="119">
        <f t="shared" si="422"/>
        <v>0</v>
      </c>
      <c r="AL246" s="101">
        <f t="shared" si="423"/>
        <v>0</v>
      </c>
    </row>
    <row r="247" ht="47.25">
      <c r="A247" s="96" t="s">
        <v>500</v>
      </c>
      <c r="B247" s="97" t="s">
        <v>501</v>
      </c>
      <c r="C247" s="211">
        <v>144.40000000000001</v>
      </c>
      <c r="D247" s="104">
        <v>85</v>
      </c>
      <c r="E247" s="249">
        <v>134</v>
      </c>
      <c r="F247" s="200">
        <f t="shared" si="415"/>
        <v>0.92797783933517997</v>
      </c>
      <c r="G247" s="105">
        <v>3</v>
      </c>
      <c r="H247" s="105">
        <v>4</v>
      </c>
      <c r="I247" s="105"/>
      <c r="J247" s="105"/>
      <c r="K247" s="105"/>
      <c r="L247" s="105"/>
      <c r="M247" s="105">
        <v>3</v>
      </c>
      <c r="N247" s="105"/>
      <c r="O247" s="438">
        <v>1</v>
      </c>
      <c r="P247" s="107"/>
      <c r="Q247" s="107"/>
      <c r="R247" s="107"/>
      <c r="S247" s="107"/>
      <c r="T247" s="107"/>
      <c r="U247" s="101">
        <f t="shared" ref="U246:U265" si="424">O247/G247%</f>
        <v>33.333333333333336</v>
      </c>
      <c r="V247" s="101">
        <f t="shared" si="416"/>
        <v>13.4</v>
      </c>
      <c r="W247" s="10">
        <f t="shared" si="417"/>
        <v>13</v>
      </c>
      <c r="X247" s="107">
        <v>10</v>
      </c>
      <c r="Y247" s="103">
        <f>'ИТОГ и проверка (миша-барс)'!D247</f>
        <v>5</v>
      </c>
      <c r="Z247" s="10">
        <f t="shared" ref="Z246:Z264" si="425">Y247/E247%</f>
        <v>3.7313432835820892</v>
      </c>
      <c r="AA247" s="101">
        <f t="shared" si="418"/>
        <v>-6.2686567164179108</v>
      </c>
      <c r="AB247" s="10">
        <f t="shared" si="419"/>
        <v>0</v>
      </c>
      <c r="AC247" s="107"/>
      <c r="AD247" s="103"/>
      <c r="AE247" s="107"/>
      <c r="AF247" s="107"/>
      <c r="AG247" s="103">
        <f t="shared" si="420"/>
        <v>5</v>
      </c>
      <c r="AH247" s="103"/>
      <c r="AI247" s="121"/>
      <c r="AJ247" s="121">
        <f t="shared" si="421"/>
        <v>5</v>
      </c>
      <c r="AK247" s="119">
        <f t="shared" si="422"/>
        <v>0</v>
      </c>
      <c r="AL247" s="101">
        <f t="shared" si="423"/>
        <v>0</v>
      </c>
    </row>
    <row r="248">
      <c r="A248" s="123" t="s">
        <v>502</v>
      </c>
      <c r="B248" s="87" t="s">
        <v>503</v>
      </c>
      <c r="C248" s="206"/>
      <c r="D248" s="208"/>
      <c r="E248" s="301"/>
      <c r="F248" s="304"/>
      <c r="G248" s="91"/>
      <c r="H248" s="91"/>
      <c r="I248" s="91"/>
      <c r="J248" s="91"/>
      <c r="K248" s="91"/>
      <c r="L248" s="91"/>
      <c r="M248" s="91"/>
      <c r="N248" s="91"/>
      <c r="O248" s="439"/>
      <c r="P248" s="88"/>
      <c r="Q248" s="88"/>
      <c r="R248" s="88"/>
      <c r="S248" s="88"/>
      <c r="T248" s="88"/>
      <c r="U248" s="88"/>
      <c r="V248" s="90"/>
      <c r="W248" s="90"/>
      <c r="X248" s="90"/>
      <c r="Y248" s="90"/>
      <c r="Z248" s="150"/>
      <c r="AA248" s="90"/>
      <c r="AB248" s="103">
        <f t="shared" si="419"/>
        <v>0</v>
      </c>
      <c r="AC248" s="90"/>
      <c r="AD248" s="90"/>
      <c r="AE248" s="90"/>
      <c r="AF248" s="90"/>
      <c r="AG248" s="90"/>
      <c r="AH248" s="90"/>
      <c r="AI248" s="370"/>
      <c r="AJ248" s="121">
        <f t="shared" si="421"/>
        <v>0</v>
      </c>
      <c r="AK248" s="119">
        <f t="shared" si="422"/>
        <v>0</v>
      </c>
      <c r="AL248" s="101">
        <f t="shared" si="423"/>
        <v>0</v>
      </c>
    </row>
    <row r="249" ht="63">
      <c r="A249" s="96" t="s">
        <v>504</v>
      </c>
      <c r="B249" s="97" t="s">
        <v>505</v>
      </c>
      <c r="C249" s="211">
        <v>29.600000000000001</v>
      </c>
      <c r="D249" s="104">
        <v>5</v>
      </c>
      <c r="E249" s="230">
        <v>0</v>
      </c>
      <c r="F249" s="200">
        <f t="shared" si="415"/>
        <v>0</v>
      </c>
      <c r="G249" s="105">
        <v>0</v>
      </c>
      <c r="H249" s="105">
        <v>0</v>
      </c>
      <c r="I249" s="105"/>
      <c r="J249" s="105"/>
      <c r="K249" s="105"/>
      <c r="L249" s="105"/>
      <c r="M249" s="105">
        <v>0</v>
      </c>
      <c r="N249" s="105"/>
      <c r="O249" s="438">
        <v>0</v>
      </c>
      <c r="P249" s="107"/>
      <c r="Q249" s="107"/>
      <c r="R249" s="107"/>
      <c r="S249" s="107"/>
      <c r="T249" s="107"/>
      <c r="U249" s="101">
        <v>0</v>
      </c>
      <c r="V249" s="300">
        <f t="shared" si="416"/>
        <v>0</v>
      </c>
      <c r="W249" s="103">
        <f t="shared" si="417"/>
        <v>0</v>
      </c>
      <c r="X249" s="181">
        <v>0</v>
      </c>
      <c r="Y249" s="103">
        <f>'ИТОГ и проверка (миша-барс)'!D249</f>
        <v>0</v>
      </c>
      <c r="Z249" s="10">
        <v>0</v>
      </c>
      <c r="AA249" s="101">
        <f t="shared" si="418"/>
        <v>0</v>
      </c>
      <c r="AB249" s="10">
        <f t="shared" si="419"/>
        <v>0</v>
      </c>
      <c r="AC249" s="107"/>
      <c r="AD249" s="103"/>
      <c r="AE249" s="107"/>
      <c r="AF249" s="107"/>
      <c r="AG249" s="103">
        <f t="shared" si="420"/>
        <v>0</v>
      </c>
      <c r="AH249" s="103"/>
      <c r="AI249" s="121"/>
      <c r="AJ249" s="121">
        <f t="shared" si="421"/>
        <v>0</v>
      </c>
      <c r="AK249" s="119">
        <f t="shared" si="422"/>
        <v>0</v>
      </c>
      <c r="AL249" s="101">
        <f t="shared" si="423"/>
        <v>0</v>
      </c>
    </row>
    <row r="250" ht="47.25">
      <c r="A250" s="96" t="s">
        <v>506</v>
      </c>
      <c r="B250" s="97" t="s">
        <v>507</v>
      </c>
      <c r="C250" s="214">
        <v>5.2000000000000002</v>
      </c>
      <c r="D250" s="104">
        <v>0</v>
      </c>
      <c r="E250" s="294">
        <v>0</v>
      </c>
      <c r="F250" s="200">
        <f t="shared" si="415"/>
        <v>0</v>
      </c>
      <c r="G250" s="105">
        <v>0</v>
      </c>
      <c r="H250" s="105">
        <v>0</v>
      </c>
      <c r="I250" s="105"/>
      <c r="J250" s="105"/>
      <c r="K250" s="105"/>
      <c r="L250" s="105"/>
      <c r="M250" s="105">
        <v>0</v>
      </c>
      <c r="N250" s="105"/>
      <c r="O250" s="438">
        <v>0</v>
      </c>
      <c r="P250" s="107"/>
      <c r="Q250" s="107"/>
      <c r="R250" s="107"/>
      <c r="S250" s="107"/>
      <c r="T250" s="107"/>
      <c r="U250" s="101">
        <v>0</v>
      </c>
      <c r="V250" s="101">
        <f t="shared" si="416"/>
        <v>0</v>
      </c>
      <c r="W250" s="10">
        <f t="shared" si="417"/>
        <v>0</v>
      </c>
      <c r="X250" s="107">
        <v>0</v>
      </c>
      <c r="Y250" s="10">
        <f>'ИТОГ и проверка (миша-барс)'!D250</f>
        <v>0</v>
      </c>
      <c r="Z250" s="103">
        <v>0</v>
      </c>
      <c r="AA250" s="300">
        <f t="shared" si="418"/>
        <v>0</v>
      </c>
      <c r="AB250" s="103">
        <f t="shared" si="419"/>
        <v>0</v>
      </c>
      <c r="AC250" s="107"/>
      <c r="AD250" s="103"/>
      <c r="AE250" s="107"/>
      <c r="AF250" s="107"/>
      <c r="AG250" s="103">
        <f t="shared" si="420"/>
        <v>0</v>
      </c>
      <c r="AH250" s="103"/>
      <c r="AI250" s="121"/>
      <c r="AJ250" s="121">
        <f t="shared" si="421"/>
        <v>0</v>
      </c>
      <c r="AK250" s="119">
        <f t="shared" si="422"/>
        <v>0</v>
      </c>
      <c r="AL250" s="101">
        <f t="shared" si="423"/>
        <v>0</v>
      </c>
    </row>
    <row r="251" ht="47.25">
      <c r="A251" s="96" t="s">
        <v>508</v>
      </c>
      <c r="B251" s="97" t="s">
        <v>509</v>
      </c>
      <c r="C251" s="211">
        <v>3.2000000000000002</v>
      </c>
      <c r="D251" s="337">
        <v>0</v>
      </c>
      <c r="E251" s="293">
        <v>0</v>
      </c>
      <c r="F251" s="217">
        <f t="shared" si="415"/>
        <v>0</v>
      </c>
      <c r="G251" s="105">
        <v>0</v>
      </c>
      <c r="H251" s="105">
        <v>0</v>
      </c>
      <c r="I251" s="105"/>
      <c r="J251" s="105"/>
      <c r="K251" s="105"/>
      <c r="L251" s="105"/>
      <c r="M251" s="105">
        <v>0</v>
      </c>
      <c r="N251" s="105"/>
      <c r="O251" s="438">
        <v>0</v>
      </c>
      <c r="P251" s="107"/>
      <c r="Q251" s="107"/>
      <c r="R251" s="107"/>
      <c r="S251" s="107"/>
      <c r="T251" s="107"/>
      <c r="U251" s="101">
        <v>0</v>
      </c>
      <c r="V251" s="300">
        <f t="shared" si="416"/>
        <v>0</v>
      </c>
      <c r="W251" s="103">
        <f t="shared" si="417"/>
        <v>0</v>
      </c>
      <c r="X251" s="181">
        <v>0</v>
      </c>
      <c r="Y251" s="103">
        <f>'ИТОГ и проверка (миша-барс)'!D251</f>
        <v>0</v>
      </c>
      <c r="Z251" s="10">
        <v>0</v>
      </c>
      <c r="AA251" s="101">
        <f t="shared" si="418"/>
        <v>0</v>
      </c>
      <c r="AB251" s="10">
        <f t="shared" si="419"/>
        <v>0</v>
      </c>
      <c r="AC251" s="107"/>
      <c r="AD251" s="103"/>
      <c r="AE251" s="107"/>
      <c r="AF251" s="107"/>
      <c r="AG251" s="103">
        <f t="shared" si="420"/>
        <v>0</v>
      </c>
      <c r="AH251" s="103"/>
      <c r="AI251" s="121"/>
      <c r="AJ251" s="121">
        <f t="shared" si="421"/>
        <v>0</v>
      </c>
      <c r="AK251" s="119">
        <f t="shared" si="422"/>
        <v>0</v>
      </c>
      <c r="AL251" s="101">
        <f t="shared" si="423"/>
        <v>0</v>
      </c>
    </row>
    <row r="252" ht="31.5">
      <c r="A252" s="96" t="s">
        <v>510</v>
      </c>
      <c r="B252" s="97" t="s">
        <v>511</v>
      </c>
      <c r="C252" s="214">
        <v>4</v>
      </c>
      <c r="D252" s="104">
        <v>0</v>
      </c>
      <c r="E252" s="294">
        <v>0</v>
      </c>
      <c r="F252" s="200">
        <f t="shared" si="415"/>
        <v>0</v>
      </c>
      <c r="G252" s="105">
        <v>0</v>
      </c>
      <c r="H252" s="105">
        <v>0</v>
      </c>
      <c r="I252" s="105"/>
      <c r="J252" s="105"/>
      <c r="K252" s="105"/>
      <c r="L252" s="105"/>
      <c r="M252" s="105">
        <v>0</v>
      </c>
      <c r="N252" s="105"/>
      <c r="O252" s="438">
        <v>0</v>
      </c>
      <c r="P252" s="107"/>
      <c r="Q252" s="107"/>
      <c r="R252" s="107"/>
      <c r="S252" s="107"/>
      <c r="T252" s="107"/>
      <c r="U252" s="101">
        <v>0</v>
      </c>
      <c r="V252" s="101">
        <f t="shared" si="416"/>
        <v>0</v>
      </c>
      <c r="W252" s="10">
        <f t="shared" si="417"/>
        <v>0</v>
      </c>
      <c r="X252" s="107">
        <v>0</v>
      </c>
      <c r="Y252" s="10">
        <f>'ИТОГ и проверка (миша-барс)'!D252</f>
        <v>0</v>
      </c>
      <c r="Z252" s="103">
        <v>0</v>
      </c>
      <c r="AA252" s="300">
        <f t="shared" si="418"/>
        <v>0</v>
      </c>
      <c r="AB252" s="103">
        <f t="shared" si="419"/>
        <v>0</v>
      </c>
      <c r="AC252" s="107"/>
      <c r="AD252" s="103"/>
      <c r="AE252" s="107"/>
      <c r="AF252" s="107"/>
      <c r="AG252" s="103">
        <f t="shared" si="420"/>
        <v>0</v>
      </c>
      <c r="AH252" s="103"/>
      <c r="AI252" s="121"/>
      <c r="AJ252" s="121">
        <f t="shared" si="421"/>
        <v>0</v>
      </c>
      <c r="AK252" s="119">
        <f t="shared" si="422"/>
        <v>0</v>
      </c>
      <c r="AL252" s="101">
        <f t="shared" si="423"/>
        <v>0</v>
      </c>
    </row>
    <row r="253" ht="31.5">
      <c r="A253" s="96" t="s">
        <v>512</v>
      </c>
      <c r="B253" s="97" t="s">
        <v>513</v>
      </c>
      <c r="C253" s="211">
        <v>9.4000000000000004</v>
      </c>
      <c r="D253" s="337">
        <v>0</v>
      </c>
      <c r="E253" s="293">
        <v>0</v>
      </c>
      <c r="F253" s="217">
        <f t="shared" si="415"/>
        <v>0</v>
      </c>
      <c r="G253" s="105">
        <v>0</v>
      </c>
      <c r="H253" s="105">
        <v>0</v>
      </c>
      <c r="I253" s="105"/>
      <c r="J253" s="105"/>
      <c r="K253" s="105"/>
      <c r="L253" s="105"/>
      <c r="M253" s="105">
        <v>0</v>
      </c>
      <c r="N253" s="105"/>
      <c r="O253" s="438">
        <v>0</v>
      </c>
      <c r="P253" s="107"/>
      <c r="Q253" s="107"/>
      <c r="R253" s="107"/>
      <c r="S253" s="107"/>
      <c r="T253" s="107"/>
      <c r="U253" s="101">
        <v>0</v>
      </c>
      <c r="V253" s="300">
        <f t="shared" si="416"/>
        <v>0</v>
      </c>
      <c r="W253" s="103">
        <f t="shared" si="417"/>
        <v>0</v>
      </c>
      <c r="X253" s="181">
        <v>0</v>
      </c>
      <c r="Y253" s="103">
        <f>'ИТОГ и проверка (миша-барс)'!D253</f>
        <v>0</v>
      </c>
      <c r="Z253" s="10">
        <v>0</v>
      </c>
      <c r="AA253" s="101">
        <f t="shared" si="418"/>
        <v>0</v>
      </c>
      <c r="AB253" s="10">
        <f t="shared" si="419"/>
        <v>0</v>
      </c>
      <c r="AC253" s="107"/>
      <c r="AD253" s="103"/>
      <c r="AE253" s="107"/>
      <c r="AF253" s="107"/>
      <c r="AG253" s="103">
        <f t="shared" si="420"/>
        <v>0</v>
      </c>
      <c r="AH253" s="103"/>
      <c r="AI253" s="121"/>
      <c r="AJ253" s="121">
        <f t="shared" si="421"/>
        <v>0</v>
      </c>
      <c r="AK253" s="119">
        <f t="shared" si="422"/>
        <v>0</v>
      </c>
      <c r="AL253" s="101">
        <f t="shared" si="423"/>
        <v>0</v>
      </c>
    </row>
    <row r="254" ht="63">
      <c r="A254" s="96" t="s">
        <v>514</v>
      </c>
      <c r="B254" s="97" t="s">
        <v>515</v>
      </c>
      <c r="C254" s="214">
        <v>11.4</v>
      </c>
      <c r="D254" s="104">
        <v>0</v>
      </c>
      <c r="E254" s="182">
        <v>0</v>
      </c>
      <c r="F254" s="200">
        <f t="shared" si="415"/>
        <v>0</v>
      </c>
      <c r="G254" s="105">
        <v>0</v>
      </c>
      <c r="H254" s="105">
        <v>0</v>
      </c>
      <c r="I254" s="105"/>
      <c r="J254" s="105"/>
      <c r="K254" s="105"/>
      <c r="L254" s="105"/>
      <c r="M254" s="105">
        <v>0</v>
      </c>
      <c r="N254" s="105"/>
      <c r="O254" s="438">
        <v>0</v>
      </c>
      <c r="P254" s="107"/>
      <c r="Q254" s="107"/>
      <c r="R254" s="107"/>
      <c r="S254" s="107"/>
      <c r="T254" s="107"/>
      <c r="U254" s="101">
        <v>0</v>
      </c>
      <c r="V254" s="101">
        <f t="shared" si="416"/>
        <v>0</v>
      </c>
      <c r="W254" s="10">
        <f t="shared" si="417"/>
        <v>0</v>
      </c>
      <c r="X254" s="107">
        <v>0</v>
      </c>
      <c r="Y254" s="10">
        <f>'ИТОГ и проверка (миша-барс)'!D254</f>
        <v>0</v>
      </c>
      <c r="Z254" s="103">
        <v>0</v>
      </c>
      <c r="AA254" s="300">
        <f t="shared" si="418"/>
        <v>0</v>
      </c>
      <c r="AB254" s="103">
        <f t="shared" si="419"/>
        <v>0</v>
      </c>
      <c r="AC254" s="107"/>
      <c r="AD254" s="103"/>
      <c r="AE254" s="107"/>
      <c r="AF254" s="107"/>
      <c r="AG254" s="103">
        <f t="shared" si="420"/>
        <v>0</v>
      </c>
      <c r="AH254" s="103"/>
      <c r="AI254" s="121"/>
      <c r="AJ254" s="121">
        <f t="shared" si="421"/>
        <v>0</v>
      </c>
      <c r="AK254" s="119">
        <f t="shared" si="422"/>
        <v>0</v>
      </c>
      <c r="AL254" s="101">
        <f t="shared" si="423"/>
        <v>0</v>
      </c>
    </row>
    <row r="255">
      <c r="A255" s="96" t="s">
        <v>516</v>
      </c>
      <c r="B255" s="97" t="s">
        <v>517</v>
      </c>
      <c r="C255" s="211">
        <v>5.1719999999999997</v>
      </c>
      <c r="D255" s="104">
        <v>0</v>
      </c>
      <c r="E255" s="100">
        <v>0</v>
      </c>
      <c r="F255" s="200">
        <f t="shared" si="415"/>
        <v>0</v>
      </c>
      <c r="G255" s="105">
        <v>0</v>
      </c>
      <c r="H255" s="105">
        <v>0</v>
      </c>
      <c r="I255" s="105"/>
      <c r="J255" s="105"/>
      <c r="K255" s="105"/>
      <c r="L255" s="105"/>
      <c r="M255" s="105">
        <v>0</v>
      </c>
      <c r="N255" s="105"/>
      <c r="O255" s="438">
        <v>0</v>
      </c>
      <c r="P255" s="107"/>
      <c r="Q255" s="107"/>
      <c r="R255" s="107"/>
      <c r="S255" s="107"/>
      <c r="T255" s="107"/>
      <c r="U255" s="101">
        <v>0</v>
      </c>
      <c r="V255" s="300">
        <f t="shared" si="416"/>
        <v>0</v>
      </c>
      <c r="W255" s="103">
        <f t="shared" si="417"/>
        <v>0</v>
      </c>
      <c r="X255" s="181">
        <v>0</v>
      </c>
      <c r="Y255" s="103">
        <f>'ИТОГ и проверка (миша-барс)'!D255</f>
        <v>0</v>
      </c>
      <c r="Z255" s="10">
        <v>0</v>
      </c>
      <c r="AA255" s="101">
        <f t="shared" si="418"/>
        <v>0</v>
      </c>
      <c r="AB255" s="10">
        <f t="shared" si="419"/>
        <v>0</v>
      </c>
      <c r="AC255" s="107"/>
      <c r="AD255" s="103"/>
      <c r="AE255" s="107"/>
      <c r="AF255" s="107"/>
      <c r="AG255" s="103">
        <f t="shared" si="420"/>
        <v>0</v>
      </c>
      <c r="AH255" s="103"/>
      <c r="AI255" s="121"/>
      <c r="AJ255" s="121">
        <f t="shared" si="421"/>
        <v>0</v>
      </c>
      <c r="AK255" s="119">
        <f t="shared" si="422"/>
        <v>0</v>
      </c>
      <c r="AL255" s="101">
        <f t="shared" si="423"/>
        <v>0</v>
      </c>
    </row>
    <row r="256" ht="31.5">
      <c r="A256" s="96" t="s">
        <v>518</v>
      </c>
      <c r="B256" s="97" t="s">
        <v>519</v>
      </c>
      <c r="C256" s="214">
        <v>3.52</v>
      </c>
      <c r="D256" s="104">
        <v>0</v>
      </c>
      <c r="E256" s="426">
        <v>0</v>
      </c>
      <c r="F256" s="200">
        <f t="shared" si="415"/>
        <v>0</v>
      </c>
      <c r="G256" s="105">
        <v>0</v>
      </c>
      <c r="H256" s="105">
        <v>0</v>
      </c>
      <c r="I256" s="105"/>
      <c r="J256" s="105"/>
      <c r="K256" s="105"/>
      <c r="L256" s="105"/>
      <c r="M256" s="105">
        <v>0</v>
      </c>
      <c r="N256" s="105"/>
      <c r="O256" s="438">
        <v>0</v>
      </c>
      <c r="P256" s="107"/>
      <c r="Q256" s="107"/>
      <c r="R256" s="107"/>
      <c r="S256" s="107"/>
      <c r="T256" s="107"/>
      <c r="U256" s="101">
        <v>0</v>
      </c>
      <c r="V256" s="101">
        <f t="shared" si="416"/>
        <v>0</v>
      </c>
      <c r="W256" s="10">
        <f t="shared" si="417"/>
        <v>0</v>
      </c>
      <c r="X256" s="107">
        <v>0</v>
      </c>
      <c r="Y256" s="10">
        <f>'ИТОГ и проверка (миша-барс)'!D256</f>
        <v>0</v>
      </c>
      <c r="Z256" s="103">
        <v>0</v>
      </c>
      <c r="AA256" s="300">
        <f t="shared" si="418"/>
        <v>0</v>
      </c>
      <c r="AB256" s="103">
        <f t="shared" si="419"/>
        <v>0</v>
      </c>
      <c r="AC256" s="107"/>
      <c r="AD256" s="103"/>
      <c r="AE256" s="107"/>
      <c r="AF256" s="107"/>
      <c r="AG256" s="103">
        <f t="shared" si="420"/>
        <v>0</v>
      </c>
      <c r="AH256" s="103"/>
      <c r="AI256" s="121"/>
      <c r="AJ256" s="121">
        <f t="shared" si="421"/>
        <v>0</v>
      </c>
      <c r="AK256" s="119">
        <f t="shared" si="422"/>
        <v>0</v>
      </c>
      <c r="AL256" s="101">
        <f t="shared" si="423"/>
        <v>0</v>
      </c>
    </row>
    <row r="257" ht="31.5">
      <c r="A257" s="96" t="s">
        <v>520</v>
      </c>
      <c r="B257" s="97" t="s">
        <v>521</v>
      </c>
      <c r="C257" s="211">
        <v>23.199999999999999</v>
      </c>
      <c r="D257" s="337">
        <v>25</v>
      </c>
      <c r="E257" s="261">
        <v>25</v>
      </c>
      <c r="F257" s="217">
        <f t="shared" si="415"/>
        <v>1.0775862068965518</v>
      </c>
      <c r="G257" s="105">
        <v>2</v>
      </c>
      <c r="H257" s="105">
        <v>8</v>
      </c>
      <c r="I257" s="105"/>
      <c r="J257" s="105"/>
      <c r="K257" s="105"/>
      <c r="L257" s="105"/>
      <c r="M257" s="105">
        <v>2</v>
      </c>
      <c r="N257" s="105"/>
      <c r="O257" s="438">
        <v>2</v>
      </c>
      <c r="P257" s="107"/>
      <c r="Q257" s="107"/>
      <c r="R257" s="107"/>
      <c r="S257" s="107"/>
      <c r="T257" s="107"/>
      <c r="U257" s="101">
        <f t="shared" si="424"/>
        <v>100</v>
      </c>
      <c r="V257" s="300">
        <f t="shared" si="416"/>
        <v>2.5</v>
      </c>
      <c r="W257" s="103">
        <f t="shared" si="417"/>
        <v>2</v>
      </c>
      <c r="X257" s="181">
        <v>10</v>
      </c>
      <c r="Y257" s="103">
        <f>'ИТОГ и проверка (миша-барс)'!D257</f>
        <v>2</v>
      </c>
      <c r="Z257" s="10">
        <f t="shared" si="425"/>
        <v>8</v>
      </c>
      <c r="AA257" s="101">
        <f t="shared" si="418"/>
        <v>-2</v>
      </c>
      <c r="AB257" s="10">
        <f t="shared" si="419"/>
        <v>0</v>
      </c>
      <c r="AC257" s="107"/>
      <c r="AD257" s="103"/>
      <c r="AE257" s="107"/>
      <c r="AF257" s="107"/>
      <c r="AG257" s="103">
        <f t="shared" si="420"/>
        <v>2</v>
      </c>
      <c r="AH257" s="103"/>
      <c r="AI257" s="121"/>
      <c r="AJ257" s="121">
        <f t="shared" si="421"/>
        <v>2</v>
      </c>
      <c r="AK257" s="119">
        <f t="shared" si="422"/>
        <v>0</v>
      </c>
      <c r="AL257" s="101">
        <f t="shared" si="423"/>
        <v>0</v>
      </c>
    </row>
    <row r="258" ht="31.5">
      <c r="A258" s="96" t="s">
        <v>522</v>
      </c>
      <c r="B258" s="97" t="s">
        <v>523</v>
      </c>
      <c r="C258" s="265">
        <v>35.938000000000002</v>
      </c>
      <c r="D258" s="104">
        <v>33</v>
      </c>
      <c r="E258" s="230">
        <v>33</v>
      </c>
      <c r="F258" s="200">
        <f t="shared" si="415"/>
        <v>0.91824809393956253</v>
      </c>
      <c r="G258" s="105">
        <v>3</v>
      </c>
      <c r="H258" s="105">
        <v>9</v>
      </c>
      <c r="I258" s="105"/>
      <c r="J258" s="105"/>
      <c r="K258" s="105"/>
      <c r="L258" s="105"/>
      <c r="M258" s="105">
        <v>3</v>
      </c>
      <c r="N258" s="105"/>
      <c r="O258" s="438">
        <v>2</v>
      </c>
      <c r="P258" s="107"/>
      <c r="Q258" s="107"/>
      <c r="R258" s="107"/>
      <c r="S258" s="107"/>
      <c r="T258" s="107"/>
      <c r="U258" s="101">
        <f t="shared" si="424"/>
        <v>66.666666666666671</v>
      </c>
      <c r="V258" s="101">
        <f t="shared" si="416"/>
        <v>3.3000000000000003</v>
      </c>
      <c r="W258" s="10">
        <f t="shared" si="417"/>
        <v>3</v>
      </c>
      <c r="X258" s="107">
        <v>10</v>
      </c>
      <c r="Y258" s="10">
        <f>'ИТОГ и проверка (миша-барс)'!D258</f>
        <v>3</v>
      </c>
      <c r="Z258" s="103">
        <f t="shared" si="425"/>
        <v>9.0909090909090899</v>
      </c>
      <c r="AA258" s="300">
        <f t="shared" si="418"/>
        <v>-0.90909090909091006</v>
      </c>
      <c r="AB258" s="103">
        <f t="shared" si="419"/>
        <v>0</v>
      </c>
      <c r="AC258" s="107"/>
      <c r="AD258" s="103"/>
      <c r="AE258" s="107"/>
      <c r="AF258" s="107"/>
      <c r="AG258" s="103">
        <f t="shared" si="420"/>
        <v>3</v>
      </c>
      <c r="AH258" s="103"/>
      <c r="AI258" s="121"/>
      <c r="AJ258" s="121">
        <f t="shared" si="421"/>
        <v>3</v>
      </c>
      <c r="AK258" s="119">
        <f t="shared" si="422"/>
        <v>0</v>
      </c>
      <c r="AL258" s="101">
        <f t="shared" si="423"/>
        <v>0</v>
      </c>
    </row>
    <row r="259" ht="47.25">
      <c r="A259" s="96" t="s">
        <v>524</v>
      </c>
      <c r="B259" s="97" t="s">
        <v>525</v>
      </c>
      <c r="C259" s="211">
        <v>12.676</v>
      </c>
      <c r="D259" s="104">
        <v>0</v>
      </c>
      <c r="E259" s="100">
        <v>0</v>
      </c>
      <c r="F259" s="200">
        <f t="shared" si="415"/>
        <v>0</v>
      </c>
      <c r="G259" s="105">
        <v>0</v>
      </c>
      <c r="H259" s="105">
        <v>0</v>
      </c>
      <c r="I259" s="105"/>
      <c r="J259" s="105"/>
      <c r="K259" s="105"/>
      <c r="L259" s="105"/>
      <c r="M259" s="105">
        <v>0</v>
      </c>
      <c r="N259" s="105"/>
      <c r="O259" s="438">
        <v>0</v>
      </c>
      <c r="P259" s="107"/>
      <c r="Q259" s="107"/>
      <c r="R259" s="107"/>
      <c r="S259" s="107"/>
      <c r="T259" s="107"/>
      <c r="U259" s="101">
        <v>0</v>
      </c>
      <c r="V259" s="300">
        <f t="shared" si="416"/>
        <v>0</v>
      </c>
      <c r="W259" s="103">
        <f t="shared" si="417"/>
        <v>0</v>
      </c>
      <c r="X259" s="181">
        <v>0</v>
      </c>
      <c r="Y259" s="103">
        <f>'ИТОГ и проверка (миша-барс)'!D259</f>
        <v>0</v>
      </c>
      <c r="Z259" s="10">
        <v>0</v>
      </c>
      <c r="AA259" s="101">
        <f t="shared" si="418"/>
        <v>0</v>
      </c>
      <c r="AB259" s="10">
        <f t="shared" si="419"/>
        <v>0</v>
      </c>
      <c r="AC259" s="107"/>
      <c r="AD259" s="103"/>
      <c r="AE259" s="107"/>
      <c r="AF259" s="107"/>
      <c r="AG259" s="103">
        <f t="shared" si="420"/>
        <v>0</v>
      </c>
      <c r="AH259" s="103"/>
      <c r="AI259" s="121"/>
      <c r="AJ259" s="121">
        <f t="shared" si="421"/>
        <v>0</v>
      </c>
      <c r="AK259" s="119">
        <f t="shared" si="422"/>
        <v>0</v>
      </c>
      <c r="AL259" s="101">
        <f t="shared" si="423"/>
        <v>0</v>
      </c>
    </row>
    <row r="260" ht="63">
      <c r="A260" s="99" t="s">
        <v>526</v>
      </c>
      <c r="B260" s="158" t="s">
        <v>527</v>
      </c>
      <c r="C260" s="214">
        <v>9.8000000000000007</v>
      </c>
      <c r="D260" s="99">
        <v>0</v>
      </c>
      <c r="E260" s="230">
        <v>0</v>
      </c>
      <c r="F260" s="200">
        <f t="shared" si="415"/>
        <v>0</v>
      </c>
      <c r="G260" s="105">
        <v>0</v>
      </c>
      <c r="H260" s="105">
        <v>0</v>
      </c>
      <c r="I260" s="105"/>
      <c r="J260" s="105"/>
      <c r="K260" s="105"/>
      <c r="L260" s="105"/>
      <c r="M260" s="105">
        <v>0</v>
      </c>
      <c r="N260" s="105"/>
      <c r="O260" s="440">
        <v>0</v>
      </c>
      <c r="P260" s="107"/>
      <c r="Q260" s="107"/>
      <c r="R260" s="107"/>
      <c r="S260" s="107"/>
      <c r="T260" s="107"/>
      <c r="U260" s="101">
        <v>0</v>
      </c>
      <c r="V260" s="101">
        <f t="shared" si="416"/>
        <v>0</v>
      </c>
      <c r="W260" s="10">
        <f t="shared" si="417"/>
        <v>0</v>
      </c>
      <c r="X260" s="107">
        <v>0</v>
      </c>
      <c r="Y260" s="10">
        <f>'ИТОГ и проверка (миша-барс)'!D260</f>
        <v>0</v>
      </c>
      <c r="Z260" s="103">
        <v>0</v>
      </c>
      <c r="AA260" s="300">
        <f t="shared" si="418"/>
        <v>0</v>
      </c>
      <c r="AB260" s="103">
        <f t="shared" si="419"/>
        <v>0</v>
      </c>
      <c r="AC260" s="107"/>
      <c r="AD260" s="103"/>
      <c r="AE260" s="107"/>
      <c r="AF260" s="107"/>
      <c r="AG260" s="103">
        <f t="shared" si="420"/>
        <v>0</v>
      </c>
      <c r="AH260" s="103"/>
      <c r="AI260" s="121"/>
      <c r="AJ260" s="121">
        <f t="shared" si="421"/>
        <v>0</v>
      </c>
      <c r="AK260" s="119">
        <f t="shared" si="422"/>
        <v>0</v>
      </c>
      <c r="AL260" s="101">
        <f t="shared" si="423"/>
        <v>0</v>
      </c>
    </row>
    <row r="261" ht="78.75">
      <c r="A261" s="96" t="s">
        <v>528</v>
      </c>
      <c r="B261" s="97" t="s">
        <v>529</v>
      </c>
      <c r="C261" s="211">
        <v>16.123000000000001</v>
      </c>
      <c r="D261" s="99">
        <v>0</v>
      </c>
      <c r="E261" s="249">
        <v>0</v>
      </c>
      <c r="F261" s="200">
        <f t="shared" si="415"/>
        <v>0</v>
      </c>
      <c r="G261" s="105">
        <v>0</v>
      </c>
      <c r="H261" s="105">
        <v>0</v>
      </c>
      <c r="I261" s="104"/>
      <c r="J261" s="105">
        <v>0</v>
      </c>
      <c r="K261" s="104"/>
      <c r="L261" s="104"/>
      <c r="M261" s="104"/>
      <c r="N261" s="105">
        <v>0</v>
      </c>
      <c r="O261" s="440">
        <v>0</v>
      </c>
      <c r="P261" s="99"/>
      <c r="Q261" s="99"/>
      <c r="R261" s="99"/>
      <c r="S261" s="99">
        <v>0</v>
      </c>
      <c r="T261" s="99">
        <v>0</v>
      </c>
      <c r="U261" s="101">
        <v>0</v>
      </c>
      <c r="V261" s="300">
        <f t="shared" si="416"/>
        <v>0</v>
      </c>
      <c r="W261" s="103">
        <f t="shared" si="417"/>
        <v>0</v>
      </c>
      <c r="X261" s="181">
        <v>0</v>
      </c>
      <c r="Y261" s="103">
        <f>'ИТОГ и проверка (миша-барс)'!D261</f>
        <v>0</v>
      </c>
      <c r="Z261" s="10">
        <v>0</v>
      </c>
      <c r="AA261" s="101">
        <f t="shared" si="418"/>
        <v>0</v>
      </c>
      <c r="AB261" s="10">
        <f t="shared" si="419"/>
        <v>0</v>
      </c>
      <c r="AC261" s="99"/>
      <c r="AD261" s="103">
        <v>0</v>
      </c>
      <c r="AE261" s="99"/>
      <c r="AF261" s="99"/>
      <c r="AG261" s="99"/>
      <c r="AH261" s="103">
        <v>0</v>
      </c>
      <c r="AI261" s="121"/>
      <c r="AJ261" s="121"/>
      <c r="AK261" s="119"/>
      <c r="AL261" s="101"/>
    </row>
    <row r="262" ht="31.5">
      <c r="A262" s="96" t="s">
        <v>530</v>
      </c>
      <c r="B262" s="97" t="s">
        <v>531</v>
      </c>
      <c r="C262" s="214">
        <v>179.86000000000001</v>
      </c>
      <c r="D262" s="337">
        <v>96</v>
      </c>
      <c r="E262" s="213">
        <v>99</v>
      </c>
      <c r="F262" s="217">
        <f t="shared" si="415"/>
        <v>0.55042811075280773</v>
      </c>
      <c r="G262" s="105">
        <v>9</v>
      </c>
      <c r="H262" s="105">
        <v>9</v>
      </c>
      <c r="I262" s="105"/>
      <c r="J262" s="105"/>
      <c r="K262" s="105"/>
      <c r="L262" s="105"/>
      <c r="M262" s="105">
        <v>9</v>
      </c>
      <c r="N262" s="105"/>
      <c r="O262" s="438">
        <v>0</v>
      </c>
      <c r="P262" s="107"/>
      <c r="Q262" s="107"/>
      <c r="R262" s="107"/>
      <c r="S262" s="107"/>
      <c r="T262" s="107"/>
      <c r="U262" s="101">
        <v>0</v>
      </c>
      <c r="V262" s="101">
        <f t="shared" si="416"/>
        <v>9.9000000000000004</v>
      </c>
      <c r="W262" s="10">
        <f t="shared" si="417"/>
        <v>9</v>
      </c>
      <c r="X262" s="107">
        <v>10</v>
      </c>
      <c r="Y262" s="10">
        <f>'ИТОГ и проверка (миша-барс)'!D262</f>
        <v>9</v>
      </c>
      <c r="Z262" s="103">
        <f t="shared" si="425"/>
        <v>9.0909090909090917</v>
      </c>
      <c r="AA262" s="300">
        <f t="shared" si="418"/>
        <v>-0.90909090909090828</v>
      </c>
      <c r="AB262" s="103">
        <f t="shared" si="419"/>
        <v>0</v>
      </c>
      <c r="AC262" s="107"/>
      <c r="AD262" s="103"/>
      <c r="AE262" s="107"/>
      <c r="AF262" s="107"/>
      <c r="AG262" s="103">
        <f t="shared" si="420"/>
        <v>9</v>
      </c>
      <c r="AH262" s="103"/>
      <c r="AI262" s="121"/>
      <c r="AJ262" s="121">
        <f t="shared" si="421"/>
        <v>9</v>
      </c>
      <c r="AK262" s="119">
        <f t="shared" si="422"/>
        <v>0</v>
      </c>
      <c r="AL262" s="101">
        <f t="shared" si="423"/>
        <v>0</v>
      </c>
    </row>
    <row r="263" ht="47.25">
      <c r="A263" s="96" t="s">
        <v>532</v>
      </c>
      <c r="B263" s="97" t="s">
        <v>533</v>
      </c>
      <c r="C263" s="211">
        <v>47.5</v>
      </c>
      <c r="D263" s="337">
        <v>35</v>
      </c>
      <c r="E263" s="293">
        <v>35</v>
      </c>
      <c r="F263" s="217">
        <f t="shared" si="415"/>
        <v>0.73684210526315785</v>
      </c>
      <c r="G263" s="105">
        <v>0</v>
      </c>
      <c r="H263" s="105">
        <v>0</v>
      </c>
      <c r="I263" s="105"/>
      <c r="J263" s="105"/>
      <c r="K263" s="105"/>
      <c r="L263" s="105"/>
      <c r="M263" s="105">
        <v>0</v>
      </c>
      <c r="N263" s="105"/>
      <c r="O263" s="438">
        <v>0</v>
      </c>
      <c r="P263" s="107"/>
      <c r="Q263" s="107"/>
      <c r="R263" s="107"/>
      <c r="S263" s="107"/>
      <c r="T263" s="107"/>
      <c r="U263" s="101">
        <v>0</v>
      </c>
      <c r="V263" s="300">
        <f t="shared" si="416"/>
        <v>3.5</v>
      </c>
      <c r="W263" s="103">
        <f t="shared" si="417"/>
        <v>3</v>
      </c>
      <c r="X263" s="181">
        <v>10</v>
      </c>
      <c r="Y263" s="103">
        <f>'ИТОГ и проверка (миша-барс)'!D263</f>
        <v>2</v>
      </c>
      <c r="Z263" s="10">
        <f t="shared" si="425"/>
        <v>5.7142857142857144</v>
      </c>
      <c r="AA263" s="101">
        <f t="shared" si="418"/>
        <v>-4.2857142857142856</v>
      </c>
      <c r="AB263" s="10">
        <f t="shared" si="419"/>
        <v>0</v>
      </c>
      <c r="AC263" s="107"/>
      <c r="AD263" s="103"/>
      <c r="AE263" s="107"/>
      <c r="AF263" s="107"/>
      <c r="AG263" s="103">
        <f t="shared" si="420"/>
        <v>2</v>
      </c>
      <c r="AH263" s="103"/>
      <c r="AI263" s="121"/>
      <c r="AJ263" s="121">
        <f t="shared" si="421"/>
        <v>2</v>
      </c>
      <c r="AK263" s="119">
        <f t="shared" si="422"/>
        <v>0</v>
      </c>
      <c r="AL263" s="101">
        <f t="shared" si="423"/>
        <v>0</v>
      </c>
    </row>
    <row r="264" ht="47.25">
      <c r="A264" s="96" t="s">
        <v>534</v>
      </c>
      <c r="B264" s="97" t="s">
        <v>535</v>
      </c>
      <c r="C264" s="265">
        <v>23.922999999999998</v>
      </c>
      <c r="D264" s="104">
        <v>19</v>
      </c>
      <c r="E264" s="289">
        <v>20</v>
      </c>
      <c r="F264" s="200">
        <f t="shared" si="415"/>
        <v>0.83601554988922799</v>
      </c>
      <c r="G264" s="105">
        <v>0</v>
      </c>
      <c r="H264" s="105">
        <v>0</v>
      </c>
      <c r="I264" s="105"/>
      <c r="J264" s="105"/>
      <c r="K264" s="105"/>
      <c r="L264" s="105"/>
      <c r="M264" s="105">
        <v>0</v>
      </c>
      <c r="N264" s="105"/>
      <c r="O264" s="438">
        <v>0</v>
      </c>
      <c r="P264" s="107"/>
      <c r="Q264" s="107"/>
      <c r="R264" s="107"/>
      <c r="S264" s="107"/>
      <c r="T264" s="107"/>
      <c r="U264" s="101">
        <v>0</v>
      </c>
      <c r="V264" s="101">
        <f t="shared" si="416"/>
        <v>2</v>
      </c>
      <c r="W264" s="10">
        <f t="shared" si="417"/>
        <v>2</v>
      </c>
      <c r="X264" s="107">
        <v>10</v>
      </c>
      <c r="Y264" s="10">
        <f>'ИТОГ и проверка (миша-барс)'!D264</f>
        <v>0</v>
      </c>
      <c r="Z264" s="103">
        <f t="shared" si="425"/>
        <v>0</v>
      </c>
      <c r="AA264" s="300">
        <f t="shared" si="418"/>
        <v>-10</v>
      </c>
      <c r="AB264" s="103">
        <f t="shared" si="419"/>
        <v>0</v>
      </c>
      <c r="AC264" s="107"/>
      <c r="AD264" s="103"/>
      <c r="AE264" s="107"/>
      <c r="AF264" s="107"/>
      <c r="AG264" s="103">
        <f t="shared" si="420"/>
        <v>0</v>
      </c>
      <c r="AH264" s="103"/>
      <c r="AI264" s="121"/>
      <c r="AJ264" s="121">
        <f t="shared" si="421"/>
        <v>0</v>
      </c>
      <c r="AK264" s="119">
        <f t="shared" si="422"/>
        <v>0</v>
      </c>
      <c r="AL264" s="101">
        <f t="shared" si="423"/>
        <v>0</v>
      </c>
    </row>
    <row r="265" s="169" customFormat="1">
      <c r="A265" s="159"/>
      <c r="B265" s="160" t="s">
        <v>536</v>
      </c>
      <c r="C265" s="161">
        <f>SUM(C13:C264)</f>
        <v>70022.294000000009</v>
      </c>
      <c r="D265" s="162">
        <f>SUM(D13:D264)</f>
        <v>13842</v>
      </c>
      <c r="E265" s="162">
        <f>SUM(E13:E264)</f>
        <v>10615</v>
      </c>
      <c r="F265" s="389">
        <f t="shared" si="415"/>
        <v>0.1515945764358991</v>
      </c>
      <c r="G265" s="317">
        <f>SUM(G13:G264)</f>
        <v>479</v>
      </c>
      <c r="H265" s="318">
        <f>G265/D265%</f>
        <v>3.4604825892212112</v>
      </c>
      <c r="I265" s="317">
        <f>SUM(I13:I264)</f>
        <v>0</v>
      </c>
      <c r="J265" s="317">
        <f>SUM(J13:J264)</f>
        <v>0</v>
      </c>
      <c r="K265" s="317">
        <f>SUM(K13:K264)</f>
        <v>0</v>
      </c>
      <c r="L265" s="317">
        <f>SUM(L13:L264)</f>
        <v>0</v>
      </c>
      <c r="M265" s="317">
        <f>SUM(M13:M264)</f>
        <v>479</v>
      </c>
      <c r="N265" s="317">
        <f>SUM(N13:N264)</f>
        <v>0</v>
      </c>
      <c r="O265" s="162">
        <f>SUM(O13:O264)</f>
        <v>163</v>
      </c>
      <c r="P265" s="162">
        <f>SUM(P13:P264)</f>
        <v>0</v>
      </c>
      <c r="Q265" s="162">
        <f>SUM(Q13:Q264)</f>
        <v>0</v>
      </c>
      <c r="R265" s="162">
        <f>SUM(R13:R264)</f>
        <v>0</v>
      </c>
      <c r="S265" s="162">
        <f>SUM(S13:S264)</f>
        <v>0</v>
      </c>
      <c r="T265" s="162">
        <f>SUM(T13:T264)</f>
        <v>0</v>
      </c>
      <c r="U265" s="163">
        <f t="shared" si="424"/>
        <v>34.029227557411275</v>
      </c>
      <c r="V265" s="162"/>
      <c r="W265" s="162">
        <f>SUM(W13:W264)</f>
        <v>1036</v>
      </c>
      <c r="X265" s="162"/>
      <c r="Y265" s="162">
        <f>SUM(Y13:Y264)</f>
        <v>476</v>
      </c>
      <c r="Z265" s="162"/>
      <c r="AA265" s="162"/>
      <c r="AB265" s="162">
        <f>SUM(AB13:AB264)</f>
        <v>0</v>
      </c>
      <c r="AC265" s="162">
        <f>SUM(AC13:AC264)</f>
        <v>0</v>
      </c>
      <c r="AD265" s="162">
        <f>SUM(AD13:AD264)</f>
        <v>0</v>
      </c>
      <c r="AE265" s="162">
        <f>SUM(AE13:AE264)</f>
        <v>0</v>
      </c>
      <c r="AF265" s="162">
        <f>SUM(AF13:AF264)</f>
        <v>0</v>
      </c>
      <c r="AG265" s="162">
        <f>SUM(AG13:AG264)</f>
        <v>476</v>
      </c>
      <c r="AH265" s="162">
        <f>SUM(AH13:AH264)</f>
        <v>0</v>
      </c>
      <c r="AI265" s="390"/>
      <c r="AJ265" s="166">
        <f t="shared" si="421"/>
        <v>476</v>
      </c>
      <c r="AK265" s="167"/>
      <c r="AL265" s="168"/>
    </row>
    <row r="266"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</row>
    <row r="267" ht="56.25" customHeight="1">
      <c r="B267" s="175" t="s">
        <v>537</v>
      </c>
      <c r="C267" s="175"/>
      <c r="D267" s="176" t="s">
        <v>538</v>
      </c>
      <c r="E267" s="176"/>
      <c r="F267" s="177" t="s">
        <v>539</v>
      </c>
      <c r="G267" s="178"/>
      <c r="I267" s="179" t="s">
        <v>540</v>
      </c>
      <c r="J267" s="179"/>
      <c r="K267" s="179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>
      <c r="V268" s="319"/>
      <c r="W268" s="319"/>
      <c r="X268" s="3"/>
      <c r="Y268" s="3"/>
      <c r="Z268" s="3"/>
      <c r="AA268" s="3"/>
      <c r="AB268" s="3"/>
      <c r="AC268" s="3"/>
      <c r="AD268" s="3"/>
      <c r="AE268" s="3"/>
    </row>
    <row r="269">
      <c r="V269" s="319"/>
      <c r="W269" s="319"/>
      <c r="X269" s="392"/>
      <c r="Y269" s="392"/>
      <c r="Z269" s="393"/>
      <c r="AA269" s="393"/>
      <c r="AB269" s="3"/>
      <c r="AC269" s="3"/>
      <c r="AD269" s="3"/>
      <c r="AE269" s="3"/>
    </row>
  </sheetData>
  <mergeCells count="41">
    <mergeCell ref="A6:A10"/>
    <mergeCell ref="B6:B10"/>
    <mergeCell ref="C6:C10"/>
    <mergeCell ref="D6:E8"/>
    <mergeCell ref="F6:F10"/>
    <mergeCell ref="G6:U6"/>
    <mergeCell ref="W6:AH6"/>
    <mergeCell ref="G7:N7"/>
    <mergeCell ref="O7:U7"/>
    <mergeCell ref="W7:X7"/>
    <mergeCell ref="Y7:AH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Y8:Y10"/>
    <mergeCell ref="Z8:Z10"/>
    <mergeCell ref="AA8:AA10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AK9:AK10"/>
    <mergeCell ref="B267:C267"/>
    <mergeCell ref="D267:E267"/>
    <mergeCell ref="F267:G267"/>
    <mergeCell ref="I267:K267"/>
    <mergeCell ref="X269:Y269"/>
    <mergeCell ref="Z269:AA269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" zoomScale="70" workbookViewId="0">
      <pane ySplit="10" topLeftCell="A11" activePane="bottomLeft" state="frozen"/>
      <selection activeCell="B222" activeCellId="0" sqref="B222"/>
    </sheetView>
  </sheetViews>
  <sheetFormatPr defaultColWidth="9" defaultRowHeight="15.75"/>
  <cols>
    <col bestFit="1" customWidth="1" min="1" max="1" style="1" width="5.125"/>
    <col bestFit="1" customWidth="1" min="2" max="2" style="1" width="35"/>
    <col bestFit="1" customWidth="1" min="3" max="3" style="2" width="9.375"/>
    <col bestFit="1" customWidth="1" min="4" max="4" style="2" width="8.25"/>
    <col bestFit="1" customWidth="1" min="5" max="5" style="2" width="8.875"/>
    <col bestFit="1" customWidth="1" min="6" max="6" style="1" width="6.75"/>
    <col bestFit="1" customWidth="1" min="7" max="20" style="3" width="6.75"/>
    <col bestFit="1" customWidth="1" min="21" max="21" style="3" width="7.8125"/>
    <col customWidth="1" hidden="1" min="22" max="22" style="3" width="6.75"/>
    <col bestFit="1" customWidth="1" min="23" max="25" style="3" width="6.75"/>
    <col bestFit="1" customWidth="1" min="26" max="26" style="3" width="8.875"/>
    <col customWidth="1" hidden="1" min="27" max="27" style="3" width="8.375"/>
    <col customWidth="1" hidden="1" min="28" max="28" style="3" width="7.625"/>
    <col bestFit="1" customWidth="1" min="29" max="31" style="3" width="6.75"/>
    <col bestFit="1" min="32" max="34" style="3" width="9"/>
    <col bestFit="1" min="35" max="35" style="1" width="9"/>
    <col customWidth="1" hidden="1" min="36" max="47" style="1" width="0"/>
    <col bestFit="1" min="48" max="48" style="1" width="9"/>
    <col min="49" max="16384" style="1" width="9"/>
  </cols>
  <sheetData>
    <row r="1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ht="19.5">
      <c r="A2" s="5"/>
      <c r="B2" s="6" t="s">
        <v>1</v>
      </c>
      <c r="C2" s="7"/>
      <c r="D2" s="7"/>
      <c r="E2" s="7"/>
      <c r="F2" s="5"/>
      <c r="G2" s="8"/>
      <c r="H2" s="8"/>
      <c r="I2" s="183"/>
      <c r="J2" s="183"/>
      <c r="K2" s="183"/>
      <c r="L2" s="183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4"/>
      <c r="AB2" s="14"/>
      <c r="AC2" s="8"/>
      <c r="AD2" s="8"/>
      <c r="AE2" s="8"/>
      <c r="AF2" s="8"/>
      <c r="AG2" s="8"/>
      <c r="AH2" s="8"/>
    </row>
    <row r="3" ht="27.75">
      <c r="A3" s="5"/>
      <c r="B3" s="6" t="s">
        <v>2</v>
      </c>
      <c r="C3" s="7"/>
      <c r="D3" s="7"/>
      <c r="E3" s="7"/>
      <c r="F3" s="5"/>
      <c r="G3" s="35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6"/>
      <c r="AB3" s="16"/>
      <c r="AC3" s="8"/>
      <c r="AD3" s="8"/>
      <c r="AE3" s="183"/>
      <c r="AF3" s="8"/>
      <c r="AG3" s="8"/>
      <c r="AH3" s="8"/>
    </row>
    <row r="4" ht="19.5">
      <c r="A4" s="5"/>
      <c r="B4" s="6" t="s">
        <v>552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6"/>
      <c r="AB4" s="16"/>
      <c r="AC4" s="8"/>
      <c r="AD4" s="8"/>
      <c r="AE4" s="8"/>
      <c r="AF4" s="8"/>
      <c r="AG4" s="8"/>
      <c r="AH4" s="8"/>
    </row>
    <row r="5">
      <c r="A5" s="19"/>
      <c r="B5" s="20"/>
      <c r="C5" s="21"/>
      <c r="D5" s="21"/>
      <c r="E5" s="21"/>
      <c r="F5" s="22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ht="45">
      <c r="A6" s="27" t="s">
        <v>5</v>
      </c>
      <c r="B6" s="56" t="s">
        <v>6</v>
      </c>
      <c r="C6" s="185" t="s">
        <v>7</v>
      </c>
      <c r="D6" s="327" t="s">
        <v>8</v>
      </c>
      <c r="E6" s="328"/>
      <c r="F6" s="29" t="s">
        <v>9</v>
      </c>
      <c r="G6" s="33" t="s">
        <v>10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5"/>
      <c r="V6" s="35"/>
      <c r="W6" s="33" t="s">
        <v>11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</row>
    <row r="7" ht="18.75" customHeight="1">
      <c r="A7" s="41"/>
      <c r="B7" s="65"/>
      <c r="C7" s="186"/>
      <c r="D7" s="330"/>
      <c r="E7" s="331"/>
      <c r="F7" s="43"/>
      <c r="G7" s="33" t="s">
        <v>12</v>
      </c>
      <c r="H7" s="34"/>
      <c r="I7" s="34"/>
      <c r="J7" s="34"/>
      <c r="K7" s="34"/>
      <c r="L7" s="34"/>
      <c r="M7" s="34"/>
      <c r="N7" s="35"/>
      <c r="O7" s="33" t="s">
        <v>13</v>
      </c>
      <c r="P7" s="34"/>
      <c r="Q7" s="34"/>
      <c r="R7" s="34"/>
      <c r="S7" s="34"/>
      <c r="T7" s="34"/>
      <c r="U7" s="35"/>
      <c r="V7" s="35"/>
      <c r="W7" s="33" t="s">
        <v>14</v>
      </c>
      <c r="X7" s="35"/>
      <c r="Y7" s="33" t="s">
        <v>15</v>
      </c>
      <c r="Z7" s="34"/>
      <c r="AA7" s="34"/>
      <c r="AB7" s="34"/>
      <c r="AC7" s="34"/>
      <c r="AD7" s="34"/>
      <c r="AE7" s="34"/>
      <c r="AF7" s="34"/>
      <c r="AG7" s="34"/>
      <c r="AH7" s="35"/>
    </row>
    <row r="8" ht="22.5" customHeight="1">
      <c r="A8" s="41"/>
      <c r="B8" s="65"/>
      <c r="C8" s="186"/>
      <c r="D8" s="332"/>
      <c r="E8" s="333"/>
      <c r="F8" s="43"/>
      <c r="G8" s="52" t="s">
        <v>16</v>
      </c>
      <c r="H8" s="52" t="s">
        <v>17</v>
      </c>
      <c r="I8" s="52" t="s">
        <v>18</v>
      </c>
      <c r="J8" s="53" t="s">
        <v>19</v>
      </c>
      <c r="K8" s="54"/>
      <c r="L8" s="54"/>
      <c r="M8" s="54"/>
      <c r="N8" s="55"/>
      <c r="O8" s="56" t="s">
        <v>16</v>
      </c>
      <c r="P8" s="57" t="s">
        <v>19</v>
      </c>
      <c r="Q8" s="58"/>
      <c r="R8" s="58"/>
      <c r="S8" s="58"/>
      <c r="T8" s="59"/>
      <c r="U8" s="56" t="s">
        <v>20</v>
      </c>
      <c r="V8" s="187" t="s">
        <v>21</v>
      </c>
      <c r="W8" s="56" t="s">
        <v>16</v>
      </c>
      <c r="X8" s="56" t="s">
        <v>17</v>
      </c>
      <c r="Y8" s="56" t="s">
        <v>16</v>
      </c>
      <c r="Z8" s="56" t="s">
        <v>17</v>
      </c>
      <c r="AA8" s="61" t="s">
        <v>22</v>
      </c>
      <c r="AB8" s="61"/>
      <c r="AC8" s="56" t="s">
        <v>23</v>
      </c>
      <c r="AD8" s="57" t="s">
        <v>19</v>
      </c>
      <c r="AE8" s="58"/>
      <c r="AF8" s="58"/>
      <c r="AG8" s="58"/>
      <c r="AH8" s="59"/>
    </row>
    <row r="9" ht="27.75" customHeight="1">
      <c r="A9" s="41"/>
      <c r="B9" s="65"/>
      <c r="C9" s="186"/>
      <c r="D9" s="52" t="s">
        <v>24</v>
      </c>
      <c r="E9" s="52" t="s">
        <v>25</v>
      </c>
      <c r="F9" s="43"/>
      <c r="G9" s="64"/>
      <c r="H9" s="64"/>
      <c r="I9" s="64"/>
      <c r="J9" s="53" t="s">
        <v>26</v>
      </c>
      <c r="K9" s="54"/>
      <c r="L9" s="54"/>
      <c r="M9" s="55"/>
      <c r="N9" s="27" t="s">
        <v>27</v>
      </c>
      <c r="O9" s="65"/>
      <c r="P9" s="57" t="s">
        <v>26</v>
      </c>
      <c r="Q9" s="58"/>
      <c r="R9" s="58"/>
      <c r="S9" s="59"/>
      <c r="T9" s="56" t="s">
        <v>27</v>
      </c>
      <c r="U9" s="65"/>
      <c r="V9" s="189"/>
      <c r="W9" s="65"/>
      <c r="X9" s="65"/>
      <c r="Y9" s="67"/>
      <c r="Z9" s="67"/>
      <c r="AA9" s="68"/>
      <c r="AB9" s="68"/>
      <c r="AC9" s="67"/>
      <c r="AD9" s="57" t="s">
        <v>26</v>
      </c>
      <c r="AE9" s="58"/>
      <c r="AF9" s="58"/>
      <c r="AG9" s="59"/>
      <c r="AH9" s="56" t="s">
        <v>27</v>
      </c>
    </row>
    <row r="10" ht="35.25" customHeight="1">
      <c r="A10" s="41"/>
      <c r="B10" s="65"/>
      <c r="C10" s="190"/>
      <c r="D10" s="64"/>
      <c r="E10" s="64"/>
      <c r="F10" s="70"/>
      <c r="G10" s="64"/>
      <c r="H10" s="64"/>
      <c r="I10" s="64"/>
      <c r="J10" s="41" t="s">
        <v>28</v>
      </c>
      <c r="K10" s="41" t="s">
        <v>29</v>
      </c>
      <c r="L10" s="41" t="s">
        <v>30</v>
      </c>
      <c r="M10" s="41" t="s">
        <v>31</v>
      </c>
      <c r="N10" s="41"/>
      <c r="O10" s="65"/>
      <c r="P10" s="65" t="s">
        <v>28</v>
      </c>
      <c r="Q10" s="65" t="s">
        <v>29</v>
      </c>
      <c r="R10" s="65" t="s">
        <v>30</v>
      </c>
      <c r="S10" s="65" t="s">
        <v>31</v>
      </c>
      <c r="T10" s="65"/>
      <c r="U10" s="65"/>
      <c r="V10" s="193"/>
      <c r="W10" s="65"/>
      <c r="X10" s="65"/>
      <c r="Y10" s="74"/>
      <c r="Z10" s="74"/>
      <c r="AA10" s="75"/>
      <c r="AB10" s="75"/>
      <c r="AC10" s="74"/>
      <c r="AD10" s="65" t="s">
        <v>28</v>
      </c>
      <c r="AE10" s="65" t="s">
        <v>29</v>
      </c>
      <c r="AF10" s="65" t="s">
        <v>30</v>
      </c>
      <c r="AG10" s="65" t="s">
        <v>31</v>
      </c>
      <c r="AH10" s="74"/>
    </row>
    <row r="11" s="76" customFormat="1" ht="9.75" customHeight="1">
      <c r="A11" s="77">
        <v>1</v>
      </c>
      <c r="B11" s="78">
        <v>2</v>
      </c>
      <c r="C11" s="79">
        <v>3</v>
      </c>
      <c r="D11" s="79">
        <v>4</v>
      </c>
      <c r="E11" s="79">
        <v>5</v>
      </c>
      <c r="F11" s="79">
        <v>6</v>
      </c>
      <c r="G11" s="77">
        <v>7</v>
      </c>
      <c r="H11" s="77">
        <v>8</v>
      </c>
      <c r="I11" s="77">
        <v>9</v>
      </c>
      <c r="J11" s="77">
        <v>10</v>
      </c>
      <c r="K11" s="77">
        <v>11</v>
      </c>
      <c r="L11" s="77">
        <v>12</v>
      </c>
      <c r="M11" s="77">
        <v>13</v>
      </c>
      <c r="N11" s="77">
        <v>14</v>
      </c>
      <c r="O11" s="77">
        <v>15</v>
      </c>
      <c r="P11" s="77">
        <v>16</v>
      </c>
      <c r="Q11" s="77">
        <v>17</v>
      </c>
      <c r="R11" s="77">
        <v>18</v>
      </c>
      <c r="S11" s="77">
        <v>19</v>
      </c>
      <c r="T11" s="77">
        <v>20</v>
      </c>
      <c r="U11" s="77">
        <v>21</v>
      </c>
      <c r="V11" s="77"/>
      <c r="W11" s="77">
        <v>22</v>
      </c>
      <c r="X11" s="77">
        <v>23</v>
      </c>
      <c r="Y11" s="77">
        <v>24</v>
      </c>
      <c r="Z11" s="77">
        <v>25</v>
      </c>
      <c r="AA11" s="77"/>
      <c r="AB11" s="77"/>
      <c r="AC11" s="77">
        <v>26</v>
      </c>
      <c r="AD11" s="77">
        <v>27</v>
      </c>
      <c r="AE11" s="77">
        <v>28</v>
      </c>
      <c r="AF11" s="77">
        <v>29</v>
      </c>
      <c r="AG11" s="77">
        <v>30</v>
      </c>
      <c r="AH11" s="77">
        <v>31</v>
      </c>
    </row>
    <row r="12">
      <c r="A12" s="86">
        <v>1</v>
      </c>
      <c r="B12" s="87" t="s">
        <v>32</v>
      </c>
      <c r="C12" s="88"/>
      <c r="D12" s="88"/>
      <c r="E12" s="88"/>
      <c r="F12" s="90"/>
      <c r="G12" s="195"/>
      <c r="H12" s="195"/>
      <c r="I12" s="195"/>
      <c r="J12" s="195"/>
      <c r="K12" s="195"/>
      <c r="L12" s="195"/>
      <c r="M12" s="195"/>
      <c r="N12" s="195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</row>
    <row r="13" ht="30">
      <c r="A13" s="96" t="s">
        <v>33</v>
      </c>
      <c r="B13" s="97" t="s">
        <v>34</v>
      </c>
      <c r="C13" s="198">
        <v>240</v>
      </c>
      <c r="D13" s="99">
        <v>0</v>
      </c>
      <c r="E13" s="230">
        <v>0</v>
      </c>
      <c r="F13" s="200">
        <f>E13/C13</f>
        <v>0</v>
      </c>
      <c r="G13" s="102">
        <v>0</v>
      </c>
      <c r="H13" s="105">
        <v>0</v>
      </c>
      <c r="I13" s="105"/>
      <c r="J13" s="105"/>
      <c r="K13" s="105"/>
      <c r="L13" s="105"/>
      <c r="M13" s="105">
        <v>0</v>
      </c>
      <c r="N13" s="105"/>
      <c r="O13" s="120">
        <v>0</v>
      </c>
      <c r="P13" s="107"/>
      <c r="Q13" s="107"/>
      <c r="R13" s="107"/>
      <c r="S13" s="107"/>
      <c r="T13" s="107"/>
      <c r="U13" s="101">
        <v>0</v>
      </c>
      <c r="V13" s="300">
        <f>E13*X13%</f>
        <v>0</v>
      </c>
      <c r="W13" s="103">
        <f>ROUNDDOWN(V13,0)</f>
        <v>0</v>
      </c>
      <c r="X13" s="181">
        <v>0</v>
      </c>
      <c r="Y13" s="103">
        <f>'ИТОГ и проверка (миша-барс)'!C13</f>
        <v>0</v>
      </c>
      <c r="Z13" s="10">
        <v>0</v>
      </c>
      <c r="AA13" s="101">
        <f>Z13-X13</f>
        <v>0</v>
      </c>
      <c r="AB13" s="10">
        <f t="shared" ref="AB13:AB76" si="426">IF(AA13&gt;0.01,AA13*1000000,0)</f>
        <v>0</v>
      </c>
      <c r="AC13" s="107"/>
      <c r="AD13" s="103"/>
      <c r="AE13" s="107"/>
      <c r="AF13" s="107"/>
      <c r="AG13" s="103">
        <f>Y13</f>
        <v>0</v>
      </c>
      <c r="AH13" s="103"/>
    </row>
    <row r="14">
      <c r="A14" s="86" t="s">
        <v>35</v>
      </c>
      <c r="B14" s="87" t="s">
        <v>36</v>
      </c>
      <c r="C14" s="206"/>
      <c r="D14" s="88"/>
      <c r="E14" s="89"/>
      <c r="F14" s="208"/>
      <c r="G14" s="149"/>
      <c r="H14" s="91"/>
      <c r="I14" s="91"/>
      <c r="J14" s="91"/>
      <c r="K14" s="91"/>
      <c r="L14" s="91"/>
      <c r="M14" s="91"/>
      <c r="N14" s="91"/>
      <c r="O14" s="89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150"/>
      <c r="AA14" s="90"/>
      <c r="AB14" s="103">
        <f t="shared" si="426"/>
        <v>0</v>
      </c>
      <c r="AC14" s="90"/>
      <c r="AD14" s="90"/>
      <c r="AE14" s="90"/>
      <c r="AF14" s="90"/>
      <c r="AG14" s="90"/>
      <c r="AH14" s="90"/>
    </row>
    <row r="15" ht="45">
      <c r="A15" s="96" t="s">
        <v>37</v>
      </c>
      <c r="B15" s="97" t="s">
        <v>38</v>
      </c>
      <c r="C15" s="211">
        <v>67.034000000000006</v>
      </c>
      <c r="D15" s="104">
        <v>16</v>
      </c>
      <c r="E15" s="230">
        <v>16</v>
      </c>
      <c r="F15" s="200">
        <f t="shared" ref="F15:F78" si="427">E15/C15</f>
        <v>0.23868484649580807</v>
      </c>
      <c r="G15" s="102">
        <v>4</v>
      </c>
      <c r="H15" s="105">
        <v>25</v>
      </c>
      <c r="I15" s="105"/>
      <c r="J15" s="105"/>
      <c r="K15" s="105"/>
      <c r="L15" s="105"/>
      <c r="M15" s="105">
        <v>4</v>
      </c>
      <c r="N15" s="105"/>
      <c r="O15" s="120">
        <v>1</v>
      </c>
      <c r="P15" s="107"/>
      <c r="Q15" s="107"/>
      <c r="R15" s="107"/>
      <c r="S15" s="107"/>
      <c r="T15" s="107"/>
      <c r="U15" s="101">
        <f t="shared" ref="U15:U78" si="428">O15/G15%</f>
        <v>25</v>
      </c>
      <c r="V15" s="300">
        <f t="shared" ref="V15:V78" si="429">E15*X15%</f>
        <v>4.7999999999999998</v>
      </c>
      <c r="W15" s="103">
        <f t="shared" ref="W15:W78" si="430">ROUNDDOWN(V15,0)</f>
        <v>4</v>
      </c>
      <c r="X15" s="181">
        <v>30</v>
      </c>
      <c r="Y15" s="103">
        <f>'ИТОГ и проверка (миша-барс)'!C15</f>
        <v>4</v>
      </c>
      <c r="Z15" s="10">
        <f t="shared" ref="Z15:Z78" si="431">Y15/E15%</f>
        <v>25</v>
      </c>
      <c r="AA15" s="101">
        <f t="shared" ref="AA15:AA78" si="432">Z15-X15</f>
        <v>-5</v>
      </c>
      <c r="AB15" s="10">
        <f t="shared" si="426"/>
        <v>0</v>
      </c>
      <c r="AC15" s="107"/>
      <c r="AD15" s="103"/>
      <c r="AE15" s="107"/>
      <c r="AF15" s="107"/>
      <c r="AG15" s="103">
        <f t="shared" ref="AG15:AG76" si="433">Y15</f>
        <v>4</v>
      </c>
      <c r="AH15" s="103"/>
    </row>
    <row r="16" ht="30">
      <c r="A16" s="96" t="s">
        <v>39</v>
      </c>
      <c r="B16" s="97" t="s">
        <v>40</v>
      </c>
      <c r="C16" s="214">
        <v>10.308</v>
      </c>
      <c r="D16" s="104">
        <v>7</v>
      </c>
      <c r="E16" s="122">
        <v>16</v>
      </c>
      <c r="F16" s="200">
        <f t="shared" si="427"/>
        <v>1.5521924718665114</v>
      </c>
      <c r="G16" s="102">
        <v>2</v>
      </c>
      <c r="H16" s="105">
        <v>29</v>
      </c>
      <c r="I16" s="105"/>
      <c r="J16" s="105"/>
      <c r="K16" s="105"/>
      <c r="L16" s="105"/>
      <c r="M16" s="105">
        <v>2</v>
      </c>
      <c r="N16" s="105"/>
      <c r="O16" s="71">
        <v>0</v>
      </c>
      <c r="P16" s="107"/>
      <c r="Q16" s="107"/>
      <c r="R16" s="107"/>
      <c r="S16" s="107"/>
      <c r="T16" s="107"/>
      <c r="U16" s="101">
        <f t="shared" si="428"/>
        <v>0</v>
      </c>
      <c r="V16" s="101">
        <f t="shared" si="429"/>
        <v>4.7999999999999998</v>
      </c>
      <c r="W16" s="10">
        <f t="shared" si="430"/>
        <v>4</v>
      </c>
      <c r="X16" s="107">
        <v>30</v>
      </c>
      <c r="Y16" s="10">
        <f>'ИТОГ и проверка (миша-барс)'!C16</f>
        <v>4</v>
      </c>
      <c r="Z16" s="103">
        <f t="shared" si="431"/>
        <v>25</v>
      </c>
      <c r="AA16" s="300">
        <f t="shared" si="432"/>
        <v>-5</v>
      </c>
      <c r="AB16" s="103">
        <f t="shared" si="426"/>
        <v>0</v>
      </c>
      <c r="AC16" s="107"/>
      <c r="AD16" s="103"/>
      <c r="AE16" s="107"/>
      <c r="AF16" s="107"/>
      <c r="AG16" s="103">
        <f t="shared" si="433"/>
        <v>4</v>
      </c>
      <c r="AH16" s="103"/>
    </row>
    <row r="17">
      <c r="A17" s="123" t="s">
        <v>41</v>
      </c>
      <c r="B17" s="87" t="s">
        <v>42</v>
      </c>
      <c r="C17" s="218"/>
      <c r="D17" s="88"/>
      <c r="E17" s="228"/>
      <c r="F17" s="208"/>
      <c r="G17" s="149"/>
      <c r="H17" s="91"/>
      <c r="I17" s="91"/>
      <c r="J17" s="91"/>
      <c r="K17" s="91"/>
      <c r="L17" s="91"/>
      <c r="M17" s="91"/>
      <c r="N17" s="91"/>
      <c r="O17" s="124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150"/>
      <c r="AA17" s="90"/>
      <c r="AB17" s="10">
        <f t="shared" si="426"/>
        <v>0</v>
      </c>
      <c r="AC17" s="90"/>
      <c r="AD17" s="90"/>
      <c r="AE17" s="90"/>
      <c r="AF17" s="90"/>
      <c r="AG17" s="90"/>
      <c r="AH17" s="90"/>
    </row>
    <row r="18" ht="45">
      <c r="A18" s="96" t="s">
        <v>43</v>
      </c>
      <c r="B18" s="97" t="s">
        <v>44</v>
      </c>
      <c r="C18" s="214">
        <v>397.60000000000002</v>
      </c>
      <c r="D18" s="337">
        <v>126</v>
      </c>
      <c r="E18" s="216">
        <v>140</v>
      </c>
      <c r="F18" s="217">
        <f t="shared" si="427"/>
        <v>0.352112676056338</v>
      </c>
      <c r="G18" s="102">
        <v>18</v>
      </c>
      <c r="H18" s="105">
        <v>14</v>
      </c>
      <c r="I18" s="105"/>
      <c r="J18" s="105"/>
      <c r="K18" s="105"/>
      <c r="L18" s="105"/>
      <c r="M18" s="105">
        <v>18</v>
      </c>
      <c r="N18" s="105"/>
      <c r="O18" s="71">
        <v>2</v>
      </c>
      <c r="P18" s="107"/>
      <c r="Q18" s="107"/>
      <c r="R18" s="107"/>
      <c r="S18" s="107"/>
      <c r="T18" s="107"/>
      <c r="U18" s="101">
        <f t="shared" si="428"/>
        <v>11.111111111111111</v>
      </c>
      <c r="V18" s="101">
        <f t="shared" si="429"/>
        <v>42</v>
      </c>
      <c r="W18" s="103">
        <f t="shared" si="430"/>
        <v>42</v>
      </c>
      <c r="X18" s="107">
        <v>30</v>
      </c>
      <c r="Y18" s="103">
        <f>'ИТОГ и проверка (миша-барс)'!C18</f>
        <v>21</v>
      </c>
      <c r="Z18" s="103">
        <f t="shared" si="431"/>
        <v>15.000000000000002</v>
      </c>
      <c r="AA18" s="101">
        <f t="shared" si="432"/>
        <v>-14.999999999999998</v>
      </c>
      <c r="AB18" s="103">
        <f t="shared" si="426"/>
        <v>0</v>
      </c>
      <c r="AC18" s="107"/>
      <c r="AD18" s="103"/>
      <c r="AE18" s="107"/>
      <c r="AF18" s="107"/>
      <c r="AG18" s="103">
        <f t="shared" si="433"/>
        <v>21</v>
      </c>
      <c r="AH18" s="103"/>
    </row>
    <row r="19" ht="30">
      <c r="A19" s="96" t="s">
        <v>45</v>
      </c>
      <c r="B19" s="97" t="s">
        <v>46</v>
      </c>
      <c r="C19" s="211">
        <v>236.40000000000001</v>
      </c>
      <c r="D19" s="337">
        <v>50</v>
      </c>
      <c r="E19" s="216">
        <v>48</v>
      </c>
      <c r="F19" s="217">
        <f t="shared" si="427"/>
        <v>0.20304568527918782</v>
      </c>
      <c r="G19" s="102">
        <v>15</v>
      </c>
      <c r="H19" s="105">
        <v>30</v>
      </c>
      <c r="I19" s="105"/>
      <c r="J19" s="105"/>
      <c r="K19" s="105"/>
      <c r="L19" s="105"/>
      <c r="M19" s="105">
        <v>15</v>
      </c>
      <c r="N19" s="105"/>
      <c r="O19" s="122">
        <v>1</v>
      </c>
      <c r="P19" s="107"/>
      <c r="Q19" s="107"/>
      <c r="R19" s="107"/>
      <c r="S19" s="107"/>
      <c r="T19" s="107"/>
      <c r="U19" s="101">
        <f t="shared" si="428"/>
        <v>6.666666666666667</v>
      </c>
      <c r="V19" s="101">
        <f t="shared" si="429"/>
        <v>14.399999999999999</v>
      </c>
      <c r="W19" s="103">
        <f t="shared" si="430"/>
        <v>14</v>
      </c>
      <c r="X19" s="107">
        <v>30</v>
      </c>
      <c r="Y19" s="103">
        <f>'ИТОГ и проверка (миша-барс)'!C19</f>
        <v>10</v>
      </c>
      <c r="Z19" s="103">
        <f t="shared" si="431"/>
        <v>20.833333333333336</v>
      </c>
      <c r="AA19" s="101">
        <f t="shared" si="432"/>
        <v>-9.1666666666666643</v>
      </c>
      <c r="AB19" s="103">
        <f t="shared" si="426"/>
        <v>0</v>
      </c>
      <c r="AC19" s="107"/>
      <c r="AD19" s="103"/>
      <c r="AE19" s="107"/>
      <c r="AF19" s="107"/>
      <c r="AG19" s="103">
        <f t="shared" si="433"/>
        <v>10</v>
      </c>
      <c r="AH19" s="103"/>
    </row>
    <row r="20">
      <c r="A20" s="123" t="s">
        <v>47</v>
      </c>
      <c r="B20" s="87" t="s">
        <v>48</v>
      </c>
      <c r="C20" s="206"/>
      <c r="D20" s="208"/>
      <c r="E20" s="219"/>
      <c r="F20" s="220"/>
      <c r="G20" s="149"/>
      <c r="H20" s="91"/>
      <c r="I20" s="91"/>
      <c r="J20" s="91"/>
      <c r="K20" s="91"/>
      <c r="L20" s="91"/>
      <c r="M20" s="91"/>
      <c r="N20" s="91"/>
      <c r="O20" s="124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150"/>
      <c r="AA20" s="90"/>
      <c r="AB20" s="103">
        <f t="shared" si="426"/>
        <v>0</v>
      </c>
      <c r="AC20" s="90"/>
      <c r="AD20" s="90"/>
      <c r="AE20" s="90"/>
      <c r="AF20" s="90"/>
      <c r="AG20" s="90"/>
      <c r="AH20" s="90"/>
    </row>
    <row r="21" ht="45">
      <c r="A21" s="96" t="s">
        <v>49</v>
      </c>
      <c r="B21" s="97" t="s">
        <v>50</v>
      </c>
      <c r="C21" s="211">
        <v>29.48</v>
      </c>
      <c r="D21" s="337">
        <v>14</v>
      </c>
      <c r="E21" s="270">
        <v>12</v>
      </c>
      <c r="F21" s="217">
        <f t="shared" si="427"/>
        <v>0.40705563093622793</v>
      </c>
      <c r="G21" s="102">
        <v>4</v>
      </c>
      <c r="H21" s="105">
        <v>29</v>
      </c>
      <c r="I21" s="105"/>
      <c r="J21" s="105"/>
      <c r="K21" s="105"/>
      <c r="L21" s="105"/>
      <c r="M21" s="105">
        <v>4</v>
      </c>
      <c r="N21" s="105"/>
      <c r="O21" s="120">
        <v>0</v>
      </c>
      <c r="P21" s="107"/>
      <c r="Q21" s="107"/>
      <c r="R21" s="107"/>
      <c r="S21" s="107"/>
      <c r="T21" s="107"/>
      <c r="U21" s="101">
        <f t="shared" si="428"/>
        <v>0</v>
      </c>
      <c r="V21" s="101">
        <f t="shared" si="429"/>
        <v>3.5999999999999996</v>
      </c>
      <c r="W21" s="103">
        <f t="shared" si="430"/>
        <v>3</v>
      </c>
      <c r="X21" s="107">
        <v>30</v>
      </c>
      <c r="Y21" s="103">
        <f>'ИТОГ и проверка (миша-барс)'!C21</f>
        <v>3</v>
      </c>
      <c r="Z21" s="103">
        <f t="shared" si="431"/>
        <v>25</v>
      </c>
      <c r="AA21" s="101">
        <f t="shared" si="432"/>
        <v>-5</v>
      </c>
      <c r="AB21" s="103">
        <f t="shared" si="426"/>
        <v>0</v>
      </c>
      <c r="AC21" s="107"/>
      <c r="AD21" s="103"/>
      <c r="AE21" s="107"/>
      <c r="AF21" s="107"/>
      <c r="AG21" s="103">
        <f t="shared" si="433"/>
        <v>3</v>
      </c>
      <c r="AH21" s="103"/>
    </row>
    <row r="22" ht="30">
      <c r="A22" s="96" t="s">
        <v>51</v>
      </c>
      <c r="B22" s="97" t="s">
        <v>52</v>
      </c>
      <c r="C22" s="214">
        <v>21.359999999999999</v>
      </c>
      <c r="D22" s="104">
        <v>14</v>
      </c>
      <c r="E22" s="230">
        <v>15</v>
      </c>
      <c r="F22" s="200">
        <f t="shared" si="427"/>
        <v>0.702247191011236</v>
      </c>
      <c r="G22" s="102">
        <v>2</v>
      </c>
      <c r="H22" s="105">
        <v>14</v>
      </c>
      <c r="I22" s="105"/>
      <c r="J22" s="105"/>
      <c r="K22" s="105"/>
      <c r="L22" s="105"/>
      <c r="M22" s="105">
        <v>2</v>
      </c>
      <c r="N22" s="105"/>
      <c r="O22" s="100">
        <v>0</v>
      </c>
      <c r="P22" s="107"/>
      <c r="Q22" s="107"/>
      <c r="R22" s="107"/>
      <c r="S22" s="107"/>
      <c r="T22" s="107"/>
      <c r="U22" s="101">
        <f t="shared" si="428"/>
        <v>0</v>
      </c>
      <c r="V22" s="101">
        <f t="shared" si="429"/>
        <v>4.5</v>
      </c>
      <c r="W22" s="103">
        <f t="shared" si="430"/>
        <v>4</v>
      </c>
      <c r="X22" s="107">
        <v>30</v>
      </c>
      <c r="Y22" s="103">
        <f>'ИТОГ и проверка (миша-барс)'!C22</f>
        <v>3</v>
      </c>
      <c r="Z22" s="103">
        <f t="shared" si="431"/>
        <v>20</v>
      </c>
      <c r="AA22" s="101">
        <f t="shared" si="432"/>
        <v>-10</v>
      </c>
      <c r="AB22" s="103">
        <f t="shared" si="426"/>
        <v>0</v>
      </c>
      <c r="AC22" s="107"/>
      <c r="AD22" s="103"/>
      <c r="AE22" s="107"/>
      <c r="AF22" s="107"/>
      <c r="AG22" s="103">
        <f t="shared" si="433"/>
        <v>3</v>
      </c>
      <c r="AH22" s="103"/>
    </row>
    <row r="23" ht="60">
      <c r="A23" s="96" t="s">
        <v>53</v>
      </c>
      <c r="B23" s="97" t="s">
        <v>54</v>
      </c>
      <c r="C23" s="211">
        <v>33.600000000000001</v>
      </c>
      <c r="D23" s="104">
        <v>10</v>
      </c>
      <c r="E23" s="249">
        <v>10</v>
      </c>
      <c r="F23" s="200">
        <f t="shared" si="427"/>
        <v>0.29761904761904762</v>
      </c>
      <c r="G23" s="102">
        <v>3</v>
      </c>
      <c r="H23" s="105">
        <v>30</v>
      </c>
      <c r="I23" s="105"/>
      <c r="J23" s="105"/>
      <c r="K23" s="105"/>
      <c r="L23" s="105"/>
      <c r="M23" s="105">
        <v>3</v>
      </c>
      <c r="N23" s="105"/>
      <c r="O23" s="100">
        <v>0</v>
      </c>
      <c r="P23" s="107"/>
      <c r="Q23" s="107"/>
      <c r="R23" s="107"/>
      <c r="S23" s="107"/>
      <c r="T23" s="107"/>
      <c r="U23" s="101">
        <f t="shared" si="428"/>
        <v>0</v>
      </c>
      <c r="V23" s="101">
        <f t="shared" si="429"/>
        <v>3</v>
      </c>
      <c r="W23" s="103">
        <f t="shared" si="430"/>
        <v>3</v>
      </c>
      <c r="X23" s="107">
        <v>30</v>
      </c>
      <c r="Y23" s="103">
        <f>'ИТОГ и проверка (миша-барс)'!C23</f>
        <v>3</v>
      </c>
      <c r="Z23" s="103">
        <f t="shared" si="431"/>
        <v>30</v>
      </c>
      <c r="AA23" s="101">
        <f t="shared" si="432"/>
        <v>0</v>
      </c>
      <c r="AB23" s="103">
        <f t="shared" si="426"/>
        <v>0</v>
      </c>
      <c r="AC23" s="107"/>
      <c r="AD23" s="103"/>
      <c r="AE23" s="107"/>
      <c r="AF23" s="107"/>
      <c r="AG23" s="103">
        <f t="shared" si="433"/>
        <v>3</v>
      </c>
      <c r="AH23" s="103"/>
    </row>
    <row r="24" ht="60">
      <c r="A24" s="131" t="s">
        <v>55</v>
      </c>
      <c r="B24" s="97" t="s">
        <v>56</v>
      </c>
      <c r="C24" s="98">
        <v>31.335999999999999</v>
      </c>
      <c r="D24" s="337">
        <v>10</v>
      </c>
      <c r="E24" s="270">
        <v>10</v>
      </c>
      <c r="F24" s="217">
        <f t="shared" si="427"/>
        <v>0.31912177687005361</v>
      </c>
      <c r="G24" s="102">
        <v>3</v>
      </c>
      <c r="H24" s="105">
        <v>30</v>
      </c>
      <c r="I24" s="105"/>
      <c r="J24" s="105"/>
      <c r="K24" s="105"/>
      <c r="L24" s="105"/>
      <c r="M24" s="105">
        <v>3</v>
      </c>
      <c r="N24" s="105"/>
      <c r="O24" s="100">
        <v>0</v>
      </c>
      <c r="P24" s="107"/>
      <c r="Q24" s="107"/>
      <c r="R24" s="107"/>
      <c r="S24" s="107"/>
      <c r="T24" s="107"/>
      <c r="U24" s="101">
        <f t="shared" si="428"/>
        <v>0</v>
      </c>
      <c r="V24" s="101">
        <f t="shared" si="429"/>
        <v>3</v>
      </c>
      <c r="W24" s="103">
        <f t="shared" si="430"/>
        <v>3</v>
      </c>
      <c r="X24" s="107">
        <v>30</v>
      </c>
      <c r="Y24" s="103">
        <f>'ИТОГ и проверка (миша-барс)'!C24</f>
        <v>3</v>
      </c>
      <c r="Z24" s="103">
        <f t="shared" si="431"/>
        <v>30</v>
      </c>
      <c r="AA24" s="101">
        <f t="shared" si="432"/>
        <v>0</v>
      </c>
      <c r="AB24" s="103">
        <f t="shared" si="426"/>
        <v>0</v>
      </c>
      <c r="AC24" s="107"/>
      <c r="AD24" s="103"/>
      <c r="AE24" s="107"/>
      <c r="AF24" s="107"/>
      <c r="AG24" s="103">
        <f t="shared" si="433"/>
        <v>3</v>
      </c>
      <c r="AH24" s="103"/>
    </row>
    <row r="25" ht="30">
      <c r="A25" s="96" t="s">
        <v>57</v>
      </c>
      <c r="B25" s="97" t="s">
        <v>58</v>
      </c>
      <c r="C25" s="232">
        <v>255.47999999999999</v>
      </c>
      <c r="D25" s="337">
        <v>28</v>
      </c>
      <c r="E25" s="270">
        <v>30</v>
      </c>
      <c r="F25" s="217">
        <f t="shared" si="427"/>
        <v>0.11742602160638799</v>
      </c>
      <c r="G25" s="102">
        <v>8</v>
      </c>
      <c r="H25" s="105">
        <v>29</v>
      </c>
      <c r="I25" s="105"/>
      <c r="J25" s="105"/>
      <c r="K25" s="105"/>
      <c r="L25" s="105"/>
      <c r="M25" s="105">
        <v>8</v>
      </c>
      <c r="N25" s="105"/>
      <c r="O25" s="120">
        <v>3</v>
      </c>
      <c r="P25" s="107"/>
      <c r="Q25" s="107"/>
      <c r="R25" s="107"/>
      <c r="S25" s="107"/>
      <c r="T25" s="107"/>
      <c r="U25" s="101">
        <f t="shared" si="428"/>
        <v>37.5</v>
      </c>
      <c r="V25" s="101">
        <f t="shared" si="429"/>
        <v>9</v>
      </c>
      <c r="W25" s="103">
        <f t="shared" si="430"/>
        <v>9</v>
      </c>
      <c r="X25" s="107">
        <v>30</v>
      </c>
      <c r="Y25" s="103">
        <f>'ИТОГ и проверка (миша-барс)'!C25</f>
        <v>9</v>
      </c>
      <c r="Z25" s="103">
        <f t="shared" si="431"/>
        <v>30</v>
      </c>
      <c r="AA25" s="101">
        <f t="shared" si="432"/>
        <v>0</v>
      </c>
      <c r="AB25" s="103">
        <f t="shared" si="426"/>
        <v>0</v>
      </c>
      <c r="AC25" s="107"/>
      <c r="AD25" s="103"/>
      <c r="AE25" s="107"/>
      <c r="AF25" s="107"/>
      <c r="AG25" s="103">
        <f t="shared" si="433"/>
        <v>9</v>
      </c>
      <c r="AH25" s="103"/>
    </row>
    <row r="26">
      <c r="A26" s="123" t="s">
        <v>59</v>
      </c>
      <c r="B26" s="87" t="s">
        <v>60</v>
      </c>
      <c r="C26" s="206"/>
      <c r="D26" s="208"/>
      <c r="E26" s="301"/>
      <c r="F26" s="256"/>
      <c r="G26" s="149"/>
      <c r="H26" s="91"/>
      <c r="I26" s="91"/>
      <c r="J26" s="91"/>
      <c r="K26" s="91"/>
      <c r="L26" s="91"/>
      <c r="M26" s="91"/>
      <c r="N26" s="91"/>
      <c r="O26" s="89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150"/>
      <c r="AA26" s="90"/>
      <c r="AB26" s="103">
        <f t="shared" si="426"/>
        <v>0</v>
      </c>
      <c r="AC26" s="90"/>
      <c r="AD26" s="90"/>
      <c r="AE26" s="90"/>
      <c r="AF26" s="90"/>
      <c r="AG26" s="90"/>
      <c r="AH26" s="90"/>
    </row>
    <row r="27" ht="30">
      <c r="A27" s="96" t="s">
        <v>61</v>
      </c>
      <c r="B27" s="97" t="s">
        <v>62</v>
      </c>
      <c r="C27" s="211">
        <v>8592.0200000000004</v>
      </c>
      <c r="D27" s="337">
        <v>1890</v>
      </c>
      <c r="E27" s="270">
        <v>1804</v>
      </c>
      <c r="F27" s="217">
        <f t="shared" si="427"/>
        <v>0.20996226731315801</v>
      </c>
      <c r="G27" s="102">
        <v>56</v>
      </c>
      <c r="H27" s="105">
        <v>3</v>
      </c>
      <c r="I27" s="105"/>
      <c r="J27" s="105"/>
      <c r="K27" s="105"/>
      <c r="L27" s="105"/>
      <c r="M27" s="105">
        <v>56</v>
      </c>
      <c r="N27" s="105"/>
      <c r="O27" s="100">
        <v>2</v>
      </c>
      <c r="P27" s="107"/>
      <c r="Q27" s="107"/>
      <c r="R27" s="107"/>
      <c r="S27" s="107"/>
      <c r="T27" s="107"/>
      <c r="U27" s="300">
        <f t="shared" si="428"/>
        <v>3.5714285714285712</v>
      </c>
      <c r="V27" s="341">
        <f t="shared" si="429"/>
        <v>541.19999999999993</v>
      </c>
      <c r="W27" s="10">
        <f t="shared" si="430"/>
        <v>541</v>
      </c>
      <c r="X27" s="370">
        <v>30</v>
      </c>
      <c r="Y27" s="10">
        <f>'ИТОГ и проверка (миша-барс)'!C27</f>
        <v>85</v>
      </c>
      <c r="Z27" s="121">
        <f t="shared" si="431"/>
        <v>4.7117516629711753</v>
      </c>
      <c r="AA27" s="101">
        <f t="shared" si="432"/>
        <v>-25.288248337028826</v>
      </c>
      <c r="AB27" s="441">
        <f t="shared" si="426"/>
        <v>0</v>
      </c>
      <c r="AC27" s="107"/>
      <c r="AD27" s="103"/>
      <c r="AE27" s="107"/>
      <c r="AF27" s="107"/>
      <c r="AG27" s="103">
        <f t="shared" si="433"/>
        <v>85</v>
      </c>
      <c r="AH27" s="103"/>
    </row>
    <row r="28">
      <c r="A28" s="123" t="s">
        <v>63</v>
      </c>
      <c r="B28" s="87" t="s">
        <v>64</v>
      </c>
      <c r="C28" s="206"/>
      <c r="D28" s="208"/>
      <c r="E28" s="272"/>
      <c r="F28" s="256"/>
      <c r="G28" s="149"/>
      <c r="H28" s="91"/>
      <c r="I28" s="91"/>
      <c r="J28" s="91"/>
      <c r="K28" s="91"/>
      <c r="L28" s="91"/>
      <c r="M28" s="91"/>
      <c r="N28" s="91"/>
      <c r="O28" s="89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150"/>
      <c r="AA28" s="90"/>
      <c r="AB28" s="103">
        <f t="shared" si="426"/>
        <v>0</v>
      </c>
      <c r="AC28" s="90"/>
      <c r="AD28" s="90"/>
      <c r="AE28" s="90"/>
      <c r="AF28" s="90"/>
      <c r="AG28" s="90"/>
      <c r="AH28" s="90"/>
    </row>
    <row r="29" ht="45">
      <c r="A29" s="96" t="s">
        <v>65</v>
      </c>
      <c r="B29" s="97" t="s">
        <v>66</v>
      </c>
      <c r="C29" s="238">
        <v>19.600000000000001</v>
      </c>
      <c r="D29" s="71">
        <v>9</v>
      </c>
      <c r="E29" s="240">
        <v>7</v>
      </c>
      <c r="F29" s="200">
        <f t="shared" si="427"/>
        <v>0.3571428571428571</v>
      </c>
      <c r="G29" s="102">
        <v>2</v>
      </c>
      <c r="H29" s="105">
        <v>22</v>
      </c>
      <c r="I29" s="105"/>
      <c r="J29" s="105"/>
      <c r="K29" s="105"/>
      <c r="L29" s="105"/>
      <c r="M29" s="105">
        <v>2</v>
      </c>
      <c r="N29" s="105"/>
      <c r="O29" s="120">
        <v>0</v>
      </c>
      <c r="P29" s="107"/>
      <c r="Q29" s="107"/>
      <c r="R29" s="107"/>
      <c r="S29" s="107"/>
      <c r="T29" s="107"/>
      <c r="U29" s="101">
        <f t="shared" si="428"/>
        <v>0</v>
      </c>
      <c r="V29" s="101">
        <f t="shared" si="429"/>
        <v>2.1000000000000001</v>
      </c>
      <c r="W29" s="103">
        <f t="shared" si="430"/>
        <v>2</v>
      </c>
      <c r="X29" s="107">
        <v>30</v>
      </c>
      <c r="Y29" s="103">
        <f>'ИТОГ и проверка (миша-барс)'!C29</f>
        <v>2</v>
      </c>
      <c r="Z29" s="103">
        <f t="shared" si="431"/>
        <v>28.571428571428569</v>
      </c>
      <c r="AA29" s="101">
        <f t="shared" si="432"/>
        <v>-1.4285714285714306</v>
      </c>
      <c r="AB29" s="103">
        <f t="shared" si="426"/>
        <v>0</v>
      </c>
      <c r="AC29" s="107"/>
      <c r="AD29" s="103"/>
      <c r="AE29" s="107"/>
      <c r="AF29" s="107"/>
      <c r="AG29" s="103">
        <f t="shared" si="433"/>
        <v>2</v>
      </c>
      <c r="AH29" s="103"/>
    </row>
    <row r="30" ht="45">
      <c r="A30" s="96" t="s">
        <v>67</v>
      </c>
      <c r="B30" s="97" t="s">
        <v>68</v>
      </c>
      <c r="C30" s="239">
        <v>6.7999999999999998</v>
      </c>
      <c r="D30" s="71">
        <v>7</v>
      </c>
      <c r="E30" s="71">
        <v>5</v>
      </c>
      <c r="F30" s="200">
        <f t="shared" si="427"/>
        <v>0.73529411764705888</v>
      </c>
      <c r="G30" s="102">
        <v>2</v>
      </c>
      <c r="H30" s="105">
        <v>29</v>
      </c>
      <c r="I30" s="105"/>
      <c r="J30" s="105"/>
      <c r="K30" s="105"/>
      <c r="L30" s="105"/>
      <c r="M30" s="105">
        <v>2</v>
      </c>
      <c r="N30" s="105"/>
      <c r="O30" s="120">
        <v>0</v>
      </c>
      <c r="P30" s="107"/>
      <c r="Q30" s="107"/>
      <c r="R30" s="107"/>
      <c r="S30" s="107"/>
      <c r="T30" s="107"/>
      <c r="U30" s="101">
        <f t="shared" si="428"/>
        <v>0</v>
      </c>
      <c r="V30" s="101">
        <f t="shared" si="429"/>
        <v>1.5</v>
      </c>
      <c r="W30" s="103">
        <f t="shared" si="430"/>
        <v>1</v>
      </c>
      <c r="X30" s="107">
        <v>30</v>
      </c>
      <c r="Y30" s="103">
        <f>'ИТОГ и проверка (миша-барс)'!C30</f>
        <v>1</v>
      </c>
      <c r="Z30" s="103">
        <f t="shared" si="431"/>
        <v>20</v>
      </c>
      <c r="AA30" s="101">
        <f t="shared" si="432"/>
        <v>-10</v>
      </c>
      <c r="AB30" s="103">
        <f t="shared" si="426"/>
        <v>0</v>
      </c>
      <c r="AC30" s="107"/>
      <c r="AD30" s="103"/>
      <c r="AE30" s="107"/>
      <c r="AF30" s="107"/>
      <c r="AG30" s="103">
        <f t="shared" si="433"/>
        <v>1</v>
      </c>
      <c r="AH30" s="103"/>
    </row>
    <row r="31" ht="45">
      <c r="A31" s="96" t="s">
        <v>69</v>
      </c>
      <c r="B31" s="97" t="s">
        <v>70</v>
      </c>
      <c r="C31" s="232">
        <v>5.1580000000000004</v>
      </c>
      <c r="D31" s="71">
        <v>4</v>
      </c>
      <c r="E31" s="240">
        <v>4</v>
      </c>
      <c r="F31" s="200">
        <f t="shared" si="427"/>
        <v>0.7754943776657619</v>
      </c>
      <c r="G31" s="102">
        <v>1</v>
      </c>
      <c r="H31" s="105">
        <v>25</v>
      </c>
      <c r="I31" s="105"/>
      <c r="J31" s="105"/>
      <c r="K31" s="105"/>
      <c r="L31" s="105"/>
      <c r="M31" s="105">
        <v>1</v>
      </c>
      <c r="N31" s="105"/>
      <c r="O31" s="120">
        <v>0</v>
      </c>
      <c r="P31" s="107"/>
      <c r="Q31" s="107"/>
      <c r="R31" s="107"/>
      <c r="S31" s="107"/>
      <c r="T31" s="107"/>
      <c r="U31" s="101">
        <f t="shared" si="428"/>
        <v>0</v>
      </c>
      <c r="V31" s="101">
        <f t="shared" si="429"/>
        <v>1.2</v>
      </c>
      <c r="W31" s="103">
        <f t="shared" si="430"/>
        <v>1</v>
      </c>
      <c r="X31" s="107">
        <v>30</v>
      </c>
      <c r="Y31" s="103">
        <f>'ИТОГ и проверка (миша-барс)'!C31</f>
        <v>1</v>
      </c>
      <c r="Z31" s="103">
        <f t="shared" si="431"/>
        <v>25</v>
      </c>
      <c r="AA31" s="101">
        <f t="shared" si="432"/>
        <v>-5</v>
      </c>
      <c r="AB31" s="103">
        <f t="shared" si="426"/>
        <v>0</v>
      </c>
      <c r="AC31" s="107"/>
      <c r="AD31" s="103"/>
      <c r="AE31" s="107"/>
      <c r="AF31" s="107"/>
      <c r="AG31" s="103">
        <f t="shared" si="433"/>
        <v>1</v>
      </c>
      <c r="AH31" s="103"/>
    </row>
    <row r="32" ht="30">
      <c r="A32" s="96" t="s">
        <v>71</v>
      </c>
      <c r="B32" s="97" t="s">
        <v>72</v>
      </c>
      <c r="C32" s="214">
        <v>9.0289999999999999</v>
      </c>
      <c r="D32" s="64">
        <v>0</v>
      </c>
      <c r="E32" s="122">
        <v>1</v>
      </c>
      <c r="F32" s="200">
        <f t="shared" si="427"/>
        <v>0.11075423634954037</v>
      </c>
      <c r="G32" s="102">
        <v>0</v>
      </c>
      <c r="H32" s="105">
        <v>0</v>
      </c>
      <c r="I32" s="105"/>
      <c r="J32" s="105"/>
      <c r="K32" s="105"/>
      <c r="L32" s="105"/>
      <c r="M32" s="105">
        <v>0</v>
      </c>
      <c r="N32" s="105"/>
      <c r="O32" s="100">
        <v>0</v>
      </c>
      <c r="P32" s="107"/>
      <c r="Q32" s="107"/>
      <c r="R32" s="107"/>
      <c r="S32" s="107"/>
      <c r="T32" s="107"/>
      <c r="U32" s="101">
        <v>0</v>
      </c>
      <c r="V32" s="101">
        <f t="shared" si="429"/>
        <v>0</v>
      </c>
      <c r="W32" s="103">
        <f t="shared" si="430"/>
        <v>0</v>
      </c>
      <c r="X32" s="107">
        <v>0</v>
      </c>
      <c r="Y32" s="103">
        <f>'ИТОГ и проверка (миша-барс)'!C32</f>
        <v>0</v>
      </c>
      <c r="Z32" s="103">
        <f t="shared" si="431"/>
        <v>0</v>
      </c>
      <c r="AA32" s="101">
        <f t="shared" si="432"/>
        <v>0</v>
      </c>
      <c r="AB32" s="103">
        <f t="shared" si="426"/>
        <v>0</v>
      </c>
      <c r="AC32" s="107"/>
      <c r="AD32" s="103"/>
      <c r="AE32" s="107"/>
      <c r="AF32" s="107"/>
      <c r="AG32" s="103">
        <f t="shared" si="433"/>
        <v>0</v>
      </c>
      <c r="AH32" s="103"/>
    </row>
    <row r="33" ht="30">
      <c r="A33" s="96" t="s">
        <v>73</v>
      </c>
      <c r="B33" s="97" t="s">
        <v>74</v>
      </c>
      <c r="C33" s="232">
        <v>302.69999999999999</v>
      </c>
      <c r="D33" s="64">
        <v>0</v>
      </c>
      <c r="E33" s="242">
        <v>0</v>
      </c>
      <c r="F33" s="200">
        <f t="shared" si="427"/>
        <v>0</v>
      </c>
      <c r="G33" s="102">
        <v>0</v>
      </c>
      <c r="H33" s="105">
        <v>0</v>
      </c>
      <c r="I33" s="105"/>
      <c r="J33" s="105"/>
      <c r="K33" s="105"/>
      <c r="L33" s="105"/>
      <c r="M33" s="105">
        <v>0</v>
      </c>
      <c r="N33" s="105"/>
      <c r="O33" s="100">
        <v>0</v>
      </c>
      <c r="P33" s="107"/>
      <c r="Q33" s="107"/>
      <c r="R33" s="107"/>
      <c r="S33" s="107"/>
      <c r="T33" s="107"/>
      <c r="U33" s="101">
        <v>0</v>
      </c>
      <c r="V33" s="101">
        <f t="shared" si="429"/>
        <v>0</v>
      </c>
      <c r="W33" s="103">
        <f t="shared" si="430"/>
        <v>0</v>
      </c>
      <c r="X33" s="107">
        <v>0</v>
      </c>
      <c r="Y33" s="103">
        <f>'ИТОГ и проверка (миша-барс)'!C33</f>
        <v>0</v>
      </c>
      <c r="Z33" s="103">
        <v>0</v>
      </c>
      <c r="AA33" s="101">
        <f t="shared" si="432"/>
        <v>0</v>
      </c>
      <c r="AB33" s="103">
        <f t="shared" si="426"/>
        <v>0</v>
      </c>
      <c r="AC33" s="107"/>
      <c r="AD33" s="103"/>
      <c r="AE33" s="107"/>
      <c r="AF33" s="107"/>
      <c r="AG33" s="103">
        <f t="shared" si="433"/>
        <v>0</v>
      </c>
      <c r="AH33" s="103"/>
    </row>
    <row r="34" ht="30">
      <c r="A34" s="96" t="s">
        <v>75</v>
      </c>
      <c r="B34" s="97" t="s">
        <v>76</v>
      </c>
      <c r="C34" s="214">
        <v>10</v>
      </c>
      <c r="D34" s="64">
        <v>7</v>
      </c>
      <c r="E34" s="71">
        <v>8</v>
      </c>
      <c r="F34" s="200">
        <f t="shared" si="427"/>
        <v>0.80000000000000004</v>
      </c>
      <c r="G34" s="102">
        <v>2</v>
      </c>
      <c r="H34" s="105">
        <v>29</v>
      </c>
      <c r="I34" s="105"/>
      <c r="J34" s="105"/>
      <c r="K34" s="105"/>
      <c r="L34" s="105"/>
      <c r="M34" s="105">
        <v>2</v>
      </c>
      <c r="N34" s="105"/>
      <c r="O34" s="120">
        <v>0</v>
      </c>
      <c r="P34" s="107"/>
      <c r="Q34" s="107"/>
      <c r="R34" s="107"/>
      <c r="S34" s="107"/>
      <c r="T34" s="107"/>
      <c r="U34" s="101">
        <f t="shared" si="428"/>
        <v>0</v>
      </c>
      <c r="V34" s="101">
        <f t="shared" si="429"/>
        <v>2.3999999999999999</v>
      </c>
      <c r="W34" s="103">
        <f t="shared" si="430"/>
        <v>2</v>
      </c>
      <c r="X34" s="107">
        <v>30</v>
      </c>
      <c r="Y34" s="103">
        <f>'ИТОГ и проверка (миша-барс)'!C34</f>
        <v>2</v>
      </c>
      <c r="Z34" s="103">
        <f t="shared" si="431"/>
        <v>25</v>
      </c>
      <c r="AA34" s="101">
        <f t="shared" si="432"/>
        <v>-5</v>
      </c>
      <c r="AB34" s="103">
        <f t="shared" si="426"/>
        <v>0</v>
      </c>
      <c r="AC34" s="107"/>
      <c r="AD34" s="103"/>
      <c r="AE34" s="107"/>
      <c r="AF34" s="107"/>
      <c r="AG34" s="103">
        <f t="shared" si="433"/>
        <v>2</v>
      </c>
      <c r="AH34" s="103"/>
    </row>
    <row r="35" ht="45">
      <c r="A35" s="96" t="s">
        <v>77</v>
      </c>
      <c r="B35" s="97" t="s">
        <v>78</v>
      </c>
      <c r="C35" s="211">
        <v>9.8000000000000007</v>
      </c>
      <c r="D35" s="415">
        <v>0</v>
      </c>
      <c r="E35" s="416">
        <v>4</v>
      </c>
      <c r="F35" s="217">
        <f t="shared" si="427"/>
        <v>0.4081632653061224</v>
      </c>
      <c r="G35" s="102">
        <v>0</v>
      </c>
      <c r="H35" s="105">
        <v>0</v>
      </c>
      <c r="I35" s="105"/>
      <c r="J35" s="105"/>
      <c r="K35" s="105"/>
      <c r="L35" s="105"/>
      <c r="M35" s="105">
        <v>0</v>
      </c>
      <c r="N35" s="105"/>
      <c r="O35" s="100">
        <v>0</v>
      </c>
      <c r="P35" s="107"/>
      <c r="Q35" s="107"/>
      <c r="R35" s="107"/>
      <c r="S35" s="107"/>
      <c r="T35" s="107"/>
      <c r="U35" s="101">
        <v>0</v>
      </c>
      <c r="V35" s="101">
        <f t="shared" si="429"/>
        <v>1.2</v>
      </c>
      <c r="W35" s="103">
        <f t="shared" si="430"/>
        <v>1</v>
      </c>
      <c r="X35" s="107">
        <v>30</v>
      </c>
      <c r="Y35" s="103">
        <f>'ИТОГ и проверка (миша-барс)'!C35</f>
        <v>0</v>
      </c>
      <c r="Z35" s="103">
        <f t="shared" si="431"/>
        <v>0</v>
      </c>
      <c r="AA35" s="101">
        <f t="shared" si="432"/>
        <v>-30</v>
      </c>
      <c r="AB35" s="103">
        <f t="shared" si="426"/>
        <v>0</v>
      </c>
      <c r="AC35" s="107"/>
      <c r="AD35" s="103"/>
      <c r="AE35" s="107"/>
      <c r="AF35" s="107"/>
      <c r="AG35" s="103">
        <f t="shared" si="433"/>
        <v>0</v>
      </c>
      <c r="AH35" s="103"/>
    </row>
    <row r="36">
      <c r="A36" s="123" t="s">
        <v>79</v>
      </c>
      <c r="B36" s="87" t="s">
        <v>80</v>
      </c>
      <c r="C36" s="206"/>
      <c r="D36" s="208"/>
      <c r="E36" s="272"/>
      <c r="F36" s="256"/>
      <c r="G36" s="149"/>
      <c r="H36" s="91"/>
      <c r="I36" s="91"/>
      <c r="J36" s="91"/>
      <c r="K36" s="91"/>
      <c r="L36" s="91"/>
      <c r="M36" s="91"/>
      <c r="N36" s="91"/>
      <c r="O36" s="89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150"/>
      <c r="AA36" s="90"/>
      <c r="AB36" s="103">
        <f t="shared" si="426"/>
        <v>0</v>
      </c>
      <c r="AC36" s="90"/>
      <c r="AD36" s="90"/>
      <c r="AE36" s="90"/>
      <c r="AF36" s="90"/>
      <c r="AG36" s="90"/>
      <c r="AH36" s="90"/>
    </row>
    <row r="37" ht="45">
      <c r="A37" s="96" t="s">
        <v>81</v>
      </c>
      <c r="B37" s="97" t="s">
        <v>82</v>
      </c>
      <c r="C37" s="211">
        <v>164.08600000000001</v>
      </c>
      <c r="D37" s="104">
        <v>52</v>
      </c>
      <c r="E37" s="182">
        <v>63</v>
      </c>
      <c r="F37" s="200">
        <f t="shared" si="427"/>
        <v>0.38394500444888652</v>
      </c>
      <c r="G37" s="102">
        <v>7</v>
      </c>
      <c r="H37" s="105">
        <v>13</v>
      </c>
      <c r="I37" s="105"/>
      <c r="J37" s="105"/>
      <c r="K37" s="105"/>
      <c r="L37" s="105"/>
      <c r="M37" s="105">
        <v>7</v>
      </c>
      <c r="N37" s="105"/>
      <c r="O37" s="120">
        <v>1</v>
      </c>
      <c r="P37" s="107"/>
      <c r="Q37" s="107"/>
      <c r="R37" s="107"/>
      <c r="S37" s="107"/>
      <c r="T37" s="107"/>
      <c r="U37" s="101">
        <f t="shared" si="428"/>
        <v>14.285714285714285</v>
      </c>
      <c r="V37" s="101">
        <f t="shared" si="429"/>
        <v>18.899999999999999</v>
      </c>
      <c r="W37" s="103">
        <f t="shared" si="430"/>
        <v>18</v>
      </c>
      <c r="X37" s="107">
        <v>30</v>
      </c>
      <c r="Y37" s="103">
        <f>'ИТОГ и проверка (миша-барс)'!C37</f>
        <v>18</v>
      </c>
      <c r="Z37" s="103">
        <f t="shared" si="431"/>
        <v>28.571428571428573</v>
      </c>
      <c r="AA37" s="101">
        <f t="shared" si="432"/>
        <v>-1.428571428571427</v>
      </c>
      <c r="AB37" s="103">
        <f t="shared" si="426"/>
        <v>0</v>
      </c>
      <c r="AC37" s="107"/>
      <c r="AD37" s="103"/>
      <c r="AE37" s="107"/>
      <c r="AF37" s="107"/>
      <c r="AG37" s="103">
        <f t="shared" si="433"/>
        <v>18</v>
      </c>
      <c r="AH37" s="103"/>
    </row>
    <row r="38" ht="30">
      <c r="A38" s="96" t="s">
        <v>83</v>
      </c>
      <c r="B38" s="97" t="s">
        <v>84</v>
      </c>
      <c r="C38" s="214">
        <v>358.69999999999999</v>
      </c>
      <c r="D38" s="104">
        <v>121</v>
      </c>
      <c r="E38" s="100">
        <v>113</v>
      </c>
      <c r="F38" s="200">
        <f t="shared" si="427"/>
        <v>0.31502648452746029</v>
      </c>
      <c r="G38" s="102">
        <v>36</v>
      </c>
      <c r="H38" s="105">
        <v>30</v>
      </c>
      <c r="I38" s="105"/>
      <c r="J38" s="105"/>
      <c r="K38" s="105"/>
      <c r="L38" s="105"/>
      <c r="M38" s="105">
        <v>36</v>
      </c>
      <c r="N38" s="105"/>
      <c r="O38" s="120">
        <v>3</v>
      </c>
      <c r="P38" s="107"/>
      <c r="Q38" s="107"/>
      <c r="R38" s="107"/>
      <c r="S38" s="107"/>
      <c r="T38" s="107"/>
      <c r="U38" s="101">
        <f t="shared" si="428"/>
        <v>8.3333333333333339</v>
      </c>
      <c r="V38" s="101">
        <f t="shared" si="429"/>
        <v>33.899999999999999</v>
      </c>
      <c r="W38" s="103">
        <f t="shared" si="430"/>
        <v>33</v>
      </c>
      <c r="X38" s="107">
        <v>30</v>
      </c>
      <c r="Y38" s="103">
        <f>'ИТОГ и проверка (миша-барс)'!C38</f>
        <v>33</v>
      </c>
      <c r="Z38" s="103">
        <f t="shared" si="431"/>
        <v>29.203539823008853</v>
      </c>
      <c r="AA38" s="101">
        <f t="shared" si="432"/>
        <v>-0.7964601769911468</v>
      </c>
      <c r="AB38" s="103">
        <f t="shared" si="426"/>
        <v>0</v>
      </c>
      <c r="AC38" s="107"/>
      <c r="AD38" s="103"/>
      <c r="AE38" s="107"/>
      <c r="AF38" s="107"/>
      <c r="AG38" s="103">
        <f t="shared" si="433"/>
        <v>33</v>
      </c>
      <c r="AH38" s="103"/>
    </row>
    <row r="39" ht="45">
      <c r="A39" s="96" t="s">
        <v>85</v>
      </c>
      <c r="B39" s="97" t="s">
        <v>86</v>
      </c>
      <c r="C39" s="211">
        <v>59.463999999999999</v>
      </c>
      <c r="D39" s="104">
        <v>12</v>
      </c>
      <c r="E39" s="249">
        <v>23</v>
      </c>
      <c r="F39" s="200">
        <f t="shared" si="427"/>
        <v>0.38678864523072787</v>
      </c>
      <c r="G39" s="102">
        <v>3</v>
      </c>
      <c r="H39" s="105">
        <v>25</v>
      </c>
      <c r="I39" s="105"/>
      <c r="J39" s="105"/>
      <c r="K39" s="105"/>
      <c r="L39" s="105"/>
      <c r="M39" s="105">
        <v>3</v>
      </c>
      <c r="N39" s="105"/>
      <c r="O39" s="120">
        <v>2</v>
      </c>
      <c r="P39" s="107"/>
      <c r="Q39" s="107"/>
      <c r="R39" s="107"/>
      <c r="S39" s="107"/>
      <c r="T39" s="107"/>
      <c r="U39" s="101">
        <f t="shared" si="428"/>
        <v>66.666666666666671</v>
      </c>
      <c r="V39" s="101">
        <f t="shared" si="429"/>
        <v>6.8999999999999995</v>
      </c>
      <c r="W39" s="103">
        <f t="shared" si="430"/>
        <v>6</v>
      </c>
      <c r="X39" s="107">
        <v>30</v>
      </c>
      <c r="Y39" s="103">
        <f>'ИТОГ и проверка (миша-барс)'!C39</f>
        <v>6</v>
      </c>
      <c r="Z39" s="103">
        <f t="shared" si="431"/>
        <v>26.086956521739129</v>
      </c>
      <c r="AA39" s="101">
        <f t="shared" si="432"/>
        <v>-3.913043478260871</v>
      </c>
      <c r="AB39" s="103">
        <f t="shared" si="426"/>
        <v>0</v>
      </c>
      <c r="AC39" s="107"/>
      <c r="AD39" s="103"/>
      <c r="AE39" s="107"/>
      <c r="AF39" s="107"/>
      <c r="AG39" s="103">
        <f t="shared" si="433"/>
        <v>6</v>
      </c>
      <c r="AH39" s="103"/>
    </row>
    <row r="40" ht="30">
      <c r="A40" s="96" t="s">
        <v>87</v>
      </c>
      <c r="B40" s="97" t="s">
        <v>88</v>
      </c>
      <c r="C40" s="214">
        <v>57.622</v>
      </c>
      <c r="D40" s="337">
        <v>18</v>
      </c>
      <c r="E40" s="213">
        <v>15</v>
      </c>
      <c r="F40" s="217">
        <f t="shared" si="427"/>
        <v>0.26031723994307732</v>
      </c>
      <c r="G40" s="102">
        <v>3</v>
      </c>
      <c r="H40" s="105">
        <v>17</v>
      </c>
      <c r="I40" s="105"/>
      <c r="J40" s="105"/>
      <c r="K40" s="105"/>
      <c r="L40" s="105"/>
      <c r="M40" s="105">
        <v>3</v>
      </c>
      <c r="N40" s="105"/>
      <c r="O40" s="120">
        <v>1</v>
      </c>
      <c r="P40" s="107"/>
      <c r="Q40" s="107"/>
      <c r="R40" s="107"/>
      <c r="S40" s="107"/>
      <c r="T40" s="107"/>
      <c r="U40" s="101">
        <f t="shared" si="428"/>
        <v>33.333333333333336</v>
      </c>
      <c r="V40" s="101">
        <f t="shared" si="429"/>
        <v>4.5</v>
      </c>
      <c r="W40" s="103">
        <f t="shared" si="430"/>
        <v>4</v>
      </c>
      <c r="X40" s="107">
        <v>30</v>
      </c>
      <c r="Y40" s="103">
        <f>'ИТОГ и проверка (миша-барс)'!C40</f>
        <v>3</v>
      </c>
      <c r="Z40" s="103">
        <f t="shared" si="431"/>
        <v>20</v>
      </c>
      <c r="AA40" s="101">
        <f t="shared" si="432"/>
        <v>-10</v>
      </c>
      <c r="AB40" s="103">
        <f t="shared" si="426"/>
        <v>0</v>
      </c>
      <c r="AC40" s="107"/>
      <c r="AD40" s="103"/>
      <c r="AE40" s="107"/>
      <c r="AF40" s="107"/>
      <c r="AG40" s="103">
        <f t="shared" si="433"/>
        <v>3</v>
      </c>
      <c r="AH40" s="103"/>
    </row>
    <row r="41" ht="45">
      <c r="A41" s="96" t="s">
        <v>89</v>
      </c>
      <c r="B41" s="97" t="s">
        <v>90</v>
      </c>
      <c r="C41" s="211">
        <v>335.70999999999998</v>
      </c>
      <c r="D41" s="337">
        <v>98</v>
      </c>
      <c r="E41" s="213">
        <v>103</v>
      </c>
      <c r="F41" s="217">
        <f t="shared" si="427"/>
        <v>0.30681242739269016</v>
      </c>
      <c r="G41" s="102">
        <v>29</v>
      </c>
      <c r="H41" s="105">
        <v>30</v>
      </c>
      <c r="I41" s="105"/>
      <c r="J41" s="105"/>
      <c r="K41" s="105"/>
      <c r="L41" s="105"/>
      <c r="M41" s="105">
        <v>29</v>
      </c>
      <c r="N41" s="105"/>
      <c r="O41" s="120">
        <v>1</v>
      </c>
      <c r="P41" s="107"/>
      <c r="Q41" s="107"/>
      <c r="R41" s="107"/>
      <c r="S41" s="107"/>
      <c r="T41" s="107"/>
      <c r="U41" s="101">
        <f t="shared" si="428"/>
        <v>3.4482758620689657</v>
      </c>
      <c r="V41" s="101">
        <f t="shared" si="429"/>
        <v>30.899999999999999</v>
      </c>
      <c r="W41" s="103">
        <f t="shared" si="430"/>
        <v>30</v>
      </c>
      <c r="X41" s="107">
        <v>30</v>
      </c>
      <c r="Y41" s="103">
        <f>'ИТОГ и проверка (миша-барс)'!C41</f>
        <v>29</v>
      </c>
      <c r="Z41" s="103">
        <f t="shared" si="431"/>
        <v>28.155339805825243</v>
      </c>
      <c r="AA41" s="101">
        <f t="shared" si="432"/>
        <v>-1.8446601941747574</v>
      </c>
      <c r="AB41" s="103">
        <f t="shared" si="426"/>
        <v>0</v>
      </c>
      <c r="AC41" s="107"/>
      <c r="AD41" s="103"/>
      <c r="AE41" s="107"/>
      <c r="AF41" s="107"/>
      <c r="AG41" s="103">
        <f t="shared" si="433"/>
        <v>29</v>
      </c>
      <c r="AH41" s="103"/>
    </row>
    <row r="42" ht="45">
      <c r="A42" s="96" t="s">
        <v>91</v>
      </c>
      <c r="B42" s="97" t="s">
        <v>92</v>
      </c>
      <c r="C42" s="214">
        <v>371.93000000000001</v>
      </c>
      <c r="D42" s="104">
        <v>114</v>
      </c>
      <c r="E42" s="182">
        <v>108</v>
      </c>
      <c r="F42" s="200">
        <f t="shared" si="427"/>
        <v>0.29037722152017853</v>
      </c>
      <c r="G42" s="102">
        <v>34</v>
      </c>
      <c r="H42" s="105">
        <v>30</v>
      </c>
      <c r="I42" s="105"/>
      <c r="J42" s="105"/>
      <c r="K42" s="105"/>
      <c r="L42" s="105"/>
      <c r="M42" s="105">
        <v>34</v>
      </c>
      <c r="N42" s="105"/>
      <c r="O42" s="120">
        <v>1</v>
      </c>
      <c r="P42" s="107"/>
      <c r="Q42" s="107"/>
      <c r="R42" s="107"/>
      <c r="S42" s="107"/>
      <c r="T42" s="107"/>
      <c r="U42" s="101">
        <f t="shared" si="428"/>
        <v>2.9411764705882351</v>
      </c>
      <c r="V42" s="101">
        <f t="shared" si="429"/>
        <v>32.399999999999999</v>
      </c>
      <c r="W42" s="103">
        <f t="shared" si="430"/>
        <v>32</v>
      </c>
      <c r="X42" s="107">
        <v>30</v>
      </c>
      <c r="Y42" s="103">
        <f>'ИТОГ и проверка (миша-барс)'!C42</f>
        <v>32</v>
      </c>
      <c r="Z42" s="103">
        <f t="shared" si="431"/>
        <v>29.629629629629626</v>
      </c>
      <c r="AA42" s="101">
        <f t="shared" si="432"/>
        <v>-0.37037037037037379</v>
      </c>
      <c r="AB42" s="103">
        <f t="shared" si="426"/>
        <v>0</v>
      </c>
      <c r="AC42" s="107"/>
      <c r="AD42" s="103"/>
      <c r="AE42" s="107"/>
      <c r="AF42" s="107"/>
      <c r="AG42" s="103">
        <f t="shared" si="433"/>
        <v>32</v>
      </c>
      <c r="AH42" s="103"/>
    </row>
    <row r="43" ht="45">
      <c r="A43" s="96" t="s">
        <v>93</v>
      </c>
      <c r="B43" s="97" t="s">
        <v>94</v>
      </c>
      <c r="C43" s="211">
        <v>291.029</v>
      </c>
      <c r="D43" s="104">
        <v>46</v>
      </c>
      <c r="E43" s="120">
        <v>46</v>
      </c>
      <c r="F43" s="200">
        <f t="shared" si="427"/>
        <v>0.15805984970569945</v>
      </c>
      <c r="G43" s="102">
        <v>13</v>
      </c>
      <c r="H43" s="105">
        <v>28</v>
      </c>
      <c r="I43" s="105"/>
      <c r="J43" s="105"/>
      <c r="K43" s="105"/>
      <c r="L43" s="105"/>
      <c r="M43" s="105">
        <v>13</v>
      </c>
      <c r="N43" s="105"/>
      <c r="O43" s="100">
        <v>0</v>
      </c>
      <c r="P43" s="107"/>
      <c r="Q43" s="107"/>
      <c r="R43" s="107"/>
      <c r="S43" s="107"/>
      <c r="T43" s="107"/>
      <c r="U43" s="101">
        <f t="shared" si="428"/>
        <v>0</v>
      </c>
      <c r="V43" s="101">
        <f t="shared" si="429"/>
        <v>13.799999999999999</v>
      </c>
      <c r="W43" s="103">
        <f t="shared" si="430"/>
        <v>13</v>
      </c>
      <c r="X43" s="107">
        <v>30</v>
      </c>
      <c r="Y43" s="103">
        <f>'ИТОГ и проверка (миша-барс)'!C43</f>
        <v>13</v>
      </c>
      <c r="Z43" s="103">
        <f t="shared" si="431"/>
        <v>28.260869565217391</v>
      </c>
      <c r="AA43" s="101">
        <f t="shared" si="432"/>
        <v>-1.7391304347826093</v>
      </c>
      <c r="AB43" s="103">
        <f t="shared" si="426"/>
        <v>0</v>
      </c>
      <c r="AC43" s="107"/>
      <c r="AD43" s="103"/>
      <c r="AE43" s="107"/>
      <c r="AF43" s="107"/>
      <c r="AG43" s="103">
        <f t="shared" si="433"/>
        <v>13</v>
      </c>
      <c r="AH43" s="103"/>
    </row>
    <row r="44" ht="60">
      <c r="A44" s="96" t="s">
        <v>95</v>
      </c>
      <c r="B44" s="97" t="s">
        <v>96</v>
      </c>
      <c r="C44" s="214">
        <v>170.64400000000001</v>
      </c>
      <c r="D44" s="104">
        <v>87</v>
      </c>
      <c r="E44" s="182">
        <v>89</v>
      </c>
      <c r="F44" s="200">
        <f t="shared" si="427"/>
        <v>0.52155364384332292</v>
      </c>
      <c r="G44" s="102">
        <v>26</v>
      </c>
      <c r="H44" s="105">
        <v>30</v>
      </c>
      <c r="I44" s="105"/>
      <c r="J44" s="105"/>
      <c r="K44" s="105"/>
      <c r="L44" s="105"/>
      <c r="M44" s="105">
        <v>26</v>
      </c>
      <c r="N44" s="105"/>
      <c r="O44" s="120">
        <v>1</v>
      </c>
      <c r="P44" s="107"/>
      <c r="Q44" s="107"/>
      <c r="R44" s="107"/>
      <c r="S44" s="107"/>
      <c r="T44" s="107"/>
      <c r="U44" s="101">
        <f t="shared" si="428"/>
        <v>3.8461538461538458</v>
      </c>
      <c r="V44" s="101">
        <f t="shared" si="429"/>
        <v>26.699999999999999</v>
      </c>
      <c r="W44" s="103">
        <f t="shared" si="430"/>
        <v>26</v>
      </c>
      <c r="X44" s="107">
        <v>30</v>
      </c>
      <c r="Y44" s="103">
        <f>'ИТОГ и проверка (миша-барс)'!C44</f>
        <v>26</v>
      </c>
      <c r="Z44" s="103">
        <f t="shared" si="431"/>
        <v>29.213483146067414</v>
      </c>
      <c r="AA44" s="101">
        <f t="shared" si="432"/>
        <v>-0.78651685393258575</v>
      </c>
      <c r="AB44" s="103">
        <f t="shared" si="426"/>
        <v>0</v>
      </c>
      <c r="AC44" s="107"/>
      <c r="AD44" s="103"/>
      <c r="AE44" s="107"/>
      <c r="AF44" s="107"/>
      <c r="AG44" s="103">
        <f t="shared" si="433"/>
        <v>26</v>
      </c>
      <c r="AH44" s="103"/>
    </row>
    <row r="45" ht="60">
      <c r="A45" s="96" t="s">
        <v>97</v>
      </c>
      <c r="B45" s="97" t="s">
        <v>98</v>
      </c>
      <c r="C45" s="211">
        <v>225.40000000000001</v>
      </c>
      <c r="D45" s="104">
        <v>128</v>
      </c>
      <c r="E45" s="120">
        <v>113</v>
      </c>
      <c r="F45" s="200">
        <f t="shared" si="427"/>
        <v>0.50133096716947645</v>
      </c>
      <c r="G45" s="102">
        <v>38</v>
      </c>
      <c r="H45" s="105">
        <v>30</v>
      </c>
      <c r="I45" s="105"/>
      <c r="J45" s="105"/>
      <c r="K45" s="105"/>
      <c r="L45" s="105"/>
      <c r="M45" s="105">
        <v>38</v>
      </c>
      <c r="N45" s="105"/>
      <c r="O45" s="120">
        <v>5</v>
      </c>
      <c r="P45" s="107"/>
      <c r="Q45" s="107"/>
      <c r="R45" s="107"/>
      <c r="S45" s="107"/>
      <c r="T45" s="107"/>
      <c r="U45" s="101">
        <f t="shared" si="428"/>
        <v>13.157894736842104</v>
      </c>
      <c r="V45" s="101">
        <f t="shared" si="429"/>
        <v>33.899999999999999</v>
      </c>
      <c r="W45" s="103">
        <f t="shared" si="430"/>
        <v>33</v>
      </c>
      <c r="X45" s="107">
        <v>30</v>
      </c>
      <c r="Y45" s="103">
        <f>'ИТОГ и проверка (миша-барс)'!C45</f>
        <v>33</v>
      </c>
      <c r="Z45" s="103">
        <f t="shared" si="431"/>
        <v>29.203539823008853</v>
      </c>
      <c r="AA45" s="101">
        <f t="shared" si="432"/>
        <v>-0.7964601769911468</v>
      </c>
      <c r="AB45" s="103">
        <f t="shared" si="426"/>
        <v>0</v>
      </c>
      <c r="AC45" s="107"/>
      <c r="AD45" s="103"/>
      <c r="AE45" s="107"/>
      <c r="AF45" s="107"/>
      <c r="AG45" s="103">
        <f t="shared" si="433"/>
        <v>33</v>
      </c>
      <c r="AH45" s="103"/>
    </row>
    <row r="46" ht="45">
      <c r="A46" s="96" t="s">
        <v>99</v>
      </c>
      <c r="B46" s="97" t="s">
        <v>100</v>
      </c>
      <c r="C46" s="214">
        <v>434.36000000000001</v>
      </c>
      <c r="D46" s="337">
        <v>40</v>
      </c>
      <c r="E46" s="291">
        <v>40</v>
      </c>
      <c r="F46" s="217">
        <f t="shared" si="427"/>
        <v>0.092089511004696561</v>
      </c>
      <c r="G46" s="102">
        <v>12</v>
      </c>
      <c r="H46" s="105">
        <v>30</v>
      </c>
      <c r="I46" s="105"/>
      <c r="J46" s="105"/>
      <c r="K46" s="105"/>
      <c r="L46" s="105"/>
      <c r="M46" s="105">
        <v>12</v>
      </c>
      <c r="N46" s="105"/>
      <c r="O46" s="100">
        <v>2</v>
      </c>
      <c r="P46" s="107"/>
      <c r="Q46" s="107"/>
      <c r="R46" s="107"/>
      <c r="S46" s="107"/>
      <c r="T46" s="107"/>
      <c r="U46" s="101">
        <f t="shared" si="428"/>
        <v>16.666666666666668</v>
      </c>
      <c r="V46" s="101">
        <f t="shared" si="429"/>
        <v>12</v>
      </c>
      <c r="W46" s="103">
        <f t="shared" si="430"/>
        <v>12</v>
      </c>
      <c r="X46" s="107">
        <v>30</v>
      </c>
      <c r="Y46" s="103">
        <f>'ИТОГ и проверка (миша-барс)'!C46</f>
        <v>12</v>
      </c>
      <c r="Z46" s="103">
        <f t="shared" si="431"/>
        <v>30</v>
      </c>
      <c r="AA46" s="101">
        <f t="shared" si="432"/>
        <v>0</v>
      </c>
      <c r="AB46" s="103">
        <f t="shared" si="426"/>
        <v>0</v>
      </c>
      <c r="AC46" s="107"/>
      <c r="AD46" s="103"/>
      <c r="AE46" s="107"/>
      <c r="AF46" s="107"/>
      <c r="AG46" s="103">
        <f t="shared" si="433"/>
        <v>12</v>
      </c>
      <c r="AH46" s="103"/>
    </row>
    <row r="47" ht="30">
      <c r="A47" s="96" t="s">
        <v>101</v>
      </c>
      <c r="B47" s="97" t="s">
        <v>102</v>
      </c>
      <c r="C47" s="211">
        <v>182.90000000000001</v>
      </c>
      <c r="D47" s="337">
        <v>28</v>
      </c>
      <c r="E47" s="270">
        <v>28</v>
      </c>
      <c r="F47" s="217">
        <f t="shared" si="427"/>
        <v>0.15308911973756151</v>
      </c>
      <c r="G47" s="102">
        <v>8</v>
      </c>
      <c r="H47" s="105">
        <v>29</v>
      </c>
      <c r="I47" s="105"/>
      <c r="J47" s="105"/>
      <c r="K47" s="105"/>
      <c r="L47" s="105"/>
      <c r="M47" s="105">
        <v>8</v>
      </c>
      <c r="N47" s="105"/>
      <c r="O47" s="100">
        <v>0</v>
      </c>
      <c r="P47" s="107"/>
      <c r="Q47" s="107"/>
      <c r="R47" s="107"/>
      <c r="S47" s="107"/>
      <c r="T47" s="107"/>
      <c r="U47" s="101">
        <f t="shared" si="428"/>
        <v>0</v>
      </c>
      <c r="V47" s="101">
        <f t="shared" si="429"/>
        <v>8.4000000000000004</v>
      </c>
      <c r="W47" s="103">
        <f t="shared" si="430"/>
        <v>8</v>
      </c>
      <c r="X47" s="107">
        <v>30</v>
      </c>
      <c r="Y47" s="103">
        <f>'ИТОГ и проверка (миша-барс)'!C47</f>
        <v>8</v>
      </c>
      <c r="Z47" s="103">
        <f t="shared" si="431"/>
        <v>28.571428571428569</v>
      </c>
      <c r="AA47" s="101">
        <f t="shared" si="432"/>
        <v>-1.4285714285714306</v>
      </c>
      <c r="AB47" s="103">
        <f t="shared" si="426"/>
        <v>0</v>
      </c>
      <c r="AC47" s="107"/>
      <c r="AD47" s="103"/>
      <c r="AE47" s="107"/>
      <c r="AF47" s="107"/>
      <c r="AG47" s="103">
        <f t="shared" si="433"/>
        <v>8</v>
      </c>
      <c r="AH47" s="103"/>
    </row>
    <row r="48">
      <c r="A48" s="123" t="s">
        <v>103</v>
      </c>
      <c r="B48" s="87" t="s">
        <v>104</v>
      </c>
      <c r="C48" s="206"/>
      <c r="D48" s="208"/>
      <c r="E48" s="301"/>
      <c r="F48" s="256"/>
      <c r="G48" s="149"/>
      <c r="H48" s="91"/>
      <c r="I48" s="91"/>
      <c r="J48" s="91"/>
      <c r="K48" s="91"/>
      <c r="L48" s="91"/>
      <c r="M48" s="91"/>
      <c r="N48" s="91"/>
      <c r="O48" s="89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150"/>
      <c r="AA48" s="90"/>
      <c r="AB48" s="103">
        <f t="shared" si="426"/>
        <v>0</v>
      </c>
      <c r="AC48" s="90"/>
      <c r="AD48" s="90"/>
      <c r="AE48" s="90"/>
      <c r="AF48" s="90"/>
      <c r="AG48" s="90"/>
      <c r="AH48" s="90"/>
    </row>
    <row r="49" ht="45">
      <c r="A49" s="96" t="s">
        <v>105</v>
      </c>
      <c r="B49" s="97" t="s">
        <v>106</v>
      </c>
      <c r="C49" s="238">
        <v>131.72999999999999</v>
      </c>
      <c r="D49" s="337">
        <v>59</v>
      </c>
      <c r="E49" s="295">
        <v>54</v>
      </c>
      <c r="F49" s="217">
        <f t="shared" si="427"/>
        <v>0.4099294010475974</v>
      </c>
      <c r="G49" s="102">
        <v>12</v>
      </c>
      <c r="H49" s="105">
        <v>20</v>
      </c>
      <c r="I49" s="105"/>
      <c r="J49" s="105"/>
      <c r="K49" s="105"/>
      <c r="L49" s="105"/>
      <c r="M49" s="105">
        <v>12</v>
      </c>
      <c r="N49" s="105"/>
      <c r="O49" s="100">
        <v>4</v>
      </c>
      <c r="P49" s="107"/>
      <c r="Q49" s="107"/>
      <c r="R49" s="107"/>
      <c r="S49" s="107"/>
      <c r="T49" s="107"/>
      <c r="U49" s="101">
        <f t="shared" si="428"/>
        <v>33.333333333333336</v>
      </c>
      <c r="V49" s="101">
        <f t="shared" si="429"/>
        <v>16.199999999999999</v>
      </c>
      <c r="W49" s="103">
        <f t="shared" si="430"/>
        <v>16</v>
      </c>
      <c r="X49" s="107">
        <v>30</v>
      </c>
      <c r="Y49" s="103">
        <f>'ИТОГ и проверка (миша-барс)'!C49</f>
        <v>11</v>
      </c>
      <c r="Z49" s="103">
        <f t="shared" si="431"/>
        <v>20.37037037037037</v>
      </c>
      <c r="AA49" s="101">
        <f t="shared" si="432"/>
        <v>-9.6296296296296298</v>
      </c>
      <c r="AB49" s="103">
        <f t="shared" si="426"/>
        <v>0</v>
      </c>
      <c r="AC49" s="107"/>
      <c r="AD49" s="103"/>
      <c r="AE49" s="107"/>
      <c r="AF49" s="107"/>
      <c r="AG49" s="103">
        <f t="shared" si="433"/>
        <v>11</v>
      </c>
      <c r="AH49" s="103"/>
    </row>
    <row r="50" ht="30">
      <c r="A50" s="96" t="s">
        <v>107</v>
      </c>
      <c r="B50" s="97" t="s">
        <v>108</v>
      </c>
      <c r="C50" s="253">
        <v>1574.614</v>
      </c>
      <c r="D50" s="104">
        <v>583</v>
      </c>
      <c r="E50" s="182">
        <v>535</v>
      </c>
      <c r="F50" s="200">
        <f t="shared" si="427"/>
        <v>0.33976580927135158</v>
      </c>
      <c r="G50" s="102">
        <v>87</v>
      </c>
      <c r="H50" s="105">
        <v>15</v>
      </c>
      <c r="I50" s="105"/>
      <c r="J50" s="105"/>
      <c r="K50" s="105"/>
      <c r="L50" s="105"/>
      <c r="M50" s="105">
        <v>87</v>
      </c>
      <c r="N50" s="105"/>
      <c r="O50" s="120">
        <v>1</v>
      </c>
      <c r="P50" s="107"/>
      <c r="Q50" s="107"/>
      <c r="R50" s="107"/>
      <c r="S50" s="107"/>
      <c r="T50" s="107"/>
      <c r="U50" s="101">
        <f t="shared" si="428"/>
        <v>1.1494252873563218</v>
      </c>
      <c r="V50" s="101">
        <f t="shared" si="429"/>
        <v>160.5</v>
      </c>
      <c r="W50" s="103">
        <f t="shared" si="430"/>
        <v>160</v>
      </c>
      <c r="X50" s="107">
        <v>30</v>
      </c>
      <c r="Y50" s="103">
        <f>'ИТОГ и проверка (миша-барс)'!C50</f>
        <v>65</v>
      </c>
      <c r="Z50" s="103">
        <f t="shared" si="431"/>
        <v>12.149532710280374</v>
      </c>
      <c r="AA50" s="101">
        <f t="shared" si="432"/>
        <v>-17.850467289719624</v>
      </c>
      <c r="AB50" s="103">
        <f t="shared" si="426"/>
        <v>0</v>
      </c>
      <c r="AC50" s="107"/>
      <c r="AD50" s="103"/>
      <c r="AE50" s="107"/>
      <c r="AF50" s="107"/>
      <c r="AG50" s="103">
        <f t="shared" si="433"/>
        <v>65</v>
      </c>
      <c r="AH50" s="103"/>
    </row>
    <row r="51" ht="30">
      <c r="A51" s="96" t="s">
        <v>109</v>
      </c>
      <c r="B51" s="97" t="s">
        <v>110</v>
      </c>
      <c r="C51" s="238">
        <v>110.759</v>
      </c>
      <c r="D51" s="337">
        <v>55</v>
      </c>
      <c r="E51" s="373">
        <v>50</v>
      </c>
      <c r="F51" s="217">
        <f t="shared" si="427"/>
        <v>0.45143058351917226</v>
      </c>
      <c r="G51" s="102">
        <v>16</v>
      </c>
      <c r="H51" s="105">
        <v>29</v>
      </c>
      <c r="I51" s="105"/>
      <c r="J51" s="105"/>
      <c r="K51" s="105"/>
      <c r="L51" s="105"/>
      <c r="M51" s="105">
        <v>16</v>
      </c>
      <c r="N51" s="105"/>
      <c r="O51" s="120">
        <v>4</v>
      </c>
      <c r="P51" s="107"/>
      <c r="Q51" s="107"/>
      <c r="R51" s="107"/>
      <c r="S51" s="107"/>
      <c r="T51" s="107"/>
      <c r="U51" s="101">
        <f t="shared" si="428"/>
        <v>25</v>
      </c>
      <c r="V51" s="101">
        <f t="shared" si="429"/>
        <v>15</v>
      </c>
      <c r="W51" s="103">
        <f t="shared" si="430"/>
        <v>15</v>
      </c>
      <c r="X51" s="107">
        <v>30</v>
      </c>
      <c r="Y51" s="103">
        <f>'ИТОГ и проверка (миша-барс)'!C51</f>
        <v>15</v>
      </c>
      <c r="Z51" s="103">
        <f t="shared" si="431"/>
        <v>30</v>
      </c>
      <c r="AA51" s="101">
        <f t="shared" si="432"/>
        <v>0</v>
      </c>
      <c r="AB51" s="103">
        <f t="shared" si="426"/>
        <v>0</v>
      </c>
      <c r="AC51" s="107"/>
      <c r="AD51" s="103"/>
      <c r="AE51" s="107"/>
      <c r="AF51" s="107"/>
      <c r="AG51" s="103">
        <f t="shared" si="433"/>
        <v>15</v>
      </c>
      <c r="AH51" s="103"/>
    </row>
    <row r="52" ht="30">
      <c r="A52" s="96" t="s">
        <v>111</v>
      </c>
      <c r="B52" s="97" t="s">
        <v>112</v>
      </c>
      <c r="C52" s="239">
        <v>395.19999999999999</v>
      </c>
      <c r="D52" s="337">
        <v>168</v>
      </c>
      <c r="E52" s="417">
        <v>173</v>
      </c>
      <c r="F52" s="217">
        <f t="shared" si="427"/>
        <v>0.437753036437247</v>
      </c>
      <c r="G52" s="102">
        <v>50</v>
      </c>
      <c r="H52" s="105">
        <v>30</v>
      </c>
      <c r="I52" s="105"/>
      <c r="J52" s="105"/>
      <c r="K52" s="105"/>
      <c r="L52" s="105"/>
      <c r="M52" s="105">
        <v>50</v>
      </c>
      <c r="N52" s="105"/>
      <c r="O52" s="120">
        <v>20</v>
      </c>
      <c r="P52" s="107"/>
      <c r="Q52" s="107"/>
      <c r="R52" s="107"/>
      <c r="S52" s="107"/>
      <c r="T52" s="107"/>
      <c r="U52" s="101">
        <f t="shared" si="428"/>
        <v>40</v>
      </c>
      <c r="V52" s="101">
        <f t="shared" si="429"/>
        <v>51.899999999999999</v>
      </c>
      <c r="W52" s="103">
        <f t="shared" si="430"/>
        <v>51</v>
      </c>
      <c r="X52" s="107">
        <v>30</v>
      </c>
      <c r="Y52" s="103">
        <f>'ИТОГ и проверка (миша-барс)'!C52</f>
        <v>51</v>
      </c>
      <c r="Z52" s="103">
        <f t="shared" si="431"/>
        <v>29.479768786127167</v>
      </c>
      <c r="AA52" s="101">
        <f t="shared" si="432"/>
        <v>-0.52023121387283311</v>
      </c>
      <c r="AB52" s="103">
        <f t="shared" si="426"/>
        <v>0</v>
      </c>
      <c r="AC52" s="107"/>
      <c r="AD52" s="103"/>
      <c r="AE52" s="107"/>
      <c r="AF52" s="107"/>
      <c r="AG52" s="103">
        <f t="shared" si="433"/>
        <v>51</v>
      </c>
      <c r="AH52" s="103"/>
    </row>
    <row r="53">
      <c r="A53" s="123" t="s">
        <v>113</v>
      </c>
      <c r="B53" s="87" t="s">
        <v>114</v>
      </c>
      <c r="C53" s="218"/>
      <c r="D53" s="88"/>
      <c r="E53" s="210"/>
      <c r="F53" s="235"/>
      <c r="G53" s="149"/>
      <c r="H53" s="91"/>
      <c r="I53" s="91"/>
      <c r="J53" s="91"/>
      <c r="K53" s="91"/>
      <c r="L53" s="91"/>
      <c r="M53" s="91"/>
      <c r="N53" s="91"/>
      <c r="O53" s="89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150"/>
      <c r="AA53" s="90"/>
      <c r="AB53" s="10">
        <f t="shared" si="426"/>
        <v>0</v>
      </c>
      <c r="AC53" s="90"/>
      <c r="AD53" s="90"/>
      <c r="AE53" s="90"/>
      <c r="AF53" s="90"/>
      <c r="AG53" s="90"/>
      <c r="AH53" s="90"/>
    </row>
    <row r="54" ht="45">
      <c r="A54" s="96" t="s">
        <v>115</v>
      </c>
      <c r="B54" s="97" t="s">
        <v>116</v>
      </c>
      <c r="C54" s="214">
        <v>242.89099999999999</v>
      </c>
      <c r="D54" s="337">
        <v>50</v>
      </c>
      <c r="E54" s="270">
        <v>50</v>
      </c>
      <c r="F54" s="217">
        <f t="shared" si="427"/>
        <v>0.20585365451992871</v>
      </c>
      <c r="G54" s="102">
        <v>10</v>
      </c>
      <c r="H54" s="105">
        <v>20</v>
      </c>
      <c r="I54" s="105"/>
      <c r="J54" s="105"/>
      <c r="K54" s="105"/>
      <c r="L54" s="105"/>
      <c r="M54" s="105">
        <v>10</v>
      </c>
      <c r="N54" s="105"/>
      <c r="O54" s="100">
        <v>3</v>
      </c>
      <c r="P54" s="107"/>
      <c r="Q54" s="107"/>
      <c r="R54" s="107"/>
      <c r="S54" s="107"/>
      <c r="T54" s="107"/>
      <c r="U54" s="101">
        <f t="shared" si="428"/>
        <v>30</v>
      </c>
      <c r="V54" s="101">
        <f t="shared" si="429"/>
        <v>15</v>
      </c>
      <c r="W54" s="103">
        <f t="shared" si="430"/>
        <v>15</v>
      </c>
      <c r="X54" s="107">
        <v>30</v>
      </c>
      <c r="Y54" s="103">
        <f>'ИТОГ и проверка (миша-барс)'!C54</f>
        <v>12</v>
      </c>
      <c r="Z54" s="103">
        <f t="shared" si="431"/>
        <v>24</v>
      </c>
      <c r="AA54" s="101">
        <f t="shared" si="432"/>
        <v>-6</v>
      </c>
      <c r="AB54" s="103">
        <f t="shared" si="426"/>
        <v>0</v>
      </c>
      <c r="AC54" s="107"/>
      <c r="AD54" s="103"/>
      <c r="AE54" s="107"/>
      <c r="AF54" s="107"/>
      <c r="AG54" s="103">
        <f t="shared" si="433"/>
        <v>12</v>
      </c>
      <c r="AH54" s="103"/>
    </row>
    <row r="55" ht="30">
      <c r="A55" s="96" t="s">
        <v>117</v>
      </c>
      <c r="B55" s="97" t="s">
        <v>118</v>
      </c>
      <c r="C55" s="238">
        <v>373.82499999999999</v>
      </c>
      <c r="D55" s="337">
        <v>415</v>
      </c>
      <c r="E55" s="213">
        <v>406</v>
      </c>
      <c r="F55" s="217">
        <f t="shared" si="427"/>
        <v>1.0860696850130409</v>
      </c>
      <c r="G55" s="102">
        <v>83</v>
      </c>
      <c r="H55" s="105">
        <v>20</v>
      </c>
      <c r="I55" s="105"/>
      <c r="J55" s="105"/>
      <c r="K55" s="105"/>
      <c r="L55" s="105"/>
      <c r="M55" s="105">
        <v>83</v>
      </c>
      <c r="N55" s="105"/>
      <c r="O55" s="120">
        <v>5</v>
      </c>
      <c r="P55" s="107"/>
      <c r="Q55" s="107"/>
      <c r="R55" s="107"/>
      <c r="S55" s="107"/>
      <c r="T55" s="107"/>
      <c r="U55" s="101">
        <f t="shared" si="428"/>
        <v>6.024096385542169</v>
      </c>
      <c r="V55" s="101">
        <f t="shared" si="429"/>
        <v>121.8</v>
      </c>
      <c r="W55" s="103">
        <f t="shared" si="430"/>
        <v>121</v>
      </c>
      <c r="X55" s="107">
        <v>30</v>
      </c>
      <c r="Y55" s="103">
        <f>'ИТОГ и проверка (миша-барс)'!C55</f>
        <v>81</v>
      </c>
      <c r="Z55" s="103">
        <f t="shared" si="431"/>
        <v>19.95073891625616</v>
      </c>
      <c r="AA55" s="101">
        <f t="shared" si="432"/>
        <v>-10.04926108374384</v>
      </c>
      <c r="AB55" s="103">
        <f t="shared" si="426"/>
        <v>0</v>
      </c>
      <c r="AC55" s="107"/>
      <c r="AD55" s="103"/>
      <c r="AE55" s="107"/>
      <c r="AF55" s="107"/>
      <c r="AG55" s="103">
        <f t="shared" si="433"/>
        <v>81</v>
      </c>
      <c r="AH55" s="103"/>
    </row>
    <row r="56" ht="30">
      <c r="A56" s="96" t="s">
        <v>119</v>
      </c>
      <c r="B56" s="97" t="s">
        <v>120</v>
      </c>
      <c r="C56" s="239">
        <v>46.606000000000002</v>
      </c>
      <c r="D56" s="337">
        <v>46</v>
      </c>
      <c r="E56" s="261">
        <v>43</v>
      </c>
      <c r="F56" s="217">
        <f t="shared" si="427"/>
        <v>0.92262798781272792</v>
      </c>
      <c r="G56" s="102">
        <v>13</v>
      </c>
      <c r="H56" s="105">
        <v>28</v>
      </c>
      <c r="I56" s="105"/>
      <c r="J56" s="105"/>
      <c r="K56" s="105"/>
      <c r="L56" s="105"/>
      <c r="M56" s="105">
        <v>13</v>
      </c>
      <c r="N56" s="105"/>
      <c r="O56" s="104">
        <v>1</v>
      </c>
      <c r="P56" s="107"/>
      <c r="Q56" s="107"/>
      <c r="R56" s="107"/>
      <c r="S56" s="107"/>
      <c r="T56" s="107"/>
      <c r="U56" s="101">
        <f t="shared" si="428"/>
        <v>7.6923076923076916</v>
      </c>
      <c r="V56" s="101">
        <f t="shared" si="429"/>
        <v>12.9</v>
      </c>
      <c r="W56" s="103">
        <f t="shared" si="430"/>
        <v>12</v>
      </c>
      <c r="X56" s="107">
        <v>30</v>
      </c>
      <c r="Y56" s="103">
        <f>'ИТОГ и проверка (миша-барс)'!C56</f>
        <v>11</v>
      </c>
      <c r="Z56" s="103">
        <f t="shared" si="431"/>
        <v>25.581395348837209</v>
      </c>
      <c r="AA56" s="101">
        <f t="shared" si="432"/>
        <v>-4.4186046511627914</v>
      </c>
      <c r="AB56" s="103">
        <f t="shared" si="426"/>
        <v>0</v>
      </c>
      <c r="AC56" s="107"/>
      <c r="AD56" s="103"/>
      <c r="AE56" s="107"/>
      <c r="AF56" s="107"/>
      <c r="AG56" s="103">
        <f t="shared" si="433"/>
        <v>11</v>
      </c>
      <c r="AH56" s="103"/>
    </row>
    <row r="57">
      <c r="A57" s="123" t="s">
        <v>121</v>
      </c>
      <c r="B57" s="87" t="s">
        <v>122</v>
      </c>
      <c r="C57" s="218"/>
      <c r="D57" s="208"/>
      <c r="E57" s="272"/>
      <c r="F57" s="256"/>
      <c r="G57" s="149"/>
      <c r="H57" s="91"/>
      <c r="I57" s="91"/>
      <c r="J57" s="91"/>
      <c r="K57" s="91"/>
      <c r="L57" s="91"/>
      <c r="M57" s="91"/>
      <c r="N57" s="91"/>
      <c r="O57" s="89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150"/>
      <c r="AA57" s="90"/>
      <c r="AB57" s="10">
        <f t="shared" si="426"/>
        <v>0</v>
      </c>
      <c r="AC57" s="90"/>
      <c r="AD57" s="90"/>
      <c r="AE57" s="90"/>
      <c r="AF57" s="90"/>
      <c r="AG57" s="90"/>
      <c r="AH57" s="90"/>
    </row>
    <row r="58" ht="45">
      <c r="A58" s="96" t="s">
        <v>123</v>
      </c>
      <c r="B58" s="97" t="s">
        <v>124</v>
      </c>
      <c r="C58" s="214">
        <v>399.13</v>
      </c>
      <c r="D58" s="104">
        <v>33</v>
      </c>
      <c r="E58" s="182">
        <v>94</v>
      </c>
      <c r="F58" s="200">
        <f t="shared" si="427"/>
        <v>0.2355122391200862</v>
      </c>
      <c r="G58" s="102">
        <v>7</v>
      </c>
      <c r="H58" s="105">
        <v>21</v>
      </c>
      <c r="I58" s="105"/>
      <c r="J58" s="105"/>
      <c r="K58" s="105"/>
      <c r="L58" s="105"/>
      <c r="M58" s="105">
        <v>7</v>
      </c>
      <c r="N58" s="105"/>
      <c r="O58" s="120">
        <v>1</v>
      </c>
      <c r="P58" s="107"/>
      <c r="Q58" s="107"/>
      <c r="R58" s="107"/>
      <c r="S58" s="107"/>
      <c r="T58" s="107"/>
      <c r="U58" s="101">
        <f t="shared" si="428"/>
        <v>14.285714285714285</v>
      </c>
      <c r="V58" s="101">
        <f t="shared" si="429"/>
        <v>28.199999999999999</v>
      </c>
      <c r="W58" s="103">
        <f t="shared" si="430"/>
        <v>28</v>
      </c>
      <c r="X58" s="107">
        <v>30</v>
      </c>
      <c r="Y58" s="103">
        <f>'ИТОГ и проверка (миша-барс)'!C58</f>
        <v>10</v>
      </c>
      <c r="Z58" s="103">
        <f t="shared" si="431"/>
        <v>10.638297872340425</v>
      </c>
      <c r="AA58" s="101">
        <f t="shared" si="432"/>
        <v>-19.361702127659576</v>
      </c>
      <c r="AB58" s="103">
        <f t="shared" si="426"/>
        <v>0</v>
      </c>
      <c r="AC58" s="107"/>
      <c r="AD58" s="103"/>
      <c r="AE58" s="107"/>
      <c r="AF58" s="107"/>
      <c r="AG58" s="103">
        <f t="shared" si="433"/>
        <v>10</v>
      </c>
      <c r="AH58" s="103"/>
    </row>
    <row r="59" ht="30">
      <c r="A59" s="96" t="s">
        <v>125</v>
      </c>
      <c r="B59" s="97" t="s">
        <v>126</v>
      </c>
      <c r="C59" s="211">
        <v>162.821</v>
      </c>
      <c r="D59" s="337">
        <v>72</v>
      </c>
      <c r="E59" s="418">
        <v>72</v>
      </c>
      <c r="F59" s="217">
        <f t="shared" si="427"/>
        <v>0.44220340128116153</v>
      </c>
      <c r="G59" s="102">
        <v>8</v>
      </c>
      <c r="H59" s="105">
        <v>11</v>
      </c>
      <c r="I59" s="105"/>
      <c r="J59" s="105"/>
      <c r="K59" s="105"/>
      <c r="L59" s="105"/>
      <c r="M59" s="105">
        <v>8</v>
      </c>
      <c r="N59" s="105"/>
      <c r="O59" s="120">
        <v>2</v>
      </c>
      <c r="P59" s="107"/>
      <c r="Q59" s="107"/>
      <c r="R59" s="107"/>
      <c r="S59" s="107"/>
      <c r="T59" s="107"/>
      <c r="U59" s="101">
        <f t="shared" si="428"/>
        <v>25</v>
      </c>
      <c r="V59" s="101">
        <f t="shared" si="429"/>
        <v>21.599999999999998</v>
      </c>
      <c r="W59" s="103">
        <f t="shared" si="430"/>
        <v>21</v>
      </c>
      <c r="X59" s="107">
        <v>30</v>
      </c>
      <c r="Y59" s="103">
        <f>'ИТОГ и проверка (миша-барс)'!C59</f>
        <v>8</v>
      </c>
      <c r="Z59" s="103">
        <f t="shared" si="431"/>
        <v>11.111111111111111</v>
      </c>
      <c r="AA59" s="101">
        <f t="shared" si="432"/>
        <v>-18.888888888888889</v>
      </c>
      <c r="AB59" s="103">
        <f t="shared" si="426"/>
        <v>0</v>
      </c>
      <c r="AC59" s="107"/>
      <c r="AD59" s="103"/>
      <c r="AE59" s="107"/>
      <c r="AF59" s="107"/>
      <c r="AG59" s="103">
        <f t="shared" si="433"/>
        <v>8</v>
      </c>
      <c r="AH59" s="103"/>
    </row>
    <row r="60">
      <c r="A60" s="123" t="s">
        <v>127</v>
      </c>
      <c r="B60" s="87" t="s">
        <v>128</v>
      </c>
      <c r="C60" s="206"/>
      <c r="D60" s="208"/>
      <c r="E60" s="301"/>
      <c r="F60" s="256"/>
      <c r="G60" s="149"/>
      <c r="H60" s="91"/>
      <c r="I60" s="91"/>
      <c r="J60" s="91"/>
      <c r="K60" s="91"/>
      <c r="L60" s="91"/>
      <c r="M60" s="91"/>
      <c r="N60" s="91"/>
      <c r="O60" s="89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150"/>
      <c r="AA60" s="90"/>
      <c r="AB60" s="103">
        <f t="shared" si="426"/>
        <v>0</v>
      </c>
      <c r="AC60" s="90"/>
      <c r="AD60" s="90"/>
      <c r="AE60" s="90"/>
      <c r="AF60" s="90"/>
      <c r="AG60" s="90"/>
      <c r="AH60" s="90"/>
    </row>
    <row r="61" ht="75">
      <c r="A61" s="96" t="s">
        <v>129</v>
      </c>
      <c r="B61" s="97" t="s">
        <v>130</v>
      </c>
      <c r="C61" s="211">
        <v>51.076999999999998</v>
      </c>
      <c r="D61" s="337">
        <v>39</v>
      </c>
      <c r="E61" s="270">
        <v>43</v>
      </c>
      <c r="F61" s="217">
        <f t="shared" si="427"/>
        <v>0.84186620200873197</v>
      </c>
      <c r="G61" s="102">
        <v>11</v>
      </c>
      <c r="H61" s="105">
        <v>28</v>
      </c>
      <c r="I61" s="105"/>
      <c r="J61" s="105"/>
      <c r="K61" s="105"/>
      <c r="L61" s="105"/>
      <c r="M61" s="105">
        <v>11</v>
      </c>
      <c r="N61" s="105"/>
      <c r="O61" s="100">
        <v>4</v>
      </c>
      <c r="P61" s="107"/>
      <c r="Q61" s="107"/>
      <c r="R61" s="107"/>
      <c r="S61" s="107"/>
      <c r="T61" s="107"/>
      <c r="U61" s="101">
        <f t="shared" si="428"/>
        <v>36.363636363636367</v>
      </c>
      <c r="V61" s="101">
        <f t="shared" si="429"/>
        <v>12.9</v>
      </c>
      <c r="W61" s="103">
        <f t="shared" si="430"/>
        <v>12</v>
      </c>
      <c r="X61" s="107">
        <v>30</v>
      </c>
      <c r="Y61" s="103">
        <f>'ИТОГ и проверка (миша-барс)'!C61</f>
        <v>12</v>
      </c>
      <c r="Z61" s="103">
        <f t="shared" si="431"/>
        <v>27.906976744186046</v>
      </c>
      <c r="AA61" s="101">
        <f t="shared" si="432"/>
        <v>-2.0930232558139537</v>
      </c>
      <c r="AB61" s="103">
        <f t="shared" si="426"/>
        <v>0</v>
      </c>
      <c r="AC61" s="107"/>
      <c r="AD61" s="103"/>
      <c r="AE61" s="107"/>
      <c r="AF61" s="107"/>
      <c r="AG61" s="103">
        <f t="shared" si="433"/>
        <v>12</v>
      </c>
      <c r="AH61" s="103"/>
    </row>
    <row r="62" ht="45">
      <c r="A62" s="96" t="s">
        <v>131</v>
      </c>
      <c r="B62" s="97" t="s">
        <v>132</v>
      </c>
      <c r="C62" s="265">
        <v>135.06299999999999</v>
      </c>
      <c r="D62" s="104">
        <v>51</v>
      </c>
      <c r="E62" s="230">
        <v>51</v>
      </c>
      <c r="F62" s="200">
        <f t="shared" si="427"/>
        <v>0.37760156371471093</v>
      </c>
      <c r="G62" s="102">
        <v>15</v>
      </c>
      <c r="H62" s="105">
        <v>29</v>
      </c>
      <c r="I62" s="105"/>
      <c r="J62" s="105"/>
      <c r="K62" s="105"/>
      <c r="L62" s="105"/>
      <c r="M62" s="105">
        <v>15</v>
      </c>
      <c r="N62" s="105"/>
      <c r="O62" s="100">
        <v>1</v>
      </c>
      <c r="P62" s="107"/>
      <c r="Q62" s="107"/>
      <c r="R62" s="107"/>
      <c r="S62" s="107"/>
      <c r="T62" s="107"/>
      <c r="U62" s="101">
        <f t="shared" si="428"/>
        <v>6.666666666666667</v>
      </c>
      <c r="V62" s="101">
        <f t="shared" si="429"/>
        <v>15.299999999999999</v>
      </c>
      <c r="W62" s="103">
        <f t="shared" si="430"/>
        <v>15</v>
      </c>
      <c r="X62" s="107">
        <v>30</v>
      </c>
      <c r="Y62" s="103">
        <f>'ИТОГ и проверка (миша-барс)'!C62</f>
        <v>15</v>
      </c>
      <c r="Z62" s="103">
        <f t="shared" si="431"/>
        <v>29.411764705882351</v>
      </c>
      <c r="AA62" s="101">
        <f t="shared" si="432"/>
        <v>-0.58823529411764852</v>
      </c>
      <c r="AB62" s="103">
        <f t="shared" si="426"/>
        <v>0</v>
      </c>
      <c r="AC62" s="107"/>
      <c r="AD62" s="103"/>
      <c r="AE62" s="107"/>
      <c r="AF62" s="107"/>
      <c r="AG62" s="103">
        <f t="shared" si="433"/>
        <v>15</v>
      </c>
      <c r="AH62" s="103"/>
    </row>
    <row r="63" ht="45">
      <c r="A63" s="96" t="s">
        <v>133</v>
      </c>
      <c r="B63" s="97" t="s">
        <v>134</v>
      </c>
      <c r="C63" s="238">
        <v>220.90799999999999</v>
      </c>
      <c r="D63" s="104">
        <v>11</v>
      </c>
      <c r="E63" s="100">
        <v>8</v>
      </c>
      <c r="F63" s="200">
        <f t="shared" si="427"/>
        <v>0.03621417060495772</v>
      </c>
      <c r="G63" s="102">
        <v>2</v>
      </c>
      <c r="H63" s="105">
        <v>18</v>
      </c>
      <c r="I63" s="105"/>
      <c r="J63" s="105"/>
      <c r="K63" s="105"/>
      <c r="L63" s="105"/>
      <c r="M63" s="105">
        <v>2</v>
      </c>
      <c r="N63" s="105"/>
      <c r="O63" s="100">
        <v>0</v>
      </c>
      <c r="P63" s="107"/>
      <c r="Q63" s="107"/>
      <c r="R63" s="107"/>
      <c r="S63" s="107"/>
      <c r="T63" s="107"/>
      <c r="U63" s="101">
        <f t="shared" si="428"/>
        <v>0</v>
      </c>
      <c r="V63" s="101">
        <f t="shared" si="429"/>
        <v>2.3999999999999999</v>
      </c>
      <c r="W63" s="103">
        <f t="shared" si="430"/>
        <v>2</v>
      </c>
      <c r="X63" s="107">
        <v>30</v>
      </c>
      <c r="Y63" s="103">
        <f>'ИТОГ и проверка (миша-барс)'!C63</f>
        <v>2</v>
      </c>
      <c r="Z63" s="103">
        <f t="shared" si="431"/>
        <v>25</v>
      </c>
      <c r="AA63" s="101">
        <f t="shared" si="432"/>
        <v>-5</v>
      </c>
      <c r="AB63" s="103">
        <f t="shared" si="426"/>
        <v>0</v>
      </c>
      <c r="AC63" s="107"/>
      <c r="AD63" s="103"/>
      <c r="AE63" s="107"/>
      <c r="AF63" s="107"/>
      <c r="AG63" s="103">
        <f t="shared" si="433"/>
        <v>2</v>
      </c>
      <c r="AH63" s="103"/>
    </row>
    <row r="64" ht="30">
      <c r="A64" s="96" t="s">
        <v>135</v>
      </c>
      <c r="B64" s="97" t="s">
        <v>136</v>
      </c>
      <c r="C64" s="214">
        <v>9.9800000000000004</v>
      </c>
      <c r="D64" s="104">
        <v>12</v>
      </c>
      <c r="E64" s="230">
        <v>12</v>
      </c>
      <c r="F64" s="200">
        <f t="shared" si="427"/>
        <v>1.2024048096192383</v>
      </c>
      <c r="G64" s="102">
        <v>3</v>
      </c>
      <c r="H64" s="105">
        <v>25</v>
      </c>
      <c r="I64" s="105"/>
      <c r="J64" s="105"/>
      <c r="K64" s="105"/>
      <c r="L64" s="105"/>
      <c r="M64" s="105">
        <v>3</v>
      </c>
      <c r="N64" s="105"/>
      <c r="O64" s="100">
        <v>2</v>
      </c>
      <c r="P64" s="107"/>
      <c r="Q64" s="107"/>
      <c r="R64" s="107"/>
      <c r="S64" s="107"/>
      <c r="T64" s="107"/>
      <c r="U64" s="101">
        <f t="shared" si="428"/>
        <v>66.666666666666671</v>
      </c>
      <c r="V64" s="101">
        <f t="shared" si="429"/>
        <v>3.5999999999999996</v>
      </c>
      <c r="W64" s="103">
        <f t="shared" si="430"/>
        <v>3</v>
      </c>
      <c r="X64" s="107">
        <v>30</v>
      </c>
      <c r="Y64" s="103">
        <f>'ИТОГ и проверка (миша-барс)'!C64</f>
        <v>3</v>
      </c>
      <c r="Z64" s="103">
        <f t="shared" si="431"/>
        <v>25</v>
      </c>
      <c r="AA64" s="101">
        <f t="shared" si="432"/>
        <v>-5</v>
      </c>
      <c r="AB64" s="103">
        <f t="shared" si="426"/>
        <v>0</v>
      </c>
      <c r="AC64" s="107"/>
      <c r="AD64" s="103"/>
      <c r="AE64" s="107"/>
      <c r="AF64" s="107"/>
      <c r="AG64" s="103">
        <f t="shared" si="433"/>
        <v>3</v>
      </c>
      <c r="AH64" s="103"/>
    </row>
    <row r="65" ht="31.5">
      <c r="A65" s="96" t="s">
        <v>137</v>
      </c>
      <c r="B65" s="97" t="s">
        <v>138</v>
      </c>
      <c r="C65" s="211">
        <v>16.030000000000001</v>
      </c>
      <c r="D65" s="104">
        <v>16</v>
      </c>
      <c r="E65" s="120">
        <v>14</v>
      </c>
      <c r="F65" s="200">
        <f t="shared" si="427"/>
        <v>0.87336244541484709</v>
      </c>
      <c r="G65" s="102">
        <v>3</v>
      </c>
      <c r="H65" s="105">
        <v>19</v>
      </c>
      <c r="I65" s="105"/>
      <c r="J65" s="105"/>
      <c r="K65" s="105"/>
      <c r="L65" s="105"/>
      <c r="M65" s="105">
        <v>3</v>
      </c>
      <c r="N65" s="105"/>
      <c r="O65" s="120">
        <v>0</v>
      </c>
      <c r="P65" s="107"/>
      <c r="Q65" s="107"/>
      <c r="R65" s="107"/>
      <c r="S65" s="107"/>
      <c r="T65" s="107"/>
      <c r="U65" s="101">
        <f t="shared" si="428"/>
        <v>0</v>
      </c>
      <c r="V65" s="101">
        <f t="shared" si="429"/>
        <v>4.2000000000000002</v>
      </c>
      <c r="W65" s="103">
        <f t="shared" si="430"/>
        <v>4</v>
      </c>
      <c r="X65" s="107">
        <v>30</v>
      </c>
      <c r="Y65" s="103">
        <f>'ИТОГ и проверка (миша-барс)'!C65</f>
        <v>2</v>
      </c>
      <c r="Z65" s="103">
        <f t="shared" si="431"/>
        <v>14.285714285714285</v>
      </c>
      <c r="AA65" s="101">
        <f t="shared" si="432"/>
        <v>-15.714285714285715</v>
      </c>
      <c r="AB65" s="103">
        <f t="shared" si="426"/>
        <v>0</v>
      </c>
      <c r="AC65" s="107"/>
      <c r="AD65" s="103"/>
      <c r="AE65" s="107"/>
      <c r="AF65" s="107"/>
      <c r="AG65" s="103">
        <f t="shared" si="433"/>
        <v>2</v>
      </c>
      <c r="AH65" s="103"/>
    </row>
    <row r="66" ht="31.5">
      <c r="A66" s="96" t="s">
        <v>139</v>
      </c>
      <c r="B66" s="97" t="s">
        <v>140</v>
      </c>
      <c r="C66" s="214">
        <v>11.130000000000001</v>
      </c>
      <c r="D66" s="104">
        <v>19</v>
      </c>
      <c r="E66" s="182">
        <v>21</v>
      </c>
      <c r="F66" s="200">
        <f t="shared" si="427"/>
        <v>1.8867924528301885</v>
      </c>
      <c r="G66" s="102">
        <v>4</v>
      </c>
      <c r="H66" s="105">
        <v>21</v>
      </c>
      <c r="I66" s="105"/>
      <c r="J66" s="105"/>
      <c r="K66" s="105"/>
      <c r="L66" s="105"/>
      <c r="M66" s="105">
        <v>4</v>
      </c>
      <c r="N66" s="105"/>
      <c r="O66" s="120">
        <v>0</v>
      </c>
      <c r="P66" s="107"/>
      <c r="Q66" s="107"/>
      <c r="R66" s="107"/>
      <c r="S66" s="107"/>
      <c r="T66" s="107"/>
      <c r="U66" s="101">
        <f t="shared" si="428"/>
        <v>0</v>
      </c>
      <c r="V66" s="101">
        <f t="shared" si="429"/>
        <v>6.2999999999999998</v>
      </c>
      <c r="W66" s="103">
        <f t="shared" si="430"/>
        <v>6</v>
      </c>
      <c r="X66" s="107">
        <v>30</v>
      </c>
      <c r="Y66" s="103">
        <f>'ИТОГ и проверка (миша-барс)'!C66</f>
        <v>4</v>
      </c>
      <c r="Z66" s="103">
        <f t="shared" si="431"/>
        <v>19.047619047619047</v>
      </c>
      <c r="AA66" s="101">
        <f t="shared" si="432"/>
        <v>-10.952380952380953</v>
      </c>
      <c r="AB66" s="103">
        <f t="shared" si="426"/>
        <v>0</v>
      </c>
      <c r="AC66" s="107"/>
      <c r="AD66" s="103"/>
      <c r="AE66" s="107"/>
      <c r="AF66" s="107"/>
      <c r="AG66" s="103">
        <f t="shared" si="433"/>
        <v>4</v>
      </c>
      <c r="AH66" s="103"/>
    </row>
    <row r="67" ht="31.5">
      <c r="A67" s="96" t="s">
        <v>141</v>
      </c>
      <c r="B67" s="97" t="s">
        <v>142</v>
      </c>
      <c r="C67" s="232">
        <v>7.4029999999999996</v>
      </c>
      <c r="D67" s="104">
        <v>12</v>
      </c>
      <c r="E67" s="120">
        <v>13</v>
      </c>
      <c r="F67" s="200">
        <f t="shared" si="427"/>
        <v>1.756044846683777</v>
      </c>
      <c r="G67" s="102">
        <v>3</v>
      </c>
      <c r="H67" s="105">
        <v>25</v>
      </c>
      <c r="I67" s="105"/>
      <c r="J67" s="105"/>
      <c r="K67" s="105"/>
      <c r="L67" s="105"/>
      <c r="M67" s="105">
        <v>3</v>
      </c>
      <c r="N67" s="105"/>
      <c r="O67" s="100">
        <v>0</v>
      </c>
      <c r="P67" s="107"/>
      <c r="Q67" s="107"/>
      <c r="R67" s="107"/>
      <c r="S67" s="107"/>
      <c r="T67" s="107"/>
      <c r="U67" s="101">
        <f t="shared" si="428"/>
        <v>0</v>
      </c>
      <c r="V67" s="101">
        <f t="shared" si="429"/>
        <v>3.8999999999999999</v>
      </c>
      <c r="W67" s="103">
        <f t="shared" si="430"/>
        <v>3</v>
      </c>
      <c r="X67" s="107">
        <v>30</v>
      </c>
      <c r="Y67" s="103">
        <f>'ИТОГ и проверка (миша-барс)'!C67</f>
        <v>3</v>
      </c>
      <c r="Z67" s="103">
        <f t="shared" si="431"/>
        <v>23.076923076923077</v>
      </c>
      <c r="AA67" s="101">
        <f t="shared" si="432"/>
        <v>-6.9230769230769234</v>
      </c>
      <c r="AB67" s="103">
        <f t="shared" si="426"/>
        <v>0</v>
      </c>
      <c r="AC67" s="107"/>
      <c r="AD67" s="103"/>
      <c r="AE67" s="107"/>
      <c r="AF67" s="107"/>
      <c r="AG67" s="103">
        <f t="shared" si="433"/>
        <v>3</v>
      </c>
      <c r="AH67" s="103"/>
    </row>
    <row r="68" ht="31.5">
      <c r="A68" s="96" t="s">
        <v>143</v>
      </c>
      <c r="B68" s="97" t="s">
        <v>144</v>
      </c>
      <c r="C68" s="239">
        <v>8</v>
      </c>
      <c r="D68" s="104">
        <v>6</v>
      </c>
      <c r="E68" s="269">
        <v>7</v>
      </c>
      <c r="F68" s="200">
        <f t="shared" si="427"/>
        <v>0.875</v>
      </c>
      <c r="G68" s="102">
        <v>1</v>
      </c>
      <c r="H68" s="105">
        <v>17</v>
      </c>
      <c r="I68" s="105"/>
      <c r="J68" s="105"/>
      <c r="K68" s="105"/>
      <c r="L68" s="105"/>
      <c r="M68" s="105">
        <v>1</v>
      </c>
      <c r="N68" s="105"/>
      <c r="O68" s="100">
        <v>0</v>
      </c>
      <c r="P68" s="107"/>
      <c r="Q68" s="107"/>
      <c r="R68" s="107"/>
      <c r="S68" s="107"/>
      <c r="T68" s="107"/>
      <c r="U68" s="101">
        <f t="shared" si="428"/>
        <v>0</v>
      </c>
      <c r="V68" s="101">
        <f t="shared" si="429"/>
        <v>2.1000000000000001</v>
      </c>
      <c r="W68" s="103">
        <f t="shared" si="430"/>
        <v>2</v>
      </c>
      <c r="X68" s="107">
        <v>30</v>
      </c>
      <c r="Y68" s="103">
        <f>'ИТОГ и проверка (миша-барс)'!C68</f>
        <v>2</v>
      </c>
      <c r="Z68" s="103">
        <f t="shared" si="431"/>
        <v>28.571428571428569</v>
      </c>
      <c r="AA68" s="101">
        <f t="shared" si="432"/>
        <v>-1.4285714285714306</v>
      </c>
      <c r="AB68" s="103">
        <f t="shared" si="426"/>
        <v>0</v>
      </c>
      <c r="AC68" s="107"/>
      <c r="AD68" s="103"/>
      <c r="AE68" s="107"/>
      <c r="AF68" s="107"/>
      <c r="AG68" s="103">
        <f t="shared" si="433"/>
        <v>2</v>
      </c>
      <c r="AH68" s="103"/>
    </row>
    <row r="69" ht="31.5">
      <c r="A69" s="96" t="s">
        <v>145</v>
      </c>
      <c r="B69" s="97" t="s">
        <v>146</v>
      </c>
      <c r="C69" s="211">
        <v>28.376999999999999</v>
      </c>
      <c r="D69" s="104">
        <v>11</v>
      </c>
      <c r="E69" s="139">
        <v>14</v>
      </c>
      <c r="F69" s="200">
        <f t="shared" si="427"/>
        <v>0.49335729640201575</v>
      </c>
      <c r="G69" s="102">
        <v>3</v>
      </c>
      <c r="H69" s="105">
        <v>27</v>
      </c>
      <c r="I69" s="105"/>
      <c r="J69" s="105"/>
      <c r="K69" s="105"/>
      <c r="L69" s="105"/>
      <c r="M69" s="105">
        <v>3</v>
      </c>
      <c r="N69" s="105"/>
      <c r="O69" s="100">
        <v>2</v>
      </c>
      <c r="P69" s="107"/>
      <c r="Q69" s="107"/>
      <c r="R69" s="107"/>
      <c r="S69" s="107"/>
      <c r="T69" s="107"/>
      <c r="U69" s="101">
        <f t="shared" si="428"/>
        <v>66.666666666666671</v>
      </c>
      <c r="V69" s="101">
        <f t="shared" si="429"/>
        <v>4.2000000000000002</v>
      </c>
      <c r="W69" s="103">
        <f t="shared" si="430"/>
        <v>4</v>
      </c>
      <c r="X69" s="107">
        <v>30</v>
      </c>
      <c r="Y69" s="103">
        <f>'ИТОГ и проверка (миша-барс)'!C69</f>
        <v>4</v>
      </c>
      <c r="Z69" s="103">
        <f t="shared" si="431"/>
        <v>28.571428571428569</v>
      </c>
      <c r="AA69" s="101">
        <f t="shared" si="432"/>
        <v>-1.4285714285714306</v>
      </c>
      <c r="AB69" s="103">
        <f t="shared" si="426"/>
        <v>0</v>
      </c>
      <c r="AC69" s="107"/>
      <c r="AD69" s="103"/>
      <c r="AE69" s="107"/>
      <c r="AF69" s="107"/>
      <c r="AG69" s="103">
        <f t="shared" si="433"/>
        <v>4</v>
      </c>
      <c r="AH69" s="103"/>
    </row>
    <row r="70" ht="31.5">
      <c r="A70" s="96" t="s">
        <v>147</v>
      </c>
      <c r="B70" s="97" t="s">
        <v>148</v>
      </c>
      <c r="C70" s="214">
        <v>36.741999999999997</v>
      </c>
      <c r="D70" s="104">
        <v>0</v>
      </c>
      <c r="E70" s="269">
        <v>3</v>
      </c>
      <c r="F70" s="200">
        <f t="shared" si="427"/>
        <v>0.0816504273039029</v>
      </c>
      <c r="G70" s="102">
        <v>0</v>
      </c>
      <c r="H70" s="105">
        <v>0</v>
      </c>
      <c r="I70" s="105"/>
      <c r="J70" s="105"/>
      <c r="K70" s="105"/>
      <c r="L70" s="105"/>
      <c r="M70" s="105">
        <v>0</v>
      </c>
      <c r="N70" s="105"/>
      <c r="O70" s="100">
        <v>0</v>
      </c>
      <c r="P70" s="107"/>
      <c r="Q70" s="107"/>
      <c r="R70" s="107"/>
      <c r="S70" s="107"/>
      <c r="T70" s="107"/>
      <c r="U70" s="101">
        <v>0</v>
      </c>
      <c r="V70" s="101">
        <f t="shared" si="429"/>
        <v>0</v>
      </c>
      <c r="W70" s="103">
        <f t="shared" si="430"/>
        <v>0</v>
      </c>
      <c r="X70" s="107">
        <v>0</v>
      </c>
      <c r="Y70" s="103">
        <f>'ИТОГ и проверка (миша-барс)'!C70</f>
        <v>0</v>
      </c>
      <c r="Z70" s="103">
        <f t="shared" si="431"/>
        <v>0</v>
      </c>
      <c r="AA70" s="101">
        <f t="shared" si="432"/>
        <v>0</v>
      </c>
      <c r="AB70" s="103">
        <f t="shared" si="426"/>
        <v>0</v>
      </c>
      <c r="AC70" s="107"/>
      <c r="AD70" s="103"/>
      <c r="AE70" s="107"/>
      <c r="AF70" s="107"/>
      <c r="AG70" s="103">
        <f t="shared" si="433"/>
        <v>0</v>
      </c>
      <c r="AH70" s="103"/>
    </row>
    <row r="71" ht="110.25">
      <c r="A71" s="96" t="s">
        <v>149</v>
      </c>
      <c r="B71" s="97" t="s">
        <v>150</v>
      </c>
      <c r="C71" s="238">
        <v>120.44</v>
      </c>
      <c r="D71" s="104">
        <v>79</v>
      </c>
      <c r="E71" s="104">
        <v>72</v>
      </c>
      <c r="F71" s="200">
        <f t="shared" si="427"/>
        <v>0.59780803719694453</v>
      </c>
      <c r="G71" s="102">
        <v>13</v>
      </c>
      <c r="H71" s="105">
        <v>16</v>
      </c>
      <c r="I71" s="105"/>
      <c r="J71" s="105"/>
      <c r="K71" s="105"/>
      <c r="L71" s="105"/>
      <c r="M71" s="105">
        <v>13</v>
      </c>
      <c r="N71" s="105"/>
      <c r="O71" s="120">
        <v>0</v>
      </c>
      <c r="P71" s="107"/>
      <c r="Q71" s="107"/>
      <c r="R71" s="107"/>
      <c r="S71" s="107"/>
      <c r="T71" s="107"/>
      <c r="U71" s="101">
        <f t="shared" si="428"/>
        <v>0</v>
      </c>
      <c r="V71" s="101">
        <f t="shared" si="429"/>
        <v>21.599999999999998</v>
      </c>
      <c r="W71" s="103">
        <f t="shared" si="430"/>
        <v>21</v>
      </c>
      <c r="X71" s="107">
        <v>30</v>
      </c>
      <c r="Y71" s="103">
        <f>'ИТОГ и проверка (миша-барс)'!C71</f>
        <v>14</v>
      </c>
      <c r="Z71" s="103">
        <f t="shared" si="431"/>
        <v>19.444444444444446</v>
      </c>
      <c r="AA71" s="101">
        <f t="shared" si="432"/>
        <v>-10.555555555555554</v>
      </c>
      <c r="AB71" s="103">
        <f t="shared" si="426"/>
        <v>0</v>
      </c>
      <c r="AC71" s="107"/>
      <c r="AD71" s="103"/>
      <c r="AE71" s="107"/>
      <c r="AF71" s="107"/>
      <c r="AG71" s="103">
        <f t="shared" si="433"/>
        <v>14</v>
      </c>
      <c r="AH71" s="103"/>
    </row>
    <row r="72" ht="31.5">
      <c r="A72" s="96" t="s">
        <v>151</v>
      </c>
      <c r="B72" s="97" t="s">
        <v>152</v>
      </c>
      <c r="C72" s="214">
        <v>10.984999999999999</v>
      </c>
      <c r="D72" s="104">
        <v>11</v>
      </c>
      <c r="E72" s="269">
        <v>8</v>
      </c>
      <c r="F72" s="200">
        <f t="shared" si="427"/>
        <v>0.72826581702321347</v>
      </c>
      <c r="G72" s="102">
        <v>3</v>
      </c>
      <c r="H72" s="105">
        <v>27</v>
      </c>
      <c r="I72" s="105"/>
      <c r="J72" s="105"/>
      <c r="K72" s="105"/>
      <c r="L72" s="105"/>
      <c r="M72" s="105">
        <v>3</v>
      </c>
      <c r="N72" s="105"/>
      <c r="O72" s="120">
        <v>0</v>
      </c>
      <c r="P72" s="107"/>
      <c r="Q72" s="107"/>
      <c r="R72" s="107"/>
      <c r="S72" s="107"/>
      <c r="T72" s="107"/>
      <c r="U72" s="101">
        <f t="shared" si="428"/>
        <v>0</v>
      </c>
      <c r="V72" s="101">
        <f t="shared" si="429"/>
        <v>2.3999999999999999</v>
      </c>
      <c r="W72" s="103">
        <f t="shared" si="430"/>
        <v>2</v>
      </c>
      <c r="X72" s="107">
        <v>30</v>
      </c>
      <c r="Y72" s="103">
        <f>'ИТОГ и проверка (миша-барс)'!C72</f>
        <v>2</v>
      </c>
      <c r="Z72" s="103">
        <f t="shared" si="431"/>
        <v>25</v>
      </c>
      <c r="AA72" s="101">
        <f t="shared" si="432"/>
        <v>-5</v>
      </c>
      <c r="AB72" s="103">
        <f t="shared" si="426"/>
        <v>0</v>
      </c>
      <c r="AC72" s="107"/>
      <c r="AD72" s="103"/>
      <c r="AE72" s="107"/>
      <c r="AF72" s="107"/>
      <c r="AG72" s="103">
        <f t="shared" si="433"/>
        <v>2</v>
      </c>
      <c r="AH72" s="103"/>
    </row>
    <row r="73">
      <c r="A73" s="123" t="s">
        <v>153</v>
      </c>
      <c r="B73" s="87" t="s">
        <v>154</v>
      </c>
      <c r="C73" s="218"/>
      <c r="D73" s="88"/>
      <c r="E73" s="89"/>
      <c r="F73" s="235"/>
      <c r="G73" s="149"/>
      <c r="H73" s="91"/>
      <c r="I73" s="91"/>
      <c r="J73" s="91"/>
      <c r="K73" s="91"/>
      <c r="L73" s="91"/>
      <c r="M73" s="91"/>
      <c r="N73" s="91"/>
      <c r="O73" s="89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150"/>
      <c r="AA73" s="90"/>
      <c r="AB73" s="10">
        <f t="shared" si="426"/>
        <v>0</v>
      </c>
      <c r="AC73" s="90"/>
      <c r="AD73" s="90"/>
      <c r="AE73" s="90"/>
      <c r="AF73" s="90"/>
      <c r="AG73" s="90"/>
      <c r="AH73" s="90"/>
    </row>
    <row r="74" ht="63">
      <c r="A74" s="96" t="s">
        <v>155</v>
      </c>
      <c r="B74" s="97" t="s">
        <v>156</v>
      </c>
      <c r="C74" s="214">
        <v>589.99000000000001</v>
      </c>
      <c r="D74" s="104">
        <v>204</v>
      </c>
      <c r="E74" s="182">
        <v>209</v>
      </c>
      <c r="F74" s="200">
        <f t="shared" si="427"/>
        <v>0.35424329225919082</v>
      </c>
      <c r="G74" s="102">
        <v>61</v>
      </c>
      <c r="H74" s="105">
        <v>30</v>
      </c>
      <c r="I74" s="278"/>
      <c r="J74" s="105"/>
      <c r="K74" s="105"/>
      <c r="L74" s="105"/>
      <c r="M74" s="105">
        <v>61</v>
      </c>
      <c r="N74" s="105"/>
      <c r="O74" s="120">
        <v>4</v>
      </c>
      <c r="P74" s="107"/>
      <c r="Q74" s="107"/>
      <c r="R74" s="107"/>
      <c r="S74" s="107"/>
      <c r="T74" s="107"/>
      <c r="U74" s="101">
        <f t="shared" si="428"/>
        <v>6.557377049180328</v>
      </c>
      <c r="V74" s="101">
        <f t="shared" si="429"/>
        <v>62.699999999999996</v>
      </c>
      <c r="W74" s="103">
        <f t="shared" si="430"/>
        <v>62</v>
      </c>
      <c r="X74" s="107">
        <v>30</v>
      </c>
      <c r="Y74" s="103">
        <f>'ИТОГ и проверка (миша-барс)'!C74</f>
        <v>62</v>
      </c>
      <c r="Z74" s="103">
        <f t="shared" si="431"/>
        <v>29.665071770334929</v>
      </c>
      <c r="AA74" s="101">
        <f t="shared" si="432"/>
        <v>-0.33492822966507063</v>
      </c>
      <c r="AB74" s="103">
        <f t="shared" si="426"/>
        <v>0</v>
      </c>
      <c r="AC74" s="279"/>
      <c r="AD74" s="103"/>
      <c r="AE74" s="107"/>
      <c r="AF74" s="107"/>
      <c r="AG74" s="103">
        <f t="shared" si="433"/>
        <v>62</v>
      </c>
      <c r="AH74" s="103"/>
    </row>
    <row r="75" ht="47.25" customHeight="1">
      <c r="A75" s="96" t="s">
        <v>157</v>
      </c>
      <c r="B75" s="97" t="s">
        <v>158</v>
      </c>
      <c r="C75" s="211">
        <v>299.06700000000001</v>
      </c>
      <c r="D75" s="104">
        <v>97</v>
      </c>
      <c r="E75" s="120">
        <v>87</v>
      </c>
      <c r="F75" s="200">
        <f t="shared" si="427"/>
        <v>0.29090471365948095</v>
      </c>
      <c r="G75" s="102">
        <v>24</v>
      </c>
      <c r="H75" s="105">
        <v>25</v>
      </c>
      <c r="I75" s="278"/>
      <c r="J75" s="105"/>
      <c r="K75" s="105"/>
      <c r="L75" s="105"/>
      <c r="M75" s="105">
        <v>24</v>
      </c>
      <c r="N75" s="105"/>
      <c r="O75" s="120">
        <v>1</v>
      </c>
      <c r="P75" s="107"/>
      <c r="Q75" s="107"/>
      <c r="R75" s="107"/>
      <c r="S75" s="107"/>
      <c r="T75" s="107"/>
      <c r="U75" s="101">
        <f t="shared" si="428"/>
        <v>4.166666666666667</v>
      </c>
      <c r="V75" s="101">
        <f t="shared" si="429"/>
        <v>26.099999999999998</v>
      </c>
      <c r="W75" s="103">
        <f t="shared" si="430"/>
        <v>26</v>
      </c>
      <c r="X75" s="107">
        <v>30</v>
      </c>
      <c r="Y75" s="103">
        <f>'ИТОГ и проверка (миша-барс)'!C75</f>
        <v>22</v>
      </c>
      <c r="Z75" s="103">
        <f t="shared" si="431"/>
        <v>25.287356321839081</v>
      </c>
      <c r="AA75" s="101">
        <f t="shared" si="432"/>
        <v>-4.7126436781609193</v>
      </c>
      <c r="AB75" s="103">
        <f t="shared" si="426"/>
        <v>0</v>
      </c>
      <c r="AC75" s="279"/>
      <c r="AD75" s="103"/>
      <c r="AE75" s="107"/>
      <c r="AF75" s="107"/>
      <c r="AG75" s="103">
        <f t="shared" si="433"/>
        <v>22</v>
      </c>
      <c r="AH75" s="103"/>
    </row>
    <row r="76" ht="31.5">
      <c r="A76" s="96" t="s">
        <v>159</v>
      </c>
      <c r="B76" s="97" t="s">
        <v>160</v>
      </c>
      <c r="C76" s="214">
        <v>398.97000000000003</v>
      </c>
      <c r="D76" s="104">
        <v>104</v>
      </c>
      <c r="E76" s="182">
        <v>95</v>
      </c>
      <c r="F76" s="200">
        <f t="shared" si="427"/>
        <v>0.23811314133894779</v>
      </c>
      <c r="G76" s="102">
        <v>10</v>
      </c>
      <c r="H76" s="105">
        <v>10</v>
      </c>
      <c r="I76" s="278"/>
      <c r="J76" s="105"/>
      <c r="K76" s="105"/>
      <c r="L76" s="105"/>
      <c r="M76" s="105">
        <v>10</v>
      </c>
      <c r="N76" s="105"/>
      <c r="O76" s="120">
        <v>1</v>
      </c>
      <c r="P76" s="107"/>
      <c r="Q76" s="107"/>
      <c r="R76" s="107"/>
      <c r="S76" s="107"/>
      <c r="T76" s="107"/>
      <c r="U76" s="101">
        <f t="shared" si="428"/>
        <v>10</v>
      </c>
      <c r="V76" s="101">
        <f t="shared" si="429"/>
        <v>28.5</v>
      </c>
      <c r="W76" s="103">
        <f t="shared" si="430"/>
        <v>28</v>
      </c>
      <c r="X76" s="107">
        <v>30</v>
      </c>
      <c r="Y76" s="103">
        <f>'ИТОГ и проверка (миша-барс)'!C76</f>
        <v>14</v>
      </c>
      <c r="Z76" s="103">
        <f t="shared" si="431"/>
        <v>14.736842105263159</v>
      </c>
      <c r="AA76" s="101">
        <f t="shared" si="432"/>
        <v>-15.263157894736841</v>
      </c>
      <c r="AB76" s="103">
        <f t="shared" si="426"/>
        <v>0</v>
      </c>
      <c r="AC76" s="279"/>
      <c r="AD76" s="103"/>
      <c r="AE76" s="107"/>
      <c r="AF76" s="107"/>
      <c r="AG76" s="103">
        <f t="shared" si="433"/>
        <v>14</v>
      </c>
      <c r="AH76" s="103"/>
    </row>
    <row r="77" ht="31.5">
      <c r="A77" s="96" t="s">
        <v>161</v>
      </c>
      <c r="B77" s="97" t="s">
        <v>162</v>
      </c>
      <c r="C77" s="232">
        <v>1577</v>
      </c>
      <c r="D77" s="104">
        <v>175</v>
      </c>
      <c r="E77" s="120">
        <v>189</v>
      </c>
      <c r="F77" s="200">
        <f t="shared" si="427"/>
        <v>0.11984781230183894</v>
      </c>
      <c r="G77" s="102">
        <v>42</v>
      </c>
      <c r="H77" s="105">
        <v>30</v>
      </c>
      <c r="I77" s="105">
        <v>10</v>
      </c>
      <c r="J77" s="105"/>
      <c r="K77" s="105"/>
      <c r="L77" s="105"/>
      <c r="M77" s="105">
        <v>42</v>
      </c>
      <c r="N77" s="105"/>
      <c r="O77" s="120">
        <v>3</v>
      </c>
      <c r="P77" s="107"/>
      <c r="Q77" s="107"/>
      <c r="R77" s="107"/>
      <c r="S77" s="107"/>
      <c r="T77" s="107"/>
      <c r="U77" s="101">
        <f t="shared" si="428"/>
        <v>7.1428571428571432</v>
      </c>
      <c r="V77" s="101">
        <f t="shared" si="429"/>
        <v>56.699999999999996</v>
      </c>
      <c r="W77" s="103">
        <f t="shared" si="430"/>
        <v>56</v>
      </c>
      <c r="X77" s="107">
        <v>30</v>
      </c>
      <c r="Y77" s="10">
        <f>'ИТОГ и проверка (миша-барс)'!C77+AC77</f>
        <v>56</v>
      </c>
      <c r="Z77" s="103">
        <f t="shared" si="431"/>
        <v>29.62962962962963</v>
      </c>
      <c r="AA77" s="101">
        <f t="shared" si="432"/>
        <v>-0.37037037037037024</v>
      </c>
      <c r="AB77" s="103">
        <f t="shared" ref="AB77:AB99" si="434">IF(AA77&gt;0.01,AA77*1000000,0)</f>
        <v>0</v>
      </c>
      <c r="AC77" s="133">
        <v>11</v>
      </c>
      <c r="AD77" s="103"/>
      <c r="AE77" s="107"/>
      <c r="AF77" s="107"/>
      <c r="AG77" s="103">
        <f>Y77-AC77</f>
        <v>45</v>
      </c>
      <c r="AH77" s="103"/>
    </row>
    <row r="78">
      <c r="A78" s="123" t="s">
        <v>163</v>
      </c>
      <c r="B78" s="87" t="s">
        <v>164</v>
      </c>
      <c r="C78" s="206"/>
      <c r="D78" s="208"/>
      <c r="E78" s="255"/>
      <c r="F78" s="256">
        <f>SUM(F75:F77)</f>
        <v>0.64886566730026773</v>
      </c>
      <c r="G78" s="149"/>
      <c r="H78" s="91"/>
      <c r="I78" s="91"/>
      <c r="J78" s="91"/>
      <c r="K78" s="91"/>
      <c r="L78" s="91"/>
      <c r="M78" s="91"/>
      <c r="N78" s="91"/>
      <c r="O78" s="89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150"/>
      <c r="AA78" s="90"/>
      <c r="AB78" s="103">
        <f t="shared" si="434"/>
        <v>0</v>
      </c>
      <c r="AC78" s="90"/>
      <c r="AD78" s="90"/>
      <c r="AE78" s="90"/>
      <c r="AF78" s="90"/>
      <c r="AG78" s="90"/>
      <c r="AH78" s="90"/>
    </row>
    <row r="79" ht="47.25">
      <c r="A79" s="96" t="s">
        <v>165</v>
      </c>
      <c r="B79" s="97" t="s">
        <v>166</v>
      </c>
      <c r="C79" s="211">
        <v>644</v>
      </c>
      <c r="D79" s="337">
        <v>0</v>
      </c>
      <c r="E79" s="251">
        <v>0</v>
      </c>
      <c r="F79" s="217">
        <f t="shared" ref="F79:F99" si="435">E79/C79</f>
        <v>0</v>
      </c>
      <c r="G79" s="102">
        <v>0</v>
      </c>
      <c r="H79" s="105">
        <v>0</v>
      </c>
      <c r="I79" s="278"/>
      <c r="J79" s="105"/>
      <c r="K79" s="105"/>
      <c r="L79" s="105"/>
      <c r="M79" s="105">
        <v>0</v>
      </c>
      <c r="N79" s="105"/>
      <c r="O79" s="100">
        <v>0</v>
      </c>
      <c r="P79" s="107"/>
      <c r="Q79" s="107"/>
      <c r="R79" s="107"/>
      <c r="S79" s="107"/>
      <c r="T79" s="107"/>
      <c r="U79" s="101">
        <v>0</v>
      </c>
      <c r="V79" s="300">
        <f t="shared" ref="V79:V108" si="436">E79*X79%</f>
        <v>0</v>
      </c>
      <c r="W79" s="103">
        <f t="shared" ref="W79:W99" si="437">ROUNDDOWN(V79,0)</f>
        <v>0</v>
      </c>
      <c r="X79" s="181">
        <v>0</v>
      </c>
      <c r="Y79" s="103">
        <f>'ИТОГ и проверка (миша-барс)'!C79</f>
        <v>0</v>
      </c>
      <c r="Z79" s="10">
        <v>0</v>
      </c>
      <c r="AA79" s="101">
        <f t="shared" ref="AA79:AA99" si="438">Z79-X79</f>
        <v>0</v>
      </c>
      <c r="AB79" s="441">
        <f t="shared" si="434"/>
        <v>0</v>
      </c>
      <c r="AC79" s="441">
        <f>IF(AB79&gt;0.01,AB79*1000000,0)</f>
        <v>0</v>
      </c>
      <c r="AD79" s="103"/>
      <c r="AE79" s="107"/>
      <c r="AF79" s="107"/>
      <c r="AG79" s="103">
        <f t="shared" ref="AG79:AG99" si="439">Y79</f>
        <v>0</v>
      </c>
      <c r="AH79" s="103"/>
    </row>
    <row r="80" ht="63">
      <c r="A80" s="96" t="s">
        <v>167</v>
      </c>
      <c r="B80" s="97" t="s">
        <v>168</v>
      </c>
      <c r="C80" s="239">
        <v>1406</v>
      </c>
      <c r="D80" s="337">
        <v>0</v>
      </c>
      <c r="E80" s="251">
        <v>0</v>
      </c>
      <c r="F80" s="217">
        <f t="shared" si="435"/>
        <v>0</v>
      </c>
      <c r="G80" s="102">
        <v>0</v>
      </c>
      <c r="H80" s="105">
        <v>0</v>
      </c>
      <c r="I80" s="278"/>
      <c r="J80" s="105"/>
      <c r="K80" s="105"/>
      <c r="L80" s="105"/>
      <c r="M80" s="105">
        <v>0</v>
      </c>
      <c r="N80" s="105"/>
      <c r="O80" s="100">
        <v>0</v>
      </c>
      <c r="P80" s="107"/>
      <c r="Q80" s="107"/>
      <c r="R80" s="107"/>
      <c r="S80" s="107"/>
      <c r="T80" s="107"/>
      <c r="U80" s="101">
        <v>0</v>
      </c>
      <c r="V80" s="101">
        <f t="shared" si="436"/>
        <v>0</v>
      </c>
      <c r="W80" s="103">
        <f t="shared" si="437"/>
        <v>0</v>
      </c>
      <c r="X80" s="107">
        <v>0</v>
      </c>
      <c r="Y80" s="103">
        <f>'ИТОГ и проверка (миша-барс)'!C80</f>
        <v>0</v>
      </c>
      <c r="Z80" s="103">
        <v>0</v>
      </c>
      <c r="AA80" s="101">
        <f t="shared" si="438"/>
        <v>0</v>
      </c>
      <c r="AB80" s="103">
        <f t="shared" si="434"/>
        <v>0</v>
      </c>
      <c r="AC80" s="279"/>
      <c r="AD80" s="103"/>
      <c r="AE80" s="107"/>
      <c r="AF80" s="107"/>
      <c r="AG80" s="103">
        <f t="shared" si="439"/>
        <v>0</v>
      </c>
      <c r="AH80" s="103"/>
    </row>
    <row r="81" ht="47.25">
      <c r="A81" s="96" t="s">
        <v>169</v>
      </c>
      <c r="B81" s="97" t="s">
        <v>170</v>
      </c>
      <c r="C81" s="238">
        <v>31</v>
      </c>
      <c r="D81" s="337">
        <v>0</v>
      </c>
      <c r="E81" s="213">
        <v>0</v>
      </c>
      <c r="F81" s="217">
        <f t="shared" si="435"/>
        <v>0</v>
      </c>
      <c r="G81" s="102">
        <v>0</v>
      </c>
      <c r="H81" s="105">
        <v>0</v>
      </c>
      <c r="I81" s="278"/>
      <c r="J81" s="105"/>
      <c r="K81" s="105"/>
      <c r="L81" s="105"/>
      <c r="M81" s="105">
        <v>0</v>
      </c>
      <c r="N81" s="105"/>
      <c r="O81" s="100">
        <v>0</v>
      </c>
      <c r="P81" s="107"/>
      <c r="Q81" s="107"/>
      <c r="R81" s="107"/>
      <c r="S81" s="107"/>
      <c r="T81" s="107"/>
      <c r="U81" s="101">
        <v>0</v>
      </c>
      <c r="V81" s="101">
        <f t="shared" si="436"/>
        <v>0</v>
      </c>
      <c r="W81" s="103">
        <f t="shared" si="437"/>
        <v>0</v>
      </c>
      <c r="X81" s="107">
        <v>0</v>
      </c>
      <c r="Y81" s="103">
        <f>'ИТОГ и проверка (миша-барс)'!C81</f>
        <v>0</v>
      </c>
      <c r="Z81" s="103">
        <v>0</v>
      </c>
      <c r="AA81" s="101">
        <f t="shared" si="438"/>
        <v>0</v>
      </c>
      <c r="AB81" s="10">
        <f t="shared" si="434"/>
        <v>0</v>
      </c>
      <c r="AC81" s="279"/>
      <c r="AD81" s="103"/>
      <c r="AE81" s="107"/>
      <c r="AF81" s="107"/>
      <c r="AG81" s="103">
        <f t="shared" si="439"/>
        <v>0</v>
      </c>
      <c r="AH81" s="103"/>
    </row>
    <row r="82" ht="47.25">
      <c r="A82" s="96" t="s">
        <v>171</v>
      </c>
      <c r="B82" s="97" t="s">
        <v>172</v>
      </c>
      <c r="C82" s="265">
        <v>58</v>
      </c>
      <c r="D82" s="104">
        <v>0</v>
      </c>
      <c r="E82" s="182">
        <v>0</v>
      </c>
      <c r="F82" s="200">
        <f t="shared" si="435"/>
        <v>0</v>
      </c>
      <c r="G82" s="102">
        <v>0</v>
      </c>
      <c r="H82" s="105">
        <v>0</v>
      </c>
      <c r="I82" s="278"/>
      <c r="J82" s="105"/>
      <c r="K82" s="105"/>
      <c r="L82" s="105"/>
      <c r="M82" s="105">
        <v>0</v>
      </c>
      <c r="N82" s="105"/>
      <c r="O82" s="100">
        <v>0</v>
      </c>
      <c r="P82" s="107"/>
      <c r="Q82" s="107"/>
      <c r="R82" s="107"/>
      <c r="S82" s="107"/>
      <c r="T82" s="107"/>
      <c r="U82" s="101">
        <v>0</v>
      </c>
      <c r="V82" s="101">
        <f t="shared" si="436"/>
        <v>0</v>
      </c>
      <c r="W82" s="103">
        <f t="shared" si="437"/>
        <v>0</v>
      </c>
      <c r="X82" s="107">
        <v>0</v>
      </c>
      <c r="Y82" s="103">
        <f>'ИТОГ и проверка (миша-барс)'!C82</f>
        <v>0</v>
      </c>
      <c r="Z82" s="103">
        <v>0</v>
      </c>
      <c r="AA82" s="101">
        <f t="shared" si="438"/>
        <v>0</v>
      </c>
      <c r="AB82" s="103">
        <f t="shared" si="434"/>
        <v>0</v>
      </c>
      <c r="AC82" s="279"/>
      <c r="AD82" s="103"/>
      <c r="AE82" s="107"/>
      <c r="AF82" s="107"/>
      <c r="AG82" s="103">
        <f t="shared" si="439"/>
        <v>0</v>
      </c>
      <c r="AH82" s="103"/>
    </row>
    <row r="83" ht="47.25">
      <c r="A83" s="96" t="s">
        <v>173</v>
      </c>
      <c r="B83" s="97" t="s">
        <v>174</v>
      </c>
      <c r="C83" s="238">
        <v>166.59999999999999</v>
      </c>
      <c r="D83" s="104">
        <v>0</v>
      </c>
      <c r="E83" s="120">
        <v>0</v>
      </c>
      <c r="F83" s="200">
        <f t="shared" si="435"/>
        <v>0</v>
      </c>
      <c r="G83" s="102">
        <v>0</v>
      </c>
      <c r="H83" s="105">
        <v>0</v>
      </c>
      <c r="I83" s="278"/>
      <c r="J83" s="105"/>
      <c r="K83" s="105"/>
      <c r="L83" s="105"/>
      <c r="M83" s="105">
        <v>0</v>
      </c>
      <c r="N83" s="105"/>
      <c r="O83" s="100">
        <v>0</v>
      </c>
      <c r="P83" s="107"/>
      <c r="Q83" s="107"/>
      <c r="R83" s="107"/>
      <c r="S83" s="107"/>
      <c r="T83" s="107"/>
      <c r="U83" s="101">
        <v>0</v>
      </c>
      <c r="V83" s="101">
        <f t="shared" si="436"/>
        <v>0</v>
      </c>
      <c r="W83" s="103">
        <f t="shared" si="437"/>
        <v>0</v>
      </c>
      <c r="X83" s="107">
        <v>0</v>
      </c>
      <c r="Y83" s="103">
        <f>'ИТОГ и проверка (миша-барс)'!C83</f>
        <v>0</v>
      </c>
      <c r="Z83" s="103">
        <v>0</v>
      </c>
      <c r="AA83" s="101">
        <f t="shared" si="438"/>
        <v>0</v>
      </c>
      <c r="AB83" s="10">
        <f t="shared" si="434"/>
        <v>0</v>
      </c>
      <c r="AC83" s="279"/>
      <c r="AD83" s="103"/>
      <c r="AE83" s="107"/>
      <c r="AF83" s="107"/>
      <c r="AG83" s="103">
        <f t="shared" si="439"/>
        <v>0</v>
      </c>
      <c r="AH83" s="103"/>
    </row>
    <row r="84" ht="47.25">
      <c r="A84" s="96" t="s">
        <v>175</v>
      </c>
      <c r="B84" s="97" t="s">
        <v>176</v>
      </c>
      <c r="C84" s="265">
        <v>21.199999999999999</v>
      </c>
      <c r="D84" s="104">
        <v>0</v>
      </c>
      <c r="E84" s="182">
        <v>0</v>
      </c>
      <c r="F84" s="200">
        <f t="shared" si="435"/>
        <v>0</v>
      </c>
      <c r="G84" s="102">
        <v>0</v>
      </c>
      <c r="H84" s="105">
        <v>0</v>
      </c>
      <c r="I84" s="278"/>
      <c r="J84" s="105"/>
      <c r="K84" s="105"/>
      <c r="L84" s="105"/>
      <c r="M84" s="105">
        <v>0</v>
      </c>
      <c r="N84" s="105"/>
      <c r="O84" s="100">
        <v>0</v>
      </c>
      <c r="P84" s="107"/>
      <c r="Q84" s="107"/>
      <c r="R84" s="107"/>
      <c r="S84" s="107"/>
      <c r="T84" s="107"/>
      <c r="U84" s="101">
        <v>0</v>
      </c>
      <c r="V84" s="101">
        <f t="shared" si="436"/>
        <v>0</v>
      </c>
      <c r="W84" s="103">
        <f t="shared" si="437"/>
        <v>0</v>
      </c>
      <c r="X84" s="107">
        <v>0</v>
      </c>
      <c r="Y84" s="103">
        <f>'ИТОГ и проверка (миша-барс)'!C84</f>
        <v>0</v>
      </c>
      <c r="Z84" s="103">
        <v>0</v>
      </c>
      <c r="AA84" s="101">
        <f t="shared" si="438"/>
        <v>0</v>
      </c>
      <c r="AB84" s="103">
        <f t="shared" si="434"/>
        <v>0</v>
      </c>
      <c r="AC84" s="279"/>
      <c r="AD84" s="103"/>
      <c r="AE84" s="107"/>
      <c r="AF84" s="107"/>
      <c r="AG84" s="103">
        <f t="shared" si="439"/>
        <v>0</v>
      </c>
      <c r="AH84" s="103"/>
    </row>
    <row r="85" ht="47.25">
      <c r="A85" s="96" t="s">
        <v>177</v>
      </c>
      <c r="B85" s="97" t="s">
        <v>178</v>
      </c>
      <c r="C85" s="238">
        <v>70.200000000000003</v>
      </c>
      <c r="D85" s="104">
        <v>0</v>
      </c>
      <c r="E85" s="120">
        <v>0</v>
      </c>
      <c r="F85" s="200">
        <f t="shared" si="435"/>
        <v>0</v>
      </c>
      <c r="G85" s="102">
        <v>0</v>
      </c>
      <c r="H85" s="105">
        <v>0</v>
      </c>
      <c r="I85" s="278"/>
      <c r="J85" s="105"/>
      <c r="K85" s="105"/>
      <c r="L85" s="105"/>
      <c r="M85" s="105">
        <v>0</v>
      </c>
      <c r="N85" s="105"/>
      <c r="O85" s="100">
        <v>0</v>
      </c>
      <c r="P85" s="107"/>
      <c r="Q85" s="107"/>
      <c r="R85" s="107"/>
      <c r="S85" s="107"/>
      <c r="T85" s="107"/>
      <c r="U85" s="101">
        <v>0</v>
      </c>
      <c r="V85" s="101">
        <f t="shared" si="436"/>
        <v>0</v>
      </c>
      <c r="W85" s="103">
        <f t="shared" si="437"/>
        <v>0</v>
      </c>
      <c r="X85" s="107">
        <v>0</v>
      </c>
      <c r="Y85" s="103">
        <f>'ИТОГ и проверка (миша-барс)'!C85</f>
        <v>0</v>
      </c>
      <c r="Z85" s="103">
        <v>0</v>
      </c>
      <c r="AA85" s="101">
        <f t="shared" si="438"/>
        <v>0</v>
      </c>
      <c r="AB85" s="10">
        <f t="shared" si="434"/>
        <v>0</v>
      </c>
      <c r="AC85" s="279"/>
      <c r="AD85" s="103"/>
      <c r="AE85" s="107"/>
      <c r="AF85" s="107"/>
      <c r="AG85" s="103">
        <f t="shared" si="439"/>
        <v>0</v>
      </c>
      <c r="AH85" s="103"/>
    </row>
    <row r="86" ht="47.25">
      <c r="A86" s="96" t="s">
        <v>179</v>
      </c>
      <c r="B86" s="97" t="s">
        <v>180</v>
      </c>
      <c r="C86" s="265">
        <v>31</v>
      </c>
      <c r="D86" s="104">
        <v>0</v>
      </c>
      <c r="E86" s="182">
        <v>0</v>
      </c>
      <c r="F86" s="200">
        <f t="shared" si="435"/>
        <v>0</v>
      </c>
      <c r="G86" s="102">
        <v>0</v>
      </c>
      <c r="H86" s="105">
        <v>0</v>
      </c>
      <c r="I86" s="278"/>
      <c r="J86" s="105"/>
      <c r="K86" s="105"/>
      <c r="L86" s="105"/>
      <c r="M86" s="105">
        <v>0</v>
      </c>
      <c r="N86" s="105"/>
      <c r="O86" s="100">
        <v>0</v>
      </c>
      <c r="P86" s="107"/>
      <c r="Q86" s="107"/>
      <c r="R86" s="107"/>
      <c r="S86" s="107"/>
      <c r="T86" s="107"/>
      <c r="U86" s="101">
        <v>0</v>
      </c>
      <c r="V86" s="101">
        <f t="shared" si="436"/>
        <v>0</v>
      </c>
      <c r="W86" s="103">
        <f t="shared" si="437"/>
        <v>0</v>
      </c>
      <c r="X86" s="107">
        <v>0</v>
      </c>
      <c r="Y86" s="103">
        <f>'ИТОГ и проверка (миша-барс)'!C86</f>
        <v>0</v>
      </c>
      <c r="Z86" s="103">
        <v>0</v>
      </c>
      <c r="AA86" s="101">
        <f t="shared" si="438"/>
        <v>0</v>
      </c>
      <c r="AB86" s="103">
        <f t="shared" si="434"/>
        <v>0</v>
      </c>
      <c r="AC86" s="279"/>
      <c r="AD86" s="103"/>
      <c r="AE86" s="107"/>
      <c r="AF86" s="107"/>
      <c r="AG86" s="103">
        <f t="shared" si="439"/>
        <v>0</v>
      </c>
      <c r="AH86" s="103"/>
    </row>
    <row r="87" ht="47.25">
      <c r="A87" s="96" t="s">
        <v>181</v>
      </c>
      <c r="B87" s="97" t="s">
        <v>182</v>
      </c>
      <c r="C87" s="238">
        <v>72</v>
      </c>
      <c r="D87" s="104">
        <v>0</v>
      </c>
      <c r="E87" s="120">
        <v>0</v>
      </c>
      <c r="F87" s="200">
        <f t="shared" si="435"/>
        <v>0</v>
      </c>
      <c r="G87" s="102">
        <v>0</v>
      </c>
      <c r="H87" s="105">
        <v>0</v>
      </c>
      <c r="I87" s="278"/>
      <c r="J87" s="105"/>
      <c r="K87" s="105"/>
      <c r="L87" s="105"/>
      <c r="M87" s="105">
        <v>0</v>
      </c>
      <c r="N87" s="105"/>
      <c r="O87" s="100">
        <v>0</v>
      </c>
      <c r="P87" s="107"/>
      <c r="Q87" s="107"/>
      <c r="R87" s="107"/>
      <c r="S87" s="107"/>
      <c r="T87" s="107"/>
      <c r="U87" s="101">
        <v>0</v>
      </c>
      <c r="V87" s="101">
        <f t="shared" si="436"/>
        <v>0</v>
      </c>
      <c r="W87" s="103">
        <f t="shared" si="437"/>
        <v>0</v>
      </c>
      <c r="X87" s="107">
        <v>0</v>
      </c>
      <c r="Y87" s="103">
        <f>'ИТОГ и проверка (миша-барс)'!C87</f>
        <v>0</v>
      </c>
      <c r="Z87" s="103">
        <v>0</v>
      </c>
      <c r="AA87" s="101">
        <f t="shared" si="438"/>
        <v>0</v>
      </c>
      <c r="AB87" s="10">
        <f t="shared" si="434"/>
        <v>0</v>
      </c>
      <c r="AC87" s="279"/>
      <c r="AD87" s="103"/>
      <c r="AE87" s="107"/>
      <c r="AF87" s="107"/>
      <c r="AG87" s="103">
        <f t="shared" si="439"/>
        <v>0</v>
      </c>
      <c r="AH87" s="103"/>
    </row>
    <row r="88" ht="47.25">
      <c r="A88" s="96" t="s">
        <v>183</v>
      </c>
      <c r="B88" s="97" t="s">
        <v>184</v>
      </c>
      <c r="C88" s="265">
        <v>117.59999999999999</v>
      </c>
      <c r="D88" s="104">
        <v>0</v>
      </c>
      <c r="E88" s="182">
        <v>0</v>
      </c>
      <c r="F88" s="200">
        <f t="shared" si="435"/>
        <v>0</v>
      </c>
      <c r="G88" s="102">
        <v>0</v>
      </c>
      <c r="H88" s="105">
        <v>0</v>
      </c>
      <c r="I88" s="278"/>
      <c r="J88" s="105"/>
      <c r="K88" s="105"/>
      <c r="L88" s="105"/>
      <c r="M88" s="105">
        <v>0</v>
      </c>
      <c r="N88" s="105"/>
      <c r="O88" s="100">
        <v>0</v>
      </c>
      <c r="P88" s="107"/>
      <c r="Q88" s="107"/>
      <c r="R88" s="107"/>
      <c r="S88" s="107"/>
      <c r="T88" s="107"/>
      <c r="U88" s="101">
        <v>0</v>
      </c>
      <c r="V88" s="101">
        <f t="shared" si="436"/>
        <v>0</v>
      </c>
      <c r="W88" s="103">
        <f t="shared" si="437"/>
        <v>0</v>
      </c>
      <c r="X88" s="107">
        <v>0</v>
      </c>
      <c r="Y88" s="103">
        <f>'ИТОГ и проверка (миша-барс)'!C88</f>
        <v>0</v>
      </c>
      <c r="Z88" s="103">
        <v>0</v>
      </c>
      <c r="AA88" s="101">
        <f t="shared" si="438"/>
        <v>0</v>
      </c>
      <c r="AB88" s="103">
        <f t="shared" si="434"/>
        <v>0</v>
      </c>
      <c r="AC88" s="279"/>
      <c r="AD88" s="103"/>
      <c r="AE88" s="107"/>
      <c r="AF88" s="107"/>
      <c r="AG88" s="103">
        <f t="shared" si="439"/>
        <v>0</v>
      </c>
      <c r="AH88" s="103"/>
    </row>
    <row r="89" ht="47.25">
      <c r="A89" s="96" t="s">
        <v>185</v>
      </c>
      <c r="B89" s="97" t="s">
        <v>186</v>
      </c>
      <c r="C89" s="238">
        <v>161.69999999999999</v>
      </c>
      <c r="D89" s="104">
        <v>0</v>
      </c>
      <c r="E89" s="120">
        <v>0</v>
      </c>
      <c r="F89" s="200">
        <f t="shared" si="435"/>
        <v>0</v>
      </c>
      <c r="G89" s="102">
        <v>0</v>
      </c>
      <c r="H89" s="105">
        <v>0</v>
      </c>
      <c r="I89" s="278"/>
      <c r="J89" s="105"/>
      <c r="K89" s="105"/>
      <c r="L89" s="105"/>
      <c r="M89" s="105">
        <v>0</v>
      </c>
      <c r="N89" s="105"/>
      <c r="O89" s="100">
        <v>0</v>
      </c>
      <c r="P89" s="107"/>
      <c r="Q89" s="107"/>
      <c r="R89" s="107"/>
      <c r="S89" s="107"/>
      <c r="T89" s="107"/>
      <c r="U89" s="101">
        <v>0</v>
      </c>
      <c r="V89" s="101">
        <f t="shared" si="436"/>
        <v>0</v>
      </c>
      <c r="W89" s="103">
        <f t="shared" si="437"/>
        <v>0</v>
      </c>
      <c r="X89" s="107">
        <v>0</v>
      </c>
      <c r="Y89" s="103">
        <f>'ИТОГ и проверка (миша-барс)'!C89</f>
        <v>0</v>
      </c>
      <c r="Z89" s="103">
        <v>0</v>
      </c>
      <c r="AA89" s="101">
        <f t="shared" si="438"/>
        <v>0</v>
      </c>
      <c r="AB89" s="10">
        <f t="shared" si="434"/>
        <v>0</v>
      </c>
      <c r="AC89" s="279"/>
      <c r="AD89" s="103"/>
      <c r="AE89" s="107"/>
      <c r="AF89" s="107"/>
      <c r="AG89" s="103">
        <f t="shared" si="439"/>
        <v>0</v>
      </c>
      <c r="AH89" s="103"/>
    </row>
    <row r="90" ht="47.25">
      <c r="A90" s="96" t="s">
        <v>187</v>
      </c>
      <c r="B90" s="97" t="s">
        <v>188</v>
      </c>
      <c r="C90" s="265">
        <v>155.09999999999999</v>
      </c>
      <c r="D90" s="104">
        <v>0</v>
      </c>
      <c r="E90" s="182">
        <v>0</v>
      </c>
      <c r="F90" s="200">
        <f t="shared" si="435"/>
        <v>0</v>
      </c>
      <c r="G90" s="102">
        <v>0</v>
      </c>
      <c r="H90" s="105">
        <v>0</v>
      </c>
      <c r="I90" s="278"/>
      <c r="J90" s="105"/>
      <c r="K90" s="105"/>
      <c r="L90" s="105"/>
      <c r="M90" s="105">
        <v>0</v>
      </c>
      <c r="N90" s="105"/>
      <c r="O90" s="100">
        <v>0</v>
      </c>
      <c r="P90" s="107"/>
      <c r="Q90" s="107"/>
      <c r="R90" s="107"/>
      <c r="S90" s="107"/>
      <c r="T90" s="107"/>
      <c r="U90" s="101">
        <v>0</v>
      </c>
      <c r="V90" s="101">
        <f t="shared" si="436"/>
        <v>0</v>
      </c>
      <c r="W90" s="103">
        <f t="shared" si="437"/>
        <v>0</v>
      </c>
      <c r="X90" s="107">
        <v>0</v>
      </c>
      <c r="Y90" s="103">
        <f>'ИТОГ и проверка (миша-барс)'!C90</f>
        <v>0</v>
      </c>
      <c r="Z90" s="103">
        <v>0</v>
      </c>
      <c r="AA90" s="101">
        <f t="shared" si="438"/>
        <v>0</v>
      </c>
      <c r="AB90" s="103">
        <f t="shared" si="434"/>
        <v>0</v>
      </c>
      <c r="AC90" s="279"/>
      <c r="AD90" s="103"/>
      <c r="AE90" s="107"/>
      <c r="AF90" s="107"/>
      <c r="AG90" s="103">
        <f t="shared" si="439"/>
        <v>0</v>
      </c>
      <c r="AH90" s="103"/>
    </row>
    <row r="91" ht="47.25">
      <c r="A91" s="96" t="s">
        <v>189</v>
      </c>
      <c r="B91" s="97" t="s">
        <v>190</v>
      </c>
      <c r="C91" s="238">
        <v>57.299999999999997</v>
      </c>
      <c r="D91" s="104">
        <v>0</v>
      </c>
      <c r="E91" s="120">
        <v>0</v>
      </c>
      <c r="F91" s="200">
        <f t="shared" si="435"/>
        <v>0</v>
      </c>
      <c r="G91" s="102">
        <v>0</v>
      </c>
      <c r="H91" s="105">
        <v>0</v>
      </c>
      <c r="I91" s="278"/>
      <c r="J91" s="105"/>
      <c r="K91" s="105"/>
      <c r="L91" s="105"/>
      <c r="M91" s="105">
        <v>0</v>
      </c>
      <c r="N91" s="105"/>
      <c r="O91" s="100">
        <v>0</v>
      </c>
      <c r="P91" s="107"/>
      <c r="Q91" s="107"/>
      <c r="R91" s="107"/>
      <c r="S91" s="107"/>
      <c r="T91" s="107"/>
      <c r="U91" s="101">
        <v>0</v>
      </c>
      <c r="V91" s="101">
        <f t="shared" si="436"/>
        <v>0</v>
      </c>
      <c r="W91" s="103">
        <f t="shared" si="437"/>
        <v>0</v>
      </c>
      <c r="X91" s="107">
        <v>0</v>
      </c>
      <c r="Y91" s="103">
        <f>'ИТОГ и проверка (миша-барс)'!C91</f>
        <v>0</v>
      </c>
      <c r="Z91" s="103">
        <v>0</v>
      </c>
      <c r="AA91" s="101">
        <f t="shared" si="438"/>
        <v>0</v>
      </c>
      <c r="AB91" s="10">
        <f t="shared" si="434"/>
        <v>0</v>
      </c>
      <c r="AC91" s="279"/>
      <c r="AD91" s="103"/>
      <c r="AE91" s="107"/>
      <c r="AF91" s="107"/>
      <c r="AG91" s="103">
        <f t="shared" si="439"/>
        <v>0</v>
      </c>
      <c r="AH91" s="103"/>
    </row>
    <row r="92" ht="47.25">
      <c r="A92" s="96" t="s">
        <v>191</v>
      </c>
      <c r="B92" s="97" t="s">
        <v>192</v>
      </c>
      <c r="C92" s="265">
        <v>31</v>
      </c>
      <c r="D92" s="104">
        <v>0</v>
      </c>
      <c r="E92" s="182">
        <v>0</v>
      </c>
      <c r="F92" s="200">
        <f t="shared" si="435"/>
        <v>0</v>
      </c>
      <c r="G92" s="102">
        <v>0</v>
      </c>
      <c r="H92" s="105">
        <v>0</v>
      </c>
      <c r="I92" s="278"/>
      <c r="J92" s="105"/>
      <c r="K92" s="105"/>
      <c r="L92" s="105"/>
      <c r="M92" s="105">
        <v>0</v>
      </c>
      <c r="N92" s="105"/>
      <c r="O92" s="100">
        <v>0</v>
      </c>
      <c r="P92" s="107"/>
      <c r="Q92" s="107"/>
      <c r="R92" s="107"/>
      <c r="S92" s="107"/>
      <c r="T92" s="107"/>
      <c r="U92" s="101">
        <v>0</v>
      </c>
      <c r="V92" s="101">
        <f t="shared" si="436"/>
        <v>0</v>
      </c>
      <c r="W92" s="103">
        <f t="shared" si="437"/>
        <v>0</v>
      </c>
      <c r="X92" s="107">
        <v>0</v>
      </c>
      <c r="Y92" s="103">
        <f>'ИТОГ и проверка (миша-барс)'!C92</f>
        <v>0</v>
      </c>
      <c r="Z92" s="103">
        <v>0</v>
      </c>
      <c r="AA92" s="101">
        <f t="shared" si="438"/>
        <v>0</v>
      </c>
      <c r="AB92" s="103">
        <f t="shared" si="434"/>
        <v>0</v>
      </c>
      <c r="AC92" s="279"/>
      <c r="AD92" s="103"/>
      <c r="AE92" s="107"/>
      <c r="AF92" s="107"/>
      <c r="AG92" s="103">
        <f t="shared" si="439"/>
        <v>0</v>
      </c>
      <c r="AH92" s="103"/>
    </row>
    <row r="93" ht="47.25">
      <c r="A93" s="96" t="s">
        <v>193</v>
      </c>
      <c r="B93" s="97" t="s">
        <v>194</v>
      </c>
      <c r="C93" s="238">
        <v>55.5</v>
      </c>
      <c r="D93" s="104">
        <v>0</v>
      </c>
      <c r="E93" s="120">
        <v>0</v>
      </c>
      <c r="F93" s="200">
        <f t="shared" si="435"/>
        <v>0</v>
      </c>
      <c r="G93" s="102">
        <v>0</v>
      </c>
      <c r="H93" s="105">
        <v>0</v>
      </c>
      <c r="I93" s="278"/>
      <c r="J93" s="105"/>
      <c r="K93" s="105"/>
      <c r="L93" s="105"/>
      <c r="M93" s="105">
        <v>0</v>
      </c>
      <c r="N93" s="105"/>
      <c r="O93" s="100">
        <v>0</v>
      </c>
      <c r="P93" s="107"/>
      <c r="Q93" s="107"/>
      <c r="R93" s="107"/>
      <c r="S93" s="107"/>
      <c r="T93" s="107"/>
      <c r="U93" s="101">
        <v>0</v>
      </c>
      <c r="V93" s="101">
        <f t="shared" si="436"/>
        <v>0</v>
      </c>
      <c r="W93" s="103">
        <f t="shared" si="437"/>
        <v>0</v>
      </c>
      <c r="X93" s="107">
        <v>0</v>
      </c>
      <c r="Y93" s="103">
        <f>'ИТОГ и проверка (миша-барс)'!C93</f>
        <v>0</v>
      </c>
      <c r="Z93" s="103">
        <v>0</v>
      </c>
      <c r="AA93" s="101">
        <f t="shared" si="438"/>
        <v>0</v>
      </c>
      <c r="AB93" s="10">
        <f t="shared" si="434"/>
        <v>0</v>
      </c>
      <c r="AC93" s="279"/>
      <c r="AD93" s="103"/>
      <c r="AE93" s="107"/>
      <c r="AF93" s="107"/>
      <c r="AG93" s="103">
        <f t="shared" si="439"/>
        <v>0</v>
      </c>
      <c r="AH93" s="103"/>
    </row>
    <row r="94" ht="47.25">
      <c r="A94" s="96" t="s">
        <v>195</v>
      </c>
      <c r="B94" s="97" t="s">
        <v>196</v>
      </c>
      <c r="C94" s="265">
        <v>450.80000000000001</v>
      </c>
      <c r="D94" s="104">
        <v>0</v>
      </c>
      <c r="E94" s="182">
        <v>0</v>
      </c>
      <c r="F94" s="200">
        <f t="shared" si="435"/>
        <v>0</v>
      </c>
      <c r="G94" s="102">
        <v>0</v>
      </c>
      <c r="H94" s="105">
        <v>0</v>
      </c>
      <c r="I94" s="278"/>
      <c r="J94" s="105"/>
      <c r="K94" s="105"/>
      <c r="L94" s="105"/>
      <c r="M94" s="105">
        <v>0</v>
      </c>
      <c r="N94" s="105"/>
      <c r="O94" s="100">
        <v>0</v>
      </c>
      <c r="P94" s="107"/>
      <c r="Q94" s="107"/>
      <c r="R94" s="107"/>
      <c r="S94" s="107"/>
      <c r="T94" s="107"/>
      <c r="U94" s="101">
        <v>0</v>
      </c>
      <c r="V94" s="101">
        <f t="shared" si="436"/>
        <v>0</v>
      </c>
      <c r="W94" s="103">
        <f t="shared" si="437"/>
        <v>0</v>
      </c>
      <c r="X94" s="107">
        <v>0</v>
      </c>
      <c r="Y94" s="103">
        <f>'ИТОГ и проверка (миша-барс)'!C94</f>
        <v>0</v>
      </c>
      <c r="Z94" s="103">
        <v>0</v>
      </c>
      <c r="AA94" s="101">
        <f t="shared" si="438"/>
        <v>0</v>
      </c>
      <c r="AB94" s="103">
        <f t="shared" si="434"/>
        <v>0</v>
      </c>
      <c r="AC94" s="279"/>
      <c r="AD94" s="103"/>
      <c r="AE94" s="107"/>
      <c r="AF94" s="107"/>
      <c r="AG94" s="103">
        <f t="shared" si="439"/>
        <v>0</v>
      </c>
      <c r="AH94" s="103"/>
    </row>
    <row r="95" ht="31.5">
      <c r="A95" s="96" t="s">
        <v>197</v>
      </c>
      <c r="B95" s="97" t="s">
        <v>198</v>
      </c>
      <c r="C95" s="232">
        <v>1064.22</v>
      </c>
      <c r="D95" s="104">
        <v>183</v>
      </c>
      <c r="E95" s="120">
        <v>187</v>
      </c>
      <c r="F95" s="200">
        <f t="shared" si="435"/>
        <v>0.17571554753716337</v>
      </c>
      <c r="G95" s="102">
        <v>39</v>
      </c>
      <c r="H95" s="105">
        <v>30</v>
      </c>
      <c r="I95" s="365">
        <v>15</v>
      </c>
      <c r="J95" s="105"/>
      <c r="K95" s="105"/>
      <c r="L95" s="105"/>
      <c r="M95" s="105">
        <v>39</v>
      </c>
      <c r="N95" s="201"/>
      <c r="O95" s="120">
        <v>0</v>
      </c>
      <c r="P95" s="203"/>
      <c r="Q95" s="107"/>
      <c r="R95" s="107"/>
      <c r="S95" s="107"/>
      <c r="T95" s="107"/>
      <c r="U95" s="101">
        <f t="shared" ref="U79:U99" si="440">O95/G95%</f>
        <v>0</v>
      </c>
      <c r="V95" s="101">
        <f t="shared" si="436"/>
        <v>56.100000000000001</v>
      </c>
      <c r="W95" s="103">
        <f t="shared" si="437"/>
        <v>56</v>
      </c>
      <c r="X95" s="107">
        <v>30</v>
      </c>
      <c r="Y95" s="103">
        <f>'ИТОГ и проверка (миша-барс)'!C95+AC95</f>
        <v>56</v>
      </c>
      <c r="Z95" s="103">
        <f t="shared" ref="Z79:Z104" si="441">Y95/E95%</f>
        <v>29.946524064171122</v>
      </c>
      <c r="AA95" s="101">
        <f t="shared" si="438"/>
        <v>-0.053475935828878107</v>
      </c>
      <c r="AB95" s="10">
        <f t="shared" si="434"/>
        <v>0</v>
      </c>
      <c r="AC95" s="442">
        <v>12</v>
      </c>
      <c r="AD95" s="103"/>
      <c r="AE95" s="107"/>
      <c r="AF95" s="107"/>
      <c r="AG95" s="103">
        <f t="shared" ref="AG95:AG97" si="442">Y95-AC95</f>
        <v>44</v>
      </c>
      <c r="AH95" s="103"/>
    </row>
    <row r="96" ht="31.5">
      <c r="A96" s="96" t="s">
        <v>199</v>
      </c>
      <c r="B96" s="97" t="s">
        <v>200</v>
      </c>
      <c r="C96" s="214">
        <v>2277.5900000000001</v>
      </c>
      <c r="D96" s="104">
        <v>416</v>
      </c>
      <c r="E96" s="182">
        <v>425</v>
      </c>
      <c r="F96" s="200">
        <f t="shared" si="435"/>
        <v>0.18660074903735965</v>
      </c>
      <c r="G96" s="102">
        <v>109</v>
      </c>
      <c r="H96" s="105">
        <v>30</v>
      </c>
      <c r="I96" s="365">
        <v>15</v>
      </c>
      <c r="J96" s="105"/>
      <c r="K96" s="105"/>
      <c r="L96" s="105"/>
      <c r="M96" s="105">
        <v>109</v>
      </c>
      <c r="N96" s="105"/>
      <c r="O96" s="120">
        <v>0</v>
      </c>
      <c r="P96" s="107"/>
      <c r="Q96" s="107"/>
      <c r="R96" s="107"/>
      <c r="S96" s="107"/>
      <c r="T96" s="107"/>
      <c r="U96" s="101">
        <f t="shared" si="440"/>
        <v>0</v>
      </c>
      <c r="V96" s="101">
        <f t="shared" si="436"/>
        <v>127.5</v>
      </c>
      <c r="W96" s="103">
        <f t="shared" si="437"/>
        <v>127</v>
      </c>
      <c r="X96" s="107">
        <v>30</v>
      </c>
      <c r="Y96" s="103">
        <f>'ИТОГ и проверка (миша-барс)'!C96+AC96</f>
        <v>127</v>
      </c>
      <c r="Z96" s="103">
        <f t="shared" si="441"/>
        <v>29.882352941176471</v>
      </c>
      <c r="AA96" s="101">
        <f t="shared" si="438"/>
        <v>-0.11764705882352899</v>
      </c>
      <c r="AB96" s="103">
        <f t="shared" si="434"/>
        <v>0</v>
      </c>
      <c r="AC96" s="442">
        <v>65</v>
      </c>
      <c r="AD96" s="103"/>
      <c r="AE96" s="107"/>
      <c r="AF96" s="107"/>
      <c r="AG96" s="103">
        <f t="shared" si="442"/>
        <v>62</v>
      </c>
      <c r="AH96" s="103"/>
    </row>
    <row r="97" ht="31.5">
      <c r="A97" s="96" t="s">
        <v>201</v>
      </c>
      <c r="B97" s="97" t="s">
        <v>202</v>
      </c>
      <c r="C97" s="211">
        <v>6270.6800000000003</v>
      </c>
      <c r="D97" s="104">
        <v>533</v>
      </c>
      <c r="E97" s="120">
        <v>541</v>
      </c>
      <c r="F97" s="200">
        <f t="shared" si="435"/>
        <v>0.086274534819190257</v>
      </c>
      <c r="G97" s="102">
        <v>79</v>
      </c>
      <c r="H97" s="105">
        <v>30</v>
      </c>
      <c r="I97" s="365">
        <v>80</v>
      </c>
      <c r="J97" s="105"/>
      <c r="K97" s="105"/>
      <c r="L97" s="105"/>
      <c r="M97" s="105">
        <v>79</v>
      </c>
      <c r="N97" s="105"/>
      <c r="O97" s="120">
        <v>0</v>
      </c>
      <c r="P97" s="107"/>
      <c r="Q97" s="107"/>
      <c r="R97" s="107"/>
      <c r="S97" s="107"/>
      <c r="T97" s="107"/>
      <c r="U97" s="101">
        <f t="shared" si="440"/>
        <v>0</v>
      </c>
      <c r="V97" s="101">
        <f t="shared" si="436"/>
        <v>162.29999999999998</v>
      </c>
      <c r="W97" s="103">
        <f t="shared" si="437"/>
        <v>162</v>
      </c>
      <c r="X97" s="107">
        <v>30</v>
      </c>
      <c r="Y97" s="103">
        <f>'ИТОГ и проверка (миша-барс)'!C97+AC97</f>
        <v>162</v>
      </c>
      <c r="Z97" s="103">
        <f t="shared" si="441"/>
        <v>29.944547134935306</v>
      </c>
      <c r="AA97" s="101">
        <f t="shared" si="438"/>
        <v>-0.055452865064694379</v>
      </c>
      <c r="AB97" s="10">
        <f t="shared" si="434"/>
        <v>0</v>
      </c>
      <c r="AC97" s="442">
        <v>66</v>
      </c>
      <c r="AD97" s="103"/>
      <c r="AE97" s="107"/>
      <c r="AF97" s="107"/>
      <c r="AG97" s="103">
        <f t="shared" si="442"/>
        <v>96</v>
      </c>
      <c r="AH97" s="103"/>
    </row>
    <row r="98">
      <c r="A98" s="123" t="s">
        <v>203</v>
      </c>
      <c r="B98" s="87" t="s">
        <v>204</v>
      </c>
      <c r="C98" s="206"/>
      <c r="D98" s="208"/>
      <c r="E98" s="284"/>
      <c r="F98" s="256"/>
      <c r="G98" s="149"/>
      <c r="H98" s="91"/>
      <c r="I98" s="91"/>
      <c r="J98" s="91"/>
      <c r="K98" s="91"/>
      <c r="L98" s="91"/>
      <c r="M98" s="91"/>
      <c r="N98" s="91"/>
      <c r="O98" s="89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150"/>
      <c r="AA98" s="90"/>
      <c r="AB98" s="103">
        <f t="shared" si="434"/>
        <v>0</v>
      </c>
      <c r="AC98" s="90"/>
      <c r="AD98" s="90"/>
      <c r="AE98" s="90"/>
      <c r="AF98" s="90"/>
      <c r="AG98" s="90"/>
      <c r="AH98" s="90"/>
    </row>
    <row r="99" ht="47.25">
      <c r="A99" s="96" t="s">
        <v>205</v>
      </c>
      <c r="B99" s="97" t="s">
        <v>206</v>
      </c>
      <c r="C99" s="232">
        <v>559.529</v>
      </c>
      <c r="D99" s="104">
        <v>206</v>
      </c>
      <c r="E99" s="182">
        <v>172</v>
      </c>
      <c r="F99" s="200">
        <f t="shared" si="435"/>
        <v>0.30740140368059565</v>
      </c>
      <c r="G99" s="102">
        <v>45</v>
      </c>
      <c r="H99" s="105">
        <v>22</v>
      </c>
      <c r="I99" s="105"/>
      <c r="J99" s="105"/>
      <c r="K99" s="105"/>
      <c r="L99" s="105"/>
      <c r="M99" s="105">
        <v>45</v>
      </c>
      <c r="N99" s="105"/>
      <c r="O99" s="120">
        <v>5</v>
      </c>
      <c r="P99" s="107"/>
      <c r="Q99" s="107"/>
      <c r="R99" s="107"/>
      <c r="S99" s="107"/>
      <c r="T99" s="107"/>
      <c r="U99" s="101">
        <f t="shared" si="440"/>
        <v>11.111111111111111</v>
      </c>
      <c r="V99" s="300">
        <f t="shared" si="436"/>
        <v>51.600000000000001</v>
      </c>
      <c r="W99" s="103">
        <f t="shared" si="437"/>
        <v>51</v>
      </c>
      <c r="X99" s="181">
        <v>30</v>
      </c>
      <c r="Y99" s="103">
        <f>'ИТОГ и проверка (миша-барс)'!C99</f>
        <v>50</v>
      </c>
      <c r="Z99" s="10">
        <f t="shared" si="441"/>
        <v>29.069767441860467</v>
      </c>
      <c r="AA99" s="101">
        <f t="shared" si="438"/>
        <v>-0.93023255813953298</v>
      </c>
      <c r="AB99" s="441">
        <f t="shared" si="434"/>
        <v>0</v>
      </c>
      <c r="AC99" s="441"/>
      <c r="AD99" s="103"/>
      <c r="AE99" s="107"/>
      <c r="AF99" s="107"/>
      <c r="AG99" s="103">
        <f t="shared" si="439"/>
        <v>50</v>
      </c>
      <c r="AH99" s="103"/>
    </row>
    <row r="100" ht="31.5">
      <c r="A100" s="96" t="s">
        <v>207</v>
      </c>
      <c r="B100" s="97" t="s">
        <v>208</v>
      </c>
      <c r="C100" s="239">
        <v>84.480000000000004</v>
      </c>
      <c r="D100" s="104">
        <v>26</v>
      </c>
      <c r="E100" s="120">
        <v>26</v>
      </c>
      <c r="F100" s="200">
        <f t="shared" ref="F100:F163" si="443">E100/C100</f>
        <v>0.30776515151515149</v>
      </c>
      <c r="G100" s="102">
        <v>7</v>
      </c>
      <c r="H100" s="105">
        <v>27</v>
      </c>
      <c r="I100" s="105"/>
      <c r="J100" s="105"/>
      <c r="K100" s="105"/>
      <c r="L100" s="105"/>
      <c r="M100" s="105">
        <v>7</v>
      </c>
      <c r="N100" s="105"/>
      <c r="O100" s="120">
        <v>0</v>
      </c>
      <c r="P100" s="107"/>
      <c r="Q100" s="107"/>
      <c r="R100" s="107"/>
      <c r="S100" s="107"/>
      <c r="T100" s="107"/>
      <c r="U100" s="101">
        <f t="shared" ref="U100:U163" si="444">O100/G100%</f>
        <v>0</v>
      </c>
      <c r="V100" s="101">
        <f t="shared" si="436"/>
        <v>7.7999999999999998</v>
      </c>
      <c r="W100" s="103">
        <f t="shared" ref="W100:W163" si="445">ROUNDDOWN(V100,0)</f>
        <v>7</v>
      </c>
      <c r="X100" s="107">
        <v>30</v>
      </c>
      <c r="Y100" s="103">
        <f>'ИТОГ и проверка (миша-барс)'!C100</f>
        <v>7</v>
      </c>
      <c r="Z100" s="103">
        <f t="shared" si="441"/>
        <v>26.923076923076923</v>
      </c>
      <c r="AA100" s="101">
        <f t="shared" ref="AA100:AA163" si="446">Z100-X100</f>
        <v>-3.0769230769230766</v>
      </c>
      <c r="AB100" s="103">
        <f t="shared" ref="AB100:AB163" si="447">IF(AA100&gt;0.01,AA100*1000000,0)</f>
        <v>0</v>
      </c>
      <c r="AC100" s="107"/>
      <c r="AD100" s="103"/>
      <c r="AE100" s="107"/>
      <c r="AF100" s="107"/>
      <c r="AG100" s="103">
        <f t="shared" ref="AG100:AG163" si="448">Y100</f>
        <v>7</v>
      </c>
      <c r="AH100" s="103"/>
    </row>
    <row r="101" ht="63">
      <c r="A101" s="96" t="s">
        <v>209</v>
      </c>
      <c r="B101" s="97" t="s">
        <v>210</v>
      </c>
      <c r="C101" s="232">
        <v>118.67100000000001</v>
      </c>
      <c r="D101" s="104">
        <v>57</v>
      </c>
      <c r="E101" s="182">
        <v>69</v>
      </c>
      <c r="F101" s="200">
        <f t="shared" si="443"/>
        <v>0.58143944181813578</v>
      </c>
      <c r="G101" s="102">
        <v>17</v>
      </c>
      <c r="H101" s="105">
        <v>30</v>
      </c>
      <c r="I101" s="105"/>
      <c r="J101" s="105"/>
      <c r="K101" s="105"/>
      <c r="L101" s="105"/>
      <c r="M101" s="105">
        <v>17</v>
      </c>
      <c r="N101" s="105"/>
      <c r="O101" s="120">
        <v>6</v>
      </c>
      <c r="P101" s="107"/>
      <c r="Q101" s="107"/>
      <c r="R101" s="107"/>
      <c r="S101" s="107"/>
      <c r="T101" s="107"/>
      <c r="U101" s="101">
        <f t="shared" si="444"/>
        <v>35.294117647058819</v>
      </c>
      <c r="V101" s="101">
        <f t="shared" si="436"/>
        <v>20.699999999999999</v>
      </c>
      <c r="W101" s="103">
        <f t="shared" si="445"/>
        <v>20</v>
      </c>
      <c r="X101" s="107">
        <v>30</v>
      </c>
      <c r="Y101" s="103">
        <f>'ИТОГ и проверка (миша-барс)'!C101</f>
        <v>17</v>
      </c>
      <c r="Z101" s="103">
        <f t="shared" si="441"/>
        <v>24.637681159420293</v>
      </c>
      <c r="AA101" s="101">
        <f t="shared" si="446"/>
        <v>-5.3623188405797073</v>
      </c>
      <c r="AB101" s="10">
        <f t="shared" si="447"/>
        <v>0</v>
      </c>
      <c r="AC101" s="107"/>
      <c r="AD101" s="103"/>
      <c r="AE101" s="107"/>
      <c r="AF101" s="107"/>
      <c r="AG101" s="103">
        <f t="shared" si="448"/>
        <v>17</v>
      </c>
      <c r="AH101" s="103"/>
    </row>
    <row r="102" ht="63">
      <c r="A102" s="96" t="s">
        <v>211</v>
      </c>
      <c r="B102" s="97" t="s">
        <v>212</v>
      </c>
      <c r="C102" s="239">
        <v>84.194999999999993</v>
      </c>
      <c r="D102" s="104">
        <v>31</v>
      </c>
      <c r="E102" s="120">
        <v>39</v>
      </c>
      <c r="F102" s="200">
        <f t="shared" si="443"/>
        <v>0.46321040441831468</v>
      </c>
      <c r="G102" s="102">
        <v>9</v>
      </c>
      <c r="H102" s="105">
        <v>29</v>
      </c>
      <c r="I102" s="105"/>
      <c r="J102" s="105"/>
      <c r="K102" s="105"/>
      <c r="L102" s="105"/>
      <c r="M102" s="105">
        <v>9</v>
      </c>
      <c r="N102" s="105"/>
      <c r="O102" s="120">
        <v>3</v>
      </c>
      <c r="P102" s="107"/>
      <c r="Q102" s="107"/>
      <c r="R102" s="107"/>
      <c r="S102" s="107"/>
      <c r="T102" s="107"/>
      <c r="U102" s="101">
        <f t="shared" si="444"/>
        <v>33.333333333333336</v>
      </c>
      <c r="V102" s="101">
        <f t="shared" si="436"/>
        <v>11.699999999999999</v>
      </c>
      <c r="W102" s="103">
        <f t="shared" si="445"/>
        <v>11</v>
      </c>
      <c r="X102" s="107">
        <v>30</v>
      </c>
      <c r="Y102" s="103">
        <f>'ИТОГ и проверка (миша-барс)'!C102</f>
        <v>11</v>
      </c>
      <c r="Z102" s="103">
        <f t="shared" si="441"/>
        <v>28.205128205128204</v>
      </c>
      <c r="AA102" s="101">
        <f t="shared" si="446"/>
        <v>-1.7948717948717956</v>
      </c>
      <c r="AB102" s="103">
        <f t="shared" si="447"/>
        <v>0</v>
      </c>
      <c r="AC102" s="107"/>
      <c r="AD102" s="103"/>
      <c r="AE102" s="107"/>
      <c r="AF102" s="107"/>
      <c r="AG102" s="103">
        <f t="shared" si="448"/>
        <v>11</v>
      </c>
      <c r="AH102" s="103"/>
    </row>
    <row r="103" ht="63">
      <c r="A103" s="96" t="s">
        <v>213</v>
      </c>
      <c r="B103" s="97" t="s">
        <v>214</v>
      </c>
      <c r="C103" s="232">
        <v>184.93000000000001</v>
      </c>
      <c r="D103" s="104">
        <v>67</v>
      </c>
      <c r="E103" s="182">
        <v>83</v>
      </c>
      <c r="F103" s="200">
        <f t="shared" si="443"/>
        <v>0.44881847185421508</v>
      </c>
      <c r="G103" s="102">
        <v>20</v>
      </c>
      <c r="H103" s="105">
        <v>30</v>
      </c>
      <c r="I103" s="105"/>
      <c r="J103" s="105"/>
      <c r="K103" s="105"/>
      <c r="L103" s="105"/>
      <c r="M103" s="105">
        <v>20</v>
      </c>
      <c r="N103" s="105"/>
      <c r="O103" s="120">
        <v>5</v>
      </c>
      <c r="P103" s="107"/>
      <c r="Q103" s="107"/>
      <c r="R103" s="107"/>
      <c r="S103" s="107"/>
      <c r="T103" s="107"/>
      <c r="U103" s="101">
        <f t="shared" si="444"/>
        <v>25</v>
      </c>
      <c r="V103" s="101">
        <f t="shared" si="436"/>
        <v>24.899999999999999</v>
      </c>
      <c r="W103" s="103">
        <f t="shared" si="445"/>
        <v>24</v>
      </c>
      <c r="X103" s="107">
        <v>30</v>
      </c>
      <c r="Y103" s="103">
        <f>'ИТОГ и проверка (миша-барс)'!C103</f>
        <v>20</v>
      </c>
      <c r="Z103" s="103">
        <f t="shared" si="441"/>
        <v>24.096385542168676</v>
      </c>
      <c r="AA103" s="101">
        <f t="shared" si="446"/>
        <v>-5.9036144578313241</v>
      </c>
      <c r="AB103" s="10">
        <f t="shared" si="447"/>
        <v>0</v>
      </c>
      <c r="AC103" s="107"/>
      <c r="AD103" s="103"/>
      <c r="AE103" s="107"/>
      <c r="AF103" s="107"/>
      <c r="AG103" s="103">
        <f t="shared" si="448"/>
        <v>20</v>
      </c>
      <c r="AH103" s="103"/>
    </row>
    <row r="104" ht="31.5">
      <c r="A104" s="96" t="s">
        <v>215</v>
      </c>
      <c r="B104" s="97" t="s">
        <v>216</v>
      </c>
      <c r="C104" s="214">
        <v>37.735999999999997</v>
      </c>
      <c r="D104" s="104">
        <v>18</v>
      </c>
      <c r="E104" s="139">
        <v>18</v>
      </c>
      <c r="F104" s="200">
        <f t="shared" si="443"/>
        <v>0.47699809200763199</v>
      </c>
      <c r="G104" s="102">
        <v>5</v>
      </c>
      <c r="H104" s="105">
        <v>28</v>
      </c>
      <c r="I104" s="105"/>
      <c r="J104" s="105"/>
      <c r="K104" s="105"/>
      <c r="L104" s="105"/>
      <c r="M104" s="105">
        <v>5</v>
      </c>
      <c r="N104" s="105"/>
      <c r="O104" s="100">
        <v>0</v>
      </c>
      <c r="P104" s="107"/>
      <c r="Q104" s="107"/>
      <c r="R104" s="107"/>
      <c r="S104" s="107"/>
      <c r="T104" s="107"/>
      <c r="U104" s="101">
        <f t="shared" si="444"/>
        <v>0</v>
      </c>
      <c r="V104" s="101">
        <f t="shared" si="436"/>
        <v>5.3999999999999995</v>
      </c>
      <c r="W104" s="103">
        <f t="shared" si="445"/>
        <v>5</v>
      </c>
      <c r="X104" s="107">
        <v>30</v>
      </c>
      <c r="Y104" s="103">
        <f>'ИТОГ и проверка (миша-барс)'!C104</f>
        <v>5</v>
      </c>
      <c r="Z104" s="103">
        <f t="shared" si="441"/>
        <v>27.777777777777779</v>
      </c>
      <c r="AA104" s="101">
        <f t="shared" si="446"/>
        <v>-2.2222222222222214</v>
      </c>
      <c r="AB104" s="103">
        <f t="shared" si="447"/>
        <v>0</v>
      </c>
      <c r="AC104" s="107"/>
      <c r="AD104" s="103"/>
      <c r="AE104" s="107"/>
      <c r="AF104" s="107"/>
      <c r="AG104" s="103">
        <f t="shared" si="448"/>
        <v>5</v>
      </c>
      <c r="AH104" s="103"/>
    </row>
    <row r="105" ht="31.5">
      <c r="A105" s="96" t="s">
        <v>217</v>
      </c>
      <c r="B105" s="97" t="s">
        <v>218</v>
      </c>
      <c r="C105" s="211">
        <v>40.045999999999999</v>
      </c>
      <c r="D105" s="104">
        <v>0</v>
      </c>
      <c r="E105" s="269">
        <v>0</v>
      </c>
      <c r="F105" s="200">
        <f t="shared" si="443"/>
        <v>0</v>
      </c>
      <c r="G105" s="102">
        <v>0</v>
      </c>
      <c r="H105" s="105">
        <v>0</v>
      </c>
      <c r="I105" s="105"/>
      <c r="J105" s="105"/>
      <c r="K105" s="105"/>
      <c r="L105" s="105"/>
      <c r="M105" s="105">
        <v>0</v>
      </c>
      <c r="N105" s="105"/>
      <c r="O105" s="100">
        <v>0</v>
      </c>
      <c r="P105" s="107"/>
      <c r="Q105" s="107"/>
      <c r="R105" s="107"/>
      <c r="S105" s="107"/>
      <c r="T105" s="107"/>
      <c r="U105" s="101">
        <v>0</v>
      </c>
      <c r="V105" s="101">
        <f t="shared" si="436"/>
        <v>0</v>
      </c>
      <c r="W105" s="103">
        <f t="shared" si="445"/>
        <v>0</v>
      </c>
      <c r="X105" s="107">
        <v>0</v>
      </c>
      <c r="Y105" s="103">
        <f>'ИТОГ и проверка (миша-барс)'!C105</f>
        <v>0</v>
      </c>
      <c r="Z105" s="103">
        <v>0</v>
      </c>
      <c r="AA105" s="101">
        <f t="shared" si="446"/>
        <v>0</v>
      </c>
      <c r="AB105" s="10">
        <f t="shared" si="447"/>
        <v>0</v>
      </c>
      <c r="AC105" s="107"/>
      <c r="AD105" s="103"/>
      <c r="AE105" s="107"/>
      <c r="AF105" s="107"/>
      <c r="AG105" s="103">
        <f t="shared" si="448"/>
        <v>0</v>
      </c>
      <c r="AH105" s="103"/>
    </row>
    <row r="106" ht="31.5">
      <c r="A106" s="96" t="s">
        <v>219</v>
      </c>
      <c r="B106" s="97" t="s">
        <v>220</v>
      </c>
      <c r="C106" s="265">
        <v>41.890999999999998</v>
      </c>
      <c r="D106" s="104">
        <v>18</v>
      </c>
      <c r="E106" s="120">
        <v>14</v>
      </c>
      <c r="F106" s="200">
        <f t="shared" si="443"/>
        <v>0.33420066362703205</v>
      </c>
      <c r="G106" s="102">
        <v>5</v>
      </c>
      <c r="H106" s="105">
        <v>28</v>
      </c>
      <c r="I106" s="105"/>
      <c r="J106" s="105"/>
      <c r="K106" s="105"/>
      <c r="L106" s="105"/>
      <c r="M106" s="105">
        <v>5</v>
      </c>
      <c r="N106" s="105"/>
      <c r="O106" s="120">
        <v>1</v>
      </c>
      <c r="P106" s="107"/>
      <c r="Q106" s="107"/>
      <c r="R106" s="107"/>
      <c r="S106" s="107"/>
      <c r="T106" s="107"/>
      <c r="U106" s="101">
        <f t="shared" si="444"/>
        <v>20</v>
      </c>
      <c r="V106" s="101">
        <f t="shared" si="436"/>
        <v>4.2000000000000002</v>
      </c>
      <c r="W106" s="103">
        <f t="shared" si="445"/>
        <v>4</v>
      </c>
      <c r="X106" s="107">
        <v>30</v>
      </c>
      <c r="Y106" s="103">
        <f>'ИТОГ и проверка (миша-барс)'!C106</f>
        <v>4</v>
      </c>
      <c r="Z106" s="103">
        <f t="shared" ref="Z106:Z169" si="449">Y106/E106%</f>
        <v>28.571428571428569</v>
      </c>
      <c r="AA106" s="101">
        <f t="shared" si="446"/>
        <v>-1.4285714285714306</v>
      </c>
      <c r="AB106" s="103">
        <f t="shared" si="447"/>
        <v>0</v>
      </c>
      <c r="AC106" s="107"/>
      <c r="AD106" s="103"/>
      <c r="AE106" s="107"/>
      <c r="AF106" s="107"/>
      <c r="AG106" s="103">
        <f t="shared" si="448"/>
        <v>4</v>
      </c>
      <c r="AH106" s="103"/>
    </row>
    <row r="107" ht="63">
      <c r="A107" s="96" t="s">
        <v>221</v>
      </c>
      <c r="B107" s="97" t="s">
        <v>222</v>
      </c>
      <c r="C107" s="211">
        <v>26.699999999999999</v>
      </c>
      <c r="D107" s="104">
        <v>23</v>
      </c>
      <c r="E107" s="182">
        <v>20</v>
      </c>
      <c r="F107" s="200">
        <f t="shared" si="443"/>
        <v>0.74906367041198507</v>
      </c>
      <c r="G107" s="102">
        <v>0</v>
      </c>
      <c r="H107" s="105">
        <v>0</v>
      </c>
      <c r="I107" s="105"/>
      <c r="J107" s="105"/>
      <c r="K107" s="105"/>
      <c r="L107" s="105"/>
      <c r="M107" s="105">
        <v>0</v>
      </c>
      <c r="N107" s="105"/>
      <c r="O107" s="100">
        <v>0</v>
      </c>
      <c r="P107" s="107"/>
      <c r="Q107" s="107"/>
      <c r="R107" s="107"/>
      <c r="S107" s="107"/>
      <c r="T107" s="107"/>
      <c r="U107" s="101">
        <v>0</v>
      </c>
      <c r="V107" s="101">
        <f t="shared" si="436"/>
        <v>6</v>
      </c>
      <c r="W107" s="103">
        <f t="shared" si="445"/>
        <v>6</v>
      </c>
      <c r="X107" s="107">
        <v>30</v>
      </c>
      <c r="Y107" s="103">
        <f>'ИТОГ и проверка (миша-барс)'!C107</f>
        <v>1</v>
      </c>
      <c r="Z107" s="103">
        <f t="shared" si="449"/>
        <v>5</v>
      </c>
      <c r="AA107" s="101">
        <f t="shared" si="446"/>
        <v>-25</v>
      </c>
      <c r="AB107" s="10">
        <f t="shared" si="447"/>
        <v>0</v>
      </c>
      <c r="AC107" s="107"/>
      <c r="AD107" s="103"/>
      <c r="AE107" s="107"/>
      <c r="AF107" s="107"/>
      <c r="AG107" s="103">
        <f t="shared" si="448"/>
        <v>1</v>
      </c>
      <c r="AH107" s="103"/>
    </row>
    <row r="108" ht="31.5">
      <c r="A108" s="96" t="s">
        <v>223</v>
      </c>
      <c r="B108" s="97" t="s">
        <v>224</v>
      </c>
      <c r="C108" s="214">
        <v>1113.73</v>
      </c>
      <c r="D108" s="104">
        <v>300</v>
      </c>
      <c r="E108" s="141">
        <v>300</v>
      </c>
      <c r="F108" s="200">
        <f t="shared" si="443"/>
        <v>0.26936510644411121</v>
      </c>
      <c r="G108" s="102">
        <v>80</v>
      </c>
      <c r="H108" s="105">
        <v>30</v>
      </c>
      <c r="I108" s="105">
        <v>10</v>
      </c>
      <c r="J108" s="105"/>
      <c r="K108" s="105"/>
      <c r="L108" s="105"/>
      <c r="M108" s="105">
        <v>80</v>
      </c>
      <c r="N108" s="105"/>
      <c r="O108" s="141">
        <v>15</v>
      </c>
      <c r="P108" s="107"/>
      <c r="Q108" s="107"/>
      <c r="R108" s="107"/>
      <c r="S108" s="107"/>
      <c r="T108" s="107"/>
      <c r="U108" s="101">
        <f t="shared" si="444"/>
        <v>18.75</v>
      </c>
      <c r="V108" s="101">
        <f t="shared" si="436"/>
        <v>90</v>
      </c>
      <c r="W108" s="103">
        <f t="shared" si="445"/>
        <v>90</v>
      </c>
      <c r="X108" s="107">
        <v>30</v>
      </c>
      <c r="Y108" s="103">
        <f>'ИТОГ и проверка (миша-барс)'!C108+AC108</f>
        <v>90</v>
      </c>
      <c r="Z108" s="103">
        <f t="shared" si="449"/>
        <v>30</v>
      </c>
      <c r="AA108" s="101">
        <f t="shared" si="446"/>
        <v>0</v>
      </c>
      <c r="AB108" s="103">
        <f t="shared" si="447"/>
        <v>0</v>
      </c>
      <c r="AC108" s="133">
        <v>11</v>
      </c>
      <c r="AD108" s="103"/>
      <c r="AE108" s="107"/>
      <c r="AF108" s="107"/>
      <c r="AG108" s="103">
        <f>Y108-AC108</f>
        <v>79</v>
      </c>
      <c r="AH108" s="103"/>
    </row>
    <row r="109">
      <c r="A109" s="123" t="s">
        <v>225</v>
      </c>
      <c r="B109" s="87" t="s">
        <v>226</v>
      </c>
      <c r="C109" s="218"/>
      <c r="D109" s="88"/>
      <c r="E109" s="207"/>
      <c r="F109" s="235"/>
      <c r="G109" s="149"/>
      <c r="H109" s="91"/>
      <c r="I109" s="91"/>
      <c r="J109" s="91"/>
      <c r="K109" s="91"/>
      <c r="L109" s="91"/>
      <c r="M109" s="91"/>
      <c r="N109" s="91"/>
      <c r="O109" s="89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150"/>
      <c r="AA109" s="90"/>
      <c r="AB109" s="10">
        <f t="shared" si="447"/>
        <v>0</v>
      </c>
      <c r="AC109" s="90"/>
      <c r="AD109" s="90"/>
      <c r="AE109" s="90"/>
      <c r="AF109" s="90"/>
      <c r="AG109" s="90"/>
      <c r="AH109" s="90"/>
    </row>
    <row r="110" ht="31.5">
      <c r="A110" s="96" t="s">
        <v>227</v>
      </c>
      <c r="B110" s="97" t="s">
        <v>228</v>
      </c>
      <c r="C110" s="214">
        <v>438.69999999999999</v>
      </c>
      <c r="D110" s="104">
        <v>289</v>
      </c>
      <c r="E110" s="120">
        <v>107</v>
      </c>
      <c r="F110" s="200">
        <f t="shared" si="443"/>
        <v>0.24390243902439024</v>
      </c>
      <c r="G110" s="102">
        <v>80</v>
      </c>
      <c r="H110" s="105">
        <v>30</v>
      </c>
      <c r="I110" s="105">
        <v>6</v>
      </c>
      <c r="J110" s="105"/>
      <c r="K110" s="105"/>
      <c r="L110" s="105"/>
      <c r="M110" s="105">
        <v>80</v>
      </c>
      <c r="N110" s="105"/>
      <c r="O110" s="120">
        <v>0</v>
      </c>
      <c r="P110" s="107"/>
      <c r="Q110" s="107"/>
      <c r="R110" s="107"/>
      <c r="S110" s="107"/>
      <c r="T110" s="107"/>
      <c r="U110" s="101">
        <f t="shared" si="444"/>
        <v>0</v>
      </c>
      <c r="V110" s="300">
        <f t="shared" ref="V110:V173" si="450">E110*X110%</f>
        <v>32.100000000000001</v>
      </c>
      <c r="W110" s="103">
        <f t="shared" si="445"/>
        <v>32</v>
      </c>
      <c r="X110" s="181">
        <v>30</v>
      </c>
      <c r="Y110" s="103">
        <f>'ИТОГ и проверка (миша-барс)'!C110+AC110</f>
        <v>20</v>
      </c>
      <c r="Z110" s="10">
        <f t="shared" si="449"/>
        <v>18.691588785046729</v>
      </c>
      <c r="AA110" s="101">
        <f t="shared" si="446"/>
        <v>-11.308411214953271</v>
      </c>
      <c r="AB110" s="103">
        <f t="shared" si="447"/>
        <v>0</v>
      </c>
      <c r="AC110" s="133">
        <v>0</v>
      </c>
      <c r="AD110" s="103"/>
      <c r="AE110" s="107"/>
      <c r="AF110" s="107"/>
      <c r="AG110" s="103">
        <f>Y110-AC110</f>
        <v>20</v>
      </c>
      <c r="AH110" s="103"/>
    </row>
    <row r="111" ht="31.5">
      <c r="A111" s="96" t="s">
        <v>229</v>
      </c>
      <c r="B111" s="97" t="s">
        <v>230</v>
      </c>
      <c r="C111" s="211">
        <v>537.20000000000005</v>
      </c>
      <c r="D111" s="104">
        <v>333</v>
      </c>
      <c r="E111" s="182">
        <v>167</v>
      </c>
      <c r="F111" s="200">
        <f t="shared" si="443"/>
        <v>0.31087118391660457</v>
      </c>
      <c r="G111" s="102">
        <v>99</v>
      </c>
      <c r="H111" s="105">
        <v>30</v>
      </c>
      <c r="I111" s="105"/>
      <c r="J111" s="105"/>
      <c r="K111" s="105"/>
      <c r="L111" s="105"/>
      <c r="M111" s="105">
        <v>99</v>
      </c>
      <c r="N111" s="105"/>
      <c r="O111" s="120">
        <v>1</v>
      </c>
      <c r="P111" s="107"/>
      <c r="Q111" s="107"/>
      <c r="R111" s="107"/>
      <c r="S111" s="107"/>
      <c r="T111" s="107"/>
      <c r="U111" s="101">
        <f t="shared" si="444"/>
        <v>1.0101010101010102</v>
      </c>
      <c r="V111" s="101">
        <f t="shared" si="450"/>
        <v>50.100000000000001</v>
      </c>
      <c r="W111" s="10">
        <f t="shared" si="445"/>
        <v>50</v>
      </c>
      <c r="X111" s="107">
        <v>30</v>
      </c>
      <c r="Y111" s="10">
        <f>'ИТОГ и проверка (миша-барс)'!C111+AC111</f>
        <v>30</v>
      </c>
      <c r="Z111" s="103">
        <f t="shared" si="449"/>
        <v>17.964071856287426</v>
      </c>
      <c r="AA111" s="101">
        <f t="shared" si="446"/>
        <v>-12.035928143712574</v>
      </c>
      <c r="AB111" s="10">
        <f t="shared" si="447"/>
        <v>0</v>
      </c>
      <c r="AC111" s="133">
        <v>0</v>
      </c>
      <c r="AD111" s="103"/>
      <c r="AE111" s="107"/>
      <c r="AF111" s="107"/>
      <c r="AG111" s="103">
        <f t="shared" si="448"/>
        <v>30</v>
      </c>
      <c r="AH111" s="103"/>
    </row>
    <row r="112" ht="31.5">
      <c r="A112" s="96" t="s">
        <v>231</v>
      </c>
      <c r="B112" s="97" t="s">
        <v>232</v>
      </c>
      <c r="C112" s="214">
        <v>140</v>
      </c>
      <c r="D112" s="104">
        <v>105</v>
      </c>
      <c r="E112" s="120">
        <v>77</v>
      </c>
      <c r="F112" s="200">
        <f t="shared" si="443"/>
        <v>0.55000000000000004</v>
      </c>
      <c r="G112" s="102">
        <v>31</v>
      </c>
      <c r="H112" s="105">
        <v>30</v>
      </c>
      <c r="I112" s="105"/>
      <c r="J112" s="105"/>
      <c r="K112" s="105"/>
      <c r="L112" s="105"/>
      <c r="M112" s="105">
        <v>31</v>
      </c>
      <c r="N112" s="105"/>
      <c r="O112" s="120">
        <v>1</v>
      </c>
      <c r="P112" s="107"/>
      <c r="Q112" s="107"/>
      <c r="R112" s="107"/>
      <c r="S112" s="107"/>
      <c r="T112" s="107"/>
      <c r="U112" s="101">
        <f t="shared" si="444"/>
        <v>3.2258064516129035</v>
      </c>
      <c r="V112" s="300">
        <f t="shared" si="450"/>
        <v>23.099999999999998</v>
      </c>
      <c r="W112" s="103">
        <f t="shared" si="445"/>
        <v>23</v>
      </c>
      <c r="X112" s="181">
        <v>30</v>
      </c>
      <c r="Y112" s="103">
        <f>'ИТОГ и проверка (миша-барс)'!C112+AC112</f>
        <v>15</v>
      </c>
      <c r="Z112" s="10">
        <f t="shared" si="449"/>
        <v>19.480519480519479</v>
      </c>
      <c r="AA112" s="101">
        <f t="shared" si="446"/>
        <v>-10.519480519480521</v>
      </c>
      <c r="AB112" s="103">
        <f t="shared" si="447"/>
        <v>0</v>
      </c>
      <c r="AC112" s="133">
        <v>0</v>
      </c>
      <c r="AD112" s="103"/>
      <c r="AE112" s="107"/>
      <c r="AF112" s="107"/>
      <c r="AG112" s="103">
        <f t="shared" si="448"/>
        <v>15</v>
      </c>
      <c r="AH112" s="103"/>
    </row>
    <row r="113" ht="31.5">
      <c r="A113" s="96" t="s">
        <v>233</v>
      </c>
      <c r="B113" s="97" t="s">
        <v>234</v>
      </c>
      <c r="C113" s="211">
        <v>1100</v>
      </c>
      <c r="D113" s="104">
        <v>379</v>
      </c>
      <c r="E113" s="182">
        <v>256</v>
      </c>
      <c r="F113" s="200">
        <f t="shared" si="443"/>
        <v>0.23272727272727273</v>
      </c>
      <c r="G113" s="102">
        <v>113</v>
      </c>
      <c r="H113" s="105">
        <v>30</v>
      </c>
      <c r="I113" s="105"/>
      <c r="J113" s="105"/>
      <c r="K113" s="105"/>
      <c r="L113" s="105"/>
      <c r="M113" s="105">
        <v>113</v>
      </c>
      <c r="N113" s="105"/>
      <c r="O113" s="120">
        <v>1</v>
      </c>
      <c r="P113" s="107"/>
      <c r="Q113" s="107"/>
      <c r="R113" s="107"/>
      <c r="S113" s="107"/>
      <c r="T113" s="107"/>
      <c r="U113" s="101">
        <f t="shared" si="444"/>
        <v>0.88495575221238942</v>
      </c>
      <c r="V113" s="101">
        <f t="shared" si="450"/>
        <v>76.799999999999997</v>
      </c>
      <c r="W113" s="10">
        <f t="shared" si="445"/>
        <v>76</v>
      </c>
      <c r="X113" s="107">
        <v>30</v>
      </c>
      <c r="Y113" s="10">
        <f>'ИТОГ и проверка (миша-барс)'!C113+AC113</f>
        <v>46</v>
      </c>
      <c r="Z113" s="103">
        <f t="shared" si="449"/>
        <v>17.96875</v>
      </c>
      <c r="AA113" s="101">
        <f t="shared" si="446"/>
        <v>-12.03125</v>
      </c>
      <c r="AB113" s="10">
        <f t="shared" si="447"/>
        <v>0</v>
      </c>
      <c r="AC113" s="133">
        <v>1</v>
      </c>
      <c r="AD113" s="103"/>
      <c r="AE113" s="107"/>
      <c r="AF113" s="107"/>
      <c r="AG113" s="103">
        <f t="shared" si="448"/>
        <v>46</v>
      </c>
      <c r="AH113" s="103"/>
    </row>
    <row r="114" ht="31.5">
      <c r="A114" s="96" t="s">
        <v>235</v>
      </c>
      <c r="B114" s="97" t="s">
        <v>236</v>
      </c>
      <c r="C114" s="214">
        <v>310.89999999999998</v>
      </c>
      <c r="D114" s="104">
        <v>80</v>
      </c>
      <c r="E114" s="120">
        <v>58</v>
      </c>
      <c r="F114" s="200">
        <f t="shared" si="443"/>
        <v>0.18655516243165007</v>
      </c>
      <c r="G114" s="102">
        <v>24</v>
      </c>
      <c r="H114" s="105">
        <v>30</v>
      </c>
      <c r="I114" s="105"/>
      <c r="J114" s="105"/>
      <c r="K114" s="105"/>
      <c r="L114" s="105"/>
      <c r="M114" s="105">
        <v>24</v>
      </c>
      <c r="N114" s="105"/>
      <c r="O114" s="120">
        <v>0</v>
      </c>
      <c r="P114" s="107"/>
      <c r="Q114" s="107"/>
      <c r="R114" s="107"/>
      <c r="S114" s="107"/>
      <c r="T114" s="107"/>
      <c r="U114" s="101">
        <f t="shared" si="444"/>
        <v>0</v>
      </c>
      <c r="V114" s="300">
        <f t="shared" si="450"/>
        <v>17.399999999999999</v>
      </c>
      <c r="W114" s="103">
        <f t="shared" si="445"/>
        <v>17</v>
      </c>
      <c r="X114" s="181">
        <v>30</v>
      </c>
      <c r="Y114" s="103">
        <f>'ИТОГ и проверка (миша-барс)'!C114+AC114</f>
        <v>10</v>
      </c>
      <c r="Z114" s="10">
        <f t="shared" si="449"/>
        <v>17.241379310344829</v>
      </c>
      <c r="AA114" s="101">
        <f t="shared" si="446"/>
        <v>-12.758620689655171</v>
      </c>
      <c r="AB114" s="103">
        <f t="shared" si="447"/>
        <v>0</v>
      </c>
      <c r="AC114" s="133">
        <v>0</v>
      </c>
      <c r="AD114" s="103"/>
      <c r="AE114" s="107"/>
      <c r="AF114" s="107"/>
      <c r="AG114" s="103">
        <f t="shared" si="448"/>
        <v>10</v>
      </c>
      <c r="AH114" s="103"/>
    </row>
    <row r="115" ht="31.5">
      <c r="A115" s="96" t="s">
        <v>237</v>
      </c>
      <c r="B115" s="97" t="s">
        <v>238</v>
      </c>
      <c r="C115" s="211">
        <v>75.200000000000003</v>
      </c>
      <c r="D115" s="104">
        <v>28</v>
      </c>
      <c r="E115" s="182">
        <v>17</v>
      </c>
      <c r="F115" s="200">
        <f t="shared" si="443"/>
        <v>0.22606382978723402</v>
      </c>
      <c r="G115" s="102">
        <v>8</v>
      </c>
      <c r="H115" s="105">
        <v>29</v>
      </c>
      <c r="I115" s="105"/>
      <c r="J115" s="105"/>
      <c r="K115" s="105"/>
      <c r="L115" s="105"/>
      <c r="M115" s="105">
        <v>8</v>
      </c>
      <c r="N115" s="105"/>
      <c r="O115" s="120">
        <v>0</v>
      </c>
      <c r="P115" s="107"/>
      <c r="Q115" s="107"/>
      <c r="R115" s="107"/>
      <c r="S115" s="107"/>
      <c r="T115" s="107"/>
      <c r="U115" s="101">
        <f t="shared" si="444"/>
        <v>0</v>
      </c>
      <c r="V115" s="101">
        <f t="shared" si="450"/>
        <v>5.0999999999999996</v>
      </c>
      <c r="W115" s="10">
        <f t="shared" si="445"/>
        <v>5</v>
      </c>
      <c r="X115" s="107">
        <v>30</v>
      </c>
      <c r="Y115" s="10">
        <f>'ИТОГ и проверка (миша-барс)'!C115+AC115</f>
        <v>4</v>
      </c>
      <c r="Z115" s="103">
        <f t="shared" si="449"/>
        <v>23.52941176470588</v>
      </c>
      <c r="AA115" s="101">
        <f t="shared" si="446"/>
        <v>-6.4705882352941195</v>
      </c>
      <c r="AB115" s="10">
        <f t="shared" si="447"/>
        <v>0</v>
      </c>
      <c r="AC115" s="133">
        <v>0</v>
      </c>
      <c r="AD115" s="103"/>
      <c r="AE115" s="107"/>
      <c r="AF115" s="107"/>
      <c r="AG115" s="103">
        <f t="shared" si="448"/>
        <v>4</v>
      </c>
      <c r="AH115" s="103"/>
    </row>
    <row r="116" ht="31.5">
      <c r="A116" s="96" t="s">
        <v>239</v>
      </c>
      <c r="B116" s="97" t="s">
        <v>240</v>
      </c>
      <c r="C116" s="265">
        <v>1489.6130000000001</v>
      </c>
      <c r="D116" s="104">
        <v>301</v>
      </c>
      <c r="E116" s="120">
        <v>327</v>
      </c>
      <c r="F116" s="200">
        <f t="shared" si="443"/>
        <v>0.21952010354367207</v>
      </c>
      <c r="G116" s="102">
        <v>90</v>
      </c>
      <c r="H116" s="105">
        <v>30</v>
      </c>
      <c r="I116" s="105"/>
      <c r="J116" s="105"/>
      <c r="K116" s="105"/>
      <c r="L116" s="105"/>
      <c r="M116" s="105">
        <v>90</v>
      </c>
      <c r="N116" s="105"/>
      <c r="O116" s="120">
        <v>5</v>
      </c>
      <c r="P116" s="107"/>
      <c r="Q116" s="107"/>
      <c r="R116" s="107"/>
      <c r="S116" s="107"/>
      <c r="T116" s="107"/>
      <c r="U116" s="101">
        <f t="shared" si="444"/>
        <v>5.5555555555555554</v>
      </c>
      <c r="V116" s="300">
        <f t="shared" si="450"/>
        <v>98.099999999999994</v>
      </c>
      <c r="W116" s="103">
        <f t="shared" si="445"/>
        <v>98</v>
      </c>
      <c r="X116" s="181">
        <v>30</v>
      </c>
      <c r="Y116" s="103">
        <f>'ИТОГ и проверка (миша-барс)'!C116+AC116</f>
        <v>98</v>
      </c>
      <c r="Z116" s="10">
        <f t="shared" si="449"/>
        <v>29.969418960244649</v>
      </c>
      <c r="AA116" s="101">
        <f t="shared" si="446"/>
        <v>-0.030581039755350758</v>
      </c>
      <c r="AB116" s="103">
        <f t="shared" si="447"/>
        <v>0</v>
      </c>
      <c r="AC116" s="107"/>
      <c r="AD116" s="103"/>
      <c r="AE116" s="107"/>
      <c r="AF116" s="107"/>
      <c r="AG116" s="103">
        <f t="shared" si="448"/>
        <v>98</v>
      </c>
      <c r="AH116" s="103"/>
    </row>
    <row r="117">
      <c r="A117" s="123" t="s">
        <v>241</v>
      </c>
      <c r="B117" s="87" t="s">
        <v>242</v>
      </c>
      <c r="C117" s="218"/>
      <c r="D117" s="88"/>
      <c r="E117" s="237"/>
      <c r="F117" s="235"/>
      <c r="G117" s="149"/>
      <c r="H117" s="91"/>
      <c r="I117" s="91"/>
      <c r="J117" s="91"/>
      <c r="K117" s="91"/>
      <c r="L117" s="91"/>
      <c r="M117" s="91"/>
      <c r="N117" s="91"/>
      <c r="O117" s="89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150"/>
      <c r="AA117" s="90"/>
      <c r="AB117" s="10">
        <f t="shared" si="447"/>
        <v>0</v>
      </c>
      <c r="AC117" s="90"/>
      <c r="AD117" s="90"/>
      <c r="AE117" s="90"/>
      <c r="AF117" s="90"/>
      <c r="AG117" s="90"/>
      <c r="AH117" s="90"/>
    </row>
    <row r="118" ht="47.25">
      <c r="A118" s="96" t="s">
        <v>243</v>
      </c>
      <c r="B118" s="97" t="s">
        <v>244</v>
      </c>
      <c r="C118" s="265">
        <v>399.39999999999998</v>
      </c>
      <c r="D118" s="337">
        <v>91</v>
      </c>
      <c r="E118" s="293">
        <v>87</v>
      </c>
      <c r="F118" s="217">
        <f t="shared" si="443"/>
        <v>0.21782674011016526</v>
      </c>
      <c r="G118" s="102">
        <v>27</v>
      </c>
      <c r="H118" s="105">
        <v>30</v>
      </c>
      <c r="I118" s="105"/>
      <c r="J118" s="105"/>
      <c r="K118" s="105"/>
      <c r="L118" s="105"/>
      <c r="M118" s="105">
        <v>27</v>
      </c>
      <c r="N118" s="105"/>
      <c r="O118" s="120">
        <v>2</v>
      </c>
      <c r="P118" s="107"/>
      <c r="Q118" s="107"/>
      <c r="R118" s="107"/>
      <c r="S118" s="107"/>
      <c r="T118" s="107"/>
      <c r="U118" s="101">
        <f t="shared" si="444"/>
        <v>7.4074074074074066</v>
      </c>
      <c r="V118" s="300">
        <f t="shared" si="450"/>
        <v>26.099999999999998</v>
      </c>
      <c r="W118" s="103">
        <f t="shared" si="445"/>
        <v>26</v>
      </c>
      <c r="X118" s="181">
        <v>30</v>
      </c>
      <c r="Y118" s="103">
        <f>'ИТОГ и проверка (миша-барс)'!C118+AC118</f>
        <v>26</v>
      </c>
      <c r="Z118" s="10">
        <f t="shared" si="449"/>
        <v>29.885057471264368</v>
      </c>
      <c r="AA118" s="101">
        <f t="shared" si="446"/>
        <v>-0.11494252873563227</v>
      </c>
      <c r="AB118" s="103">
        <f t="shared" si="447"/>
        <v>0</v>
      </c>
      <c r="AC118" s="107"/>
      <c r="AD118" s="103"/>
      <c r="AE118" s="107"/>
      <c r="AF118" s="107"/>
      <c r="AG118" s="103">
        <f t="shared" si="448"/>
        <v>26</v>
      </c>
      <c r="AH118" s="103"/>
    </row>
    <row r="119" ht="31.5">
      <c r="A119" s="96" t="s">
        <v>245</v>
      </c>
      <c r="B119" s="97" t="s">
        <v>246</v>
      </c>
      <c r="C119" s="211">
        <v>384.80000000000001</v>
      </c>
      <c r="D119" s="104">
        <v>147</v>
      </c>
      <c r="E119" s="182">
        <v>147</v>
      </c>
      <c r="F119" s="200">
        <f t="shared" si="443"/>
        <v>0.382016632016632</v>
      </c>
      <c r="G119" s="102">
        <v>27</v>
      </c>
      <c r="H119" s="105">
        <v>18</v>
      </c>
      <c r="I119" s="105"/>
      <c r="J119" s="105"/>
      <c r="K119" s="105"/>
      <c r="L119" s="105"/>
      <c r="M119" s="105">
        <v>27</v>
      </c>
      <c r="N119" s="105"/>
      <c r="O119" s="120">
        <v>8</v>
      </c>
      <c r="P119" s="107"/>
      <c r="Q119" s="107"/>
      <c r="R119" s="107"/>
      <c r="S119" s="107"/>
      <c r="T119" s="107"/>
      <c r="U119" s="101">
        <f t="shared" si="444"/>
        <v>29.629629629629626</v>
      </c>
      <c r="V119" s="101">
        <f t="shared" si="450"/>
        <v>44.100000000000001</v>
      </c>
      <c r="W119" s="10">
        <f t="shared" si="445"/>
        <v>44</v>
      </c>
      <c r="X119" s="107">
        <v>30</v>
      </c>
      <c r="Y119" s="10">
        <f>'ИТОГ и проверка (миша-барс)'!C119+AC119</f>
        <v>37</v>
      </c>
      <c r="Z119" s="103">
        <f t="shared" si="449"/>
        <v>25.170068027210885</v>
      </c>
      <c r="AA119" s="101">
        <f t="shared" si="446"/>
        <v>-4.8299319727891152</v>
      </c>
      <c r="AB119" s="10">
        <f t="shared" si="447"/>
        <v>0</v>
      </c>
      <c r="AC119" s="107"/>
      <c r="AD119" s="103"/>
      <c r="AE119" s="107"/>
      <c r="AF119" s="107"/>
      <c r="AG119" s="103">
        <f t="shared" si="448"/>
        <v>37</v>
      </c>
      <c r="AH119" s="103"/>
    </row>
    <row r="120">
      <c r="A120" s="123" t="s">
        <v>247</v>
      </c>
      <c r="B120" s="87" t="s">
        <v>248</v>
      </c>
      <c r="C120" s="206"/>
      <c r="D120" s="208"/>
      <c r="E120" s="255"/>
      <c r="F120" s="256"/>
      <c r="G120" s="149"/>
      <c r="H120" s="91"/>
      <c r="I120" s="91"/>
      <c r="J120" s="91"/>
      <c r="K120" s="91"/>
      <c r="L120" s="91"/>
      <c r="M120" s="91"/>
      <c r="N120" s="91"/>
      <c r="O120" s="89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150"/>
      <c r="AA120" s="90"/>
      <c r="AB120" s="103">
        <f t="shared" si="447"/>
        <v>0</v>
      </c>
      <c r="AC120" s="90"/>
      <c r="AD120" s="90"/>
      <c r="AE120" s="90"/>
      <c r="AF120" s="90"/>
      <c r="AG120" s="90"/>
      <c r="AH120" s="90"/>
    </row>
    <row r="121" ht="63">
      <c r="A121" s="96" t="s">
        <v>249</v>
      </c>
      <c r="B121" s="97" t="s">
        <v>250</v>
      </c>
      <c r="C121" s="211">
        <v>84.5</v>
      </c>
      <c r="D121" s="337">
        <v>30</v>
      </c>
      <c r="E121" s="421">
        <v>20</v>
      </c>
      <c r="F121" s="217">
        <f t="shared" si="443"/>
        <v>0.23668639053254437</v>
      </c>
      <c r="G121" s="102">
        <v>6</v>
      </c>
      <c r="H121" s="105">
        <v>20</v>
      </c>
      <c r="I121" s="105"/>
      <c r="J121" s="105"/>
      <c r="K121" s="105"/>
      <c r="L121" s="105"/>
      <c r="M121" s="105">
        <v>6</v>
      </c>
      <c r="N121" s="105"/>
      <c r="O121" s="105">
        <v>0</v>
      </c>
      <c r="P121" s="107"/>
      <c r="Q121" s="107"/>
      <c r="R121" s="107"/>
      <c r="S121" s="107"/>
      <c r="T121" s="107"/>
      <c r="U121" s="101">
        <f t="shared" si="444"/>
        <v>0</v>
      </c>
      <c r="V121" s="300">
        <f t="shared" si="450"/>
        <v>6</v>
      </c>
      <c r="W121" s="103">
        <f t="shared" si="445"/>
        <v>6</v>
      </c>
      <c r="X121" s="181">
        <v>30</v>
      </c>
      <c r="Y121" s="103">
        <f>'ИТОГ и проверка (миша-барс)'!C121+AC121</f>
        <v>2</v>
      </c>
      <c r="Z121" s="10">
        <f t="shared" si="449"/>
        <v>10</v>
      </c>
      <c r="AA121" s="101">
        <f t="shared" si="446"/>
        <v>-20</v>
      </c>
      <c r="AB121" s="10">
        <f t="shared" si="447"/>
        <v>0</v>
      </c>
      <c r="AC121" s="107"/>
      <c r="AD121" s="103"/>
      <c r="AE121" s="107"/>
      <c r="AF121" s="107"/>
      <c r="AG121" s="103">
        <f t="shared" si="448"/>
        <v>2</v>
      </c>
      <c r="AH121" s="103"/>
    </row>
    <row r="122" ht="63">
      <c r="A122" s="96" t="s">
        <v>251</v>
      </c>
      <c r="B122" s="97" t="s">
        <v>252</v>
      </c>
      <c r="C122" s="214">
        <v>70</v>
      </c>
      <c r="D122" s="104">
        <v>30</v>
      </c>
      <c r="E122" s="289">
        <v>25</v>
      </c>
      <c r="F122" s="200">
        <f t="shared" si="443"/>
        <v>0.35714285714285715</v>
      </c>
      <c r="G122" s="102">
        <v>6</v>
      </c>
      <c r="H122" s="105">
        <v>20</v>
      </c>
      <c r="I122" s="105"/>
      <c r="J122" s="105"/>
      <c r="K122" s="105"/>
      <c r="L122" s="105"/>
      <c r="M122" s="105">
        <v>6</v>
      </c>
      <c r="N122" s="105"/>
      <c r="O122" s="105">
        <v>0</v>
      </c>
      <c r="P122" s="107"/>
      <c r="Q122" s="107"/>
      <c r="R122" s="107"/>
      <c r="S122" s="107"/>
      <c r="T122" s="107"/>
      <c r="U122" s="101">
        <f t="shared" si="444"/>
        <v>0</v>
      </c>
      <c r="V122" s="101">
        <f t="shared" si="450"/>
        <v>7.5</v>
      </c>
      <c r="W122" s="10">
        <f t="shared" si="445"/>
        <v>7</v>
      </c>
      <c r="X122" s="107">
        <v>30</v>
      </c>
      <c r="Y122" s="10">
        <f>'ИТОГ и проверка (миша-барс)'!C122+AC122</f>
        <v>2</v>
      </c>
      <c r="Z122" s="103">
        <f t="shared" si="449"/>
        <v>8</v>
      </c>
      <c r="AA122" s="300">
        <f t="shared" si="446"/>
        <v>-22</v>
      </c>
      <c r="AB122" s="103">
        <f t="shared" si="447"/>
        <v>0</v>
      </c>
      <c r="AC122" s="107"/>
      <c r="AD122" s="103"/>
      <c r="AE122" s="107"/>
      <c r="AF122" s="107"/>
      <c r="AG122" s="103">
        <f t="shared" si="448"/>
        <v>2</v>
      </c>
      <c r="AH122" s="103"/>
    </row>
    <row r="123" ht="63">
      <c r="A123" s="96" t="s">
        <v>253</v>
      </c>
      <c r="B123" s="97" t="s">
        <v>254</v>
      </c>
      <c r="C123" s="211">
        <v>247.5</v>
      </c>
      <c r="D123" s="104">
        <v>15</v>
      </c>
      <c r="E123" s="105">
        <v>15</v>
      </c>
      <c r="F123" s="200">
        <f t="shared" si="443"/>
        <v>0.060606060606060608</v>
      </c>
      <c r="G123" s="102">
        <v>3</v>
      </c>
      <c r="H123" s="105">
        <v>20</v>
      </c>
      <c r="I123" s="105"/>
      <c r="J123" s="105"/>
      <c r="K123" s="105"/>
      <c r="L123" s="105"/>
      <c r="M123" s="105">
        <v>3</v>
      </c>
      <c r="N123" s="105"/>
      <c r="O123" s="105">
        <v>2</v>
      </c>
      <c r="P123" s="107"/>
      <c r="Q123" s="107"/>
      <c r="R123" s="107"/>
      <c r="S123" s="107"/>
      <c r="T123" s="107"/>
      <c r="U123" s="101">
        <f t="shared" si="444"/>
        <v>66.666666666666671</v>
      </c>
      <c r="V123" s="300">
        <f t="shared" si="450"/>
        <v>4.5</v>
      </c>
      <c r="W123" s="103">
        <f t="shared" si="445"/>
        <v>4</v>
      </c>
      <c r="X123" s="181">
        <v>30</v>
      </c>
      <c r="Y123" s="103">
        <f>'ИТОГ и проверка (миша-барс)'!C123+AC123</f>
        <v>3</v>
      </c>
      <c r="Z123" s="10">
        <f t="shared" si="449"/>
        <v>20</v>
      </c>
      <c r="AA123" s="101">
        <f t="shared" si="446"/>
        <v>-10</v>
      </c>
      <c r="AB123" s="10">
        <f t="shared" si="447"/>
        <v>0</v>
      </c>
      <c r="AC123" s="107"/>
      <c r="AD123" s="103"/>
      <c r="AE123" s="107"/>
      <c r="AF123" s="107"/>
      <c r="AG123" s="103">
        <f t="shared" si="448"/>
        <v>3</v>
      </c>
      <c r="AH123" s="103"/>
    </row>
    <row r="124" ht="47.25">
      <c r="A124" s="96" t="s">
        <v>255</v>
      </c>
      <c r="B124" s="97" t="s">
        <v>256</v>
      </c>
      <c r="C124" s="265">
        <v>600.66700000000003</v>
      </c>
      <c r="D124" s="104">
        <v>115</v>
      </c>
      <c r="E124" s="182">
        <v>125</v>
      </c>
      <c r="F124" s="200">
        <f t="shared" si="443"/>
        <v>0.20810199328413245</v>
      </c>
      <c r="G124" s="102">
        <v>17</v>
      </c>
      <c r="H124" s="105">
        <v>15</v>
      </c>
      <c r="I124" s="105"/>
      <c r="J124" s="105"/>
      <c r="K124" s="105"/>
      <c r="L124" s="105"/>
      <c r="M124" s="105">
        <v>17</v>
      </c>
      <c r="N124" s="105"/>
      <c r="O124" s="120">
        <v>0</v>
      </c>
      <c r="P124" s="107"/>
      <c r="Q124" s="107"/>
      <c r="R124" s="107"/>
      <c r="S124" s="107"/>
      <c r="T124" s="107"/>
      <c r="U124" s="101">
        <v>0</v>
      </c>
      <c r="V124" s="101">
        <f t="shared" si="450"/>
        <v>37.5</v>
      </c>
      <c r="W124" s="10">
        <f t="shared" si="445"/>
        <v>37</v>
      </c>
      <c r="X124" s="107">
        <v>30</v>
      </c>
      <c r="Y124" s="10">
        <f>'ИТОГ и проверка (миша-барс)'!C124+AC124</f>
        <v>37</v>
      </c>
      <c r="Z124" s="103">
        <f t="shared" si="449"/>
        <v>29.600000000000001</v>
      </c>
      <c r="AA124" s="300">
        <f t="shared" si="446"/>
        <v>-0.39999999999999858</v>
      </c>
      <c r="AB124" s="103">
        <f t="shared" si="447"/>
        <v>0</v>
      </c>
      <c r="AC124" s="107"/>
      <c r="AD124" s="103"/>
      <c r="AE124" s="107"/>
      <c r="AF124" s="107"/>
      <c r="AG124" s="103">
        <f t="shared" si="448"/>
        <v>37</v>
      </c>
      <c r="AH124" s="103"/>
    </row>
    <row r="125" ht="31.5">
      <c r="A125" s="96" t="s">
        <v>257</v>
      </c>
      <c r="B125" s="97" t="s">
        <v>258</v>
      </c>
      <c r="C125" s="211">
        <v>1010.05</v>
      </c>
      <c r="D125" s="337">
        <v>241</v>
      </c>
      <c r="E125" s="373">
        <v>180</v>
      </c>
      <c r="F125" s="217">
        <f t="shared" si="443"/>
        <v>0.1782089995544775</v>
      </c>
      <c r="G125" s="102">
        <v>72</v>
      </c>
      <c r="H125" s="105">
        <v>30</v>
      </c>
      <c r="I125" s="105"/>
      <c r="J125" s="105"/>
      <c r="K125" s="105"/>
      <c r="L125" s="105"/>
      <c r="M125" s="105">
        <v>72</v>
      </c>
      <c r="N125" s="201"/>
      <c r="O125" s="381">
        <v>0</v>
      </c>
      <c r="P125" s="203"/>
      <c r="Q125" s="107"/>
      <c r="R125" s="107"/>
      <c r="S125" s="107"/>
      <c r="T125" s="107"/>
      <c r="U125" s="101">
        <f t="shared" si="444"/>
        <v>0</v>
      </c>
      <c r="V125" s="300">
        <f t="shared" si="450"/>
        <v>54</v>
      </c>
      <c r="W125" s="103">
        <f t="shared" si="445"/>
        <v>54</v>
      </c>
      <c r="X125" s="181">
        <v>30</v>
      </c>
      <c r="Y125" s="103">
        <f>'ИТОГ и проверка (миша-барс)'!C125+AC125</f>
        <v>54</v>
      </c>
      <c r="Z125" s="10">
        <f t="shared" si="449"/>
        <v>30</v>
      </c>
      <c r="AA125" s="101">
        <f t="shared" si="446"/>
        <v>0</v>
      </c>
      <c r="AB125" s="10">
        <f t="shared" si="447"/>
        <v>0</v>
      </c>
      <c r="AC125" s="107"/>
      <c r="AD125" s="103"/>
      <c r="AE125" s="107"/>
      <c r="AF125" s="107"/>
      <c r="AG125" s="103">
        <f t="shared" si="448"/>
        <v>54</v>
      </c>
      <c r="AH125" s="103"/>
    </row>
    <row r="126" ht="31.5">
      <c r="A126" s="96" t="s">
        <v>259</v>
      </c>
      <c r="B126" s="97" t="s">
        <v>260</v>
      </c>
      <c r="C126" s="214">
        <v>2437.1999999999998</v>
      </c>
      <c r="D126" s="337">
        <v>1093</v>
      </c>
      <c r="E126" s="213">
        <v>873</v>
      </c>
      <c r="F126" s="217">
        <f t="shared" si="443"/>
        <v>0.35819793205317579</v>
      </c>
      <c r="G126" s="102">
        <v>327</v>
      </c>
      <c r="H126" s="105">
        <v>30</v>
      </c>
      <c r="I126" s="105"/>
      <c r="J126" s="105"/>
      <c r="K126" s="105"/>
      <c r="L126" s="105"/>
      <c r="M126" s="105">
        <v>327</v>
      </c>
      <c r="N126" s="201"/>
      <c r="O126" s="381">
        <v>0</v>
      </c>
      <c r="P126" s="203"/>
      <c r="Q126" s="107"/>
      <c r="R126" s="107"/>
      <c r="S126" s="107"/>
      <c r="T126" s="107"/>
      <c r="U126" s="101">
        <f t="shared" si="444"/>
        <v>0</v>
      </c>
      <c r="V126" s="101">
        <f t="shared" si="450"/>
        <v>261.89999999999998</v>
      </c>
      <c r="W126" s="10">
        <f t="shared" si="445"/>
        <v>261</v>
      </c>
      <c r="X126" s="107">
        <v>30</v>
      </c>
      <c r="Y126" s="10">
        <f>'ИТОГ и проверка (миша-барс)'!C126+AC126</f>
        <v>250</v>
      </c>
      <c r="Z126" s="103">
        <f t="shared" si="449"/>
        <v>28.636884306987398</v>
      </c>
      <c r="AA126" s="300">
        <f t="shared" si="446"/>
        <v>-1.3631156930126025</v>
      </c>
      <c r="AB126" s="103">
        <f t="shared" si="447"/>
        <v>0</v>
      </c>
      <c r="AC126" s="107"/>
      <c r="AD126" s="103"/>
      <c r="AE126" s="107"/>
      <c r="AF126" s="107"/>
      <c r="AG126" s="103">
        <f t="shared" si="448"/>
        <v>250</v>
      </c>
      <c r="AH126" s="103"/>
    </row>
    <row r="127">
      <c r="A127" s="123" t="s">
        <v>261</v>
      </c>
      <c r="B127" s="87" t="s">
        <v>262</v>
      </c>
      <c r="C127" s="218"/>
      <c r="D127" s="88"/>
      <c r="E127" s="207"/>
      <c r="F127" s="235"/>
      <c r="G127" s="149"/>
      <c r="H127" s="91"/>
      <c r="I127" s="91"/>
      <c r="J127" s="91"/>
      <c r="K127" s="91"/>
      <c r="L127" s="91"/>
      <c r="M127" s="91"/>
      <c r="N127" s="91"/>
      <c r="O127" s="89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150"/>
      <c r="AA127" s="90"/>
      <c r="AB127" s="10">
        <f t="shared" si="447"/>
        <v>0</v>
      </c>
      <c r="AC127" s="90"/>
      <c r="AD127" s="90"/>
      <c r="AE127" s="90"/>
      <c r="AF127" s="90"/>
      <c r="AG127" s="90"/>
      <c r="AH127" s="90"/>
    </row>
    <row r="128" ht="47.25">
      <c r="A128" s="96" t="s">
        <v>263</v>
      </c>
      <c r="B128" s="97" t="s">
        <v>264</v>
      </c>
      <c r="C128" s="214">
        <v>1562.3679999999999</v>
      </c>
      <c r="D128" s="104">
        <v>320</v>
      </c>
      <c r="E128" s="120">
        <v>247</v>
      </c>
      <c r="F128" s="200">
        <f t="shared" si="443"/>
        <v>0.15809335572669181</v>
      </c>
      <c r="G128" s="102">
        <v>96</v>
      </c>
      <c r="H128" s="105">
        <v>30</v>
      </c>
      <c r="I128" s="105"/>
      <c r="J128" s="105"/>
      <c r="K128" s="105"/>
      <c r="L128" s="105"/>
      <c r="M128" s="105">
        <v>96</v>
      </c>
      <c r="N128" s="105"/>
      <c r="O128" s="120">
        <v>5</v>
      </c>
      <c r="P128" s="107"/>
      <c r="Q128" s="107"/>
      <c r="R128" s="107"/>
      <c r="S128" s="107"/>
      <c r="T128" s="107"/>
      <c r="U128" s="101">
        <f t="shared" si="444"/>
        <v>5.2083333333333339</v>
      </c>
      <c r="V128" s="300">
        <f t="shared" si="450"/>
        <v>74.099999999999994</v>
      </c>
      <c r="W128" s="103">
        <f t="shared" si="445"/>
        <v>74</v>
      </c>
      <c r="X128" s="181">
        <v>30</v>
      </c>
      <c r="Y128" s="103">
        <f>'ИТОГ и проверка (миша-барс)'!C128+AC128</f>
        <v>74</v>
      </c>
      <c r="Z128" s="10">
        <f t="shared" si="449"/>
        <v>29.959514170040485</v>
      </c>
      <c r="AA128" s="101">
        <f t="shared" si="446"/>
        <v>-0.040485829959514774</v>
      </c>
      <c r="AB128" s="103">
        <f t="shared" si="447"/>
        <v>0</v>
      </c>
      <c r="AC128" s="107"/>
      <c r="AD128" s="103"/>
      <c r="AE128" s="107"/>
      <c r="AF128" s="107"/>
      <c r="AG128" s="103">
        <f t="shared" si="448"/>
        <v>74</v>
      </c>
      <c r="AH128" s="103"/>
    </row>
    <row r="129" ht="47.25">
      <c r="A129" s="96" t="s">
        <v>265</v>
      </c>
      <c r="B129" s="97" t="s">
        <v>266</v>
      </c>
      <c r="C129" s="211">
        <v>166.57499999999999</v>
      </c>
      <c r="D129" s="104">
        <v>30</v>
      </c>
      <c r="E129" s="289">
        <v>30</v>
      </c>
      <c r="F129" s="200">
        <f t="shared" si="443"/>
        <v>0.18009905447996399</v>
      </c>
      <c r="G129" s="102">
        <v>9</v>
      </c>
      <c r="H129" s="105">
        <v>30</v>
      </c>
      <c r="I129" s="105"/>
      <c r="J129" s="105"/>
      <c r="K129" s="105"/>
      <c r="L129" s="105"/>
      <c r="M129" s="105">
        <v>9</v>
      </c>
      <c r="N129" s="105"/>
      <c r="O129" s="105">
        <v>1</v>
      </c>
      <c r="P129" s="107"/>
      <c r="Q129" s="107"/>
      <c r="R129" s="107"/>
      <c r="S129" s="107"/>
      <c r="T129" s="107"/>
      <c r="U129" s="101">
        <f t="shared" si="444"/>
        <v>11.111111111111111</v>
      </c>
      <c r="V129" s="101">
        <f t="shared" si="450"/>
        <v>9</v>
      </c>
      <c r="W129" s="10">
        <f t="shared" si="445"/>
        <v>9</v>
      </c>
      <c r="X129" s="107">
        <v>30</v>
      </c>
      <c r="Y129" s="10">
        <f>'ИТОГ и проверка (миша-барс)'!C129+AC129</f>
        <v>9</v>
      </c>
      <c r="Z129" s="103">
        <f t="shared" si="449"/>
        <v>30</v>
      </c>
      <c r="AA129" s="101">
        <f t="shared" si="446"/>
        <v>0</v>
      </c>
      <c r="AB129" s="10">
        <f t="shared" si="447"/>
        <v>0</v>
      </c>
      <c r="AC129" s="107"/>
      <c r="AD129" s="103"/>
      <c r="AE129" s="107"/>
      <c r="AF129" s="107"/>
      <c r="AG129" s="103">
        <f t="shared" si="448"/>
        <v>9</v>
      </c>
      <c r="AH129" s="103"/>
    </row>
    <row r="130" ht="47.25">
      <c r="A130" s="96" t="s">
        <v>267</v>
      </c>
      <c r="B130" s="97" t="s">
        <v>268</v>
      </c>
      <c r="C130" s="214">
        <v>6.7999999999999998</v>
      </c>
      <c r="D130" s="104">
        <v>1</v>
      </c>
      <c r="E130" s="100">
        <v>0</v>
      </c>
      <c r="F130" s="200">
        <f t="shared" si="443"/>
        <v>0</v>
      </c>
      <c r="G130" s="102">
        <v>0</v>
      </c>
      <c r="H130" s="105">
        <v>0</v>
      </c>
      <c r="I130" s="105"/>
      <c r="J130" s="105"/>
      <c r="K130" s="105"/>
      <c r="L130" s="105"/>
      <c r="M130" s="105">
        <v>0</v>
      </c>
      <c r="N130" s="105"/>
      <c r="O130" s="100">
        <v>0</v>
      </c>
      <c r="P130" s="107"/>
      <c r="Q130" s="107"/>
      <c r="R130" s="107"/>
      <c r="S130" s="107"/>
      <c r="T130" s="107"/>
      <c r="U130" s="101">
        <v>0</v>
      </c>
      <c r="V130" s="300">
        <f t="shared" si="450"/>
        <v>0</v>
      </c>
      <c r="W130" s="103">
        <f t="shared" si="445"/>
        <v>0</v>
      </c>
      <c r="X130" s="181">
        <v>30</v>
      </c>
      <c r="Y130" s="103">
        <f>'ИТОГ и проверка (миша-барс)'!C130+AC130</f>
        <v>0</v>
      </c>
      <c r="Z130" s="10">
        <v>0</v>
      </c>
      <c r="AA130" s="101">
        <f t="shared" si="446"/>
        <v>-30</v>
      </c>
      <c r="AB130" s="103">
        <f t="shared" si="447"/>
        <v>0</v>
      </c>
      <c r="AC130" s="107"/>
      <c r="AD130" s="103"/>
      <c r="AE130" s="107"/>
      <c r="AF130" s="107"/>
      <c r="AG130" s="103">
        <f t="shared" si="448"/>
        <v>0</v>
      </c>
      <c r="AH130" s="103"/>
    </row>
    <row r="131">
      <c r="A131" s="123" t="s">
        <v>269</v>
      </c>
      <c r="B131" s="87" t="s">
        <v>270</v>
      </c>
      <c r="C131" s="218"/>
      <c r="D131" s="88"/>
      <c r="E131" s="207"/>
      <c r="F131" s="235"/>
      <c r="G131" s="149"/>
      <c r="H131" s="91"/>
      <c r="I131" s="91"/>
      <c r="J131" s="91"/>
      <c r="K131" s="91"/>
      <c r="L131" s="91"/>
      <c r="M131" s="91"/>
      <c r="N131" s="91"/>
      <c r="O131" s="89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150"/>
      <c r="AA131" s="90"/>
      <c r="AB131" s="10">
        <f t="shared" si="447"/>
        <v>0</v>
      </c>
      <c r="AC131" s="90"/>
      <c r="AD131" s="90"/>
      <c r="AE131" s="90"/>
      <c r="AF131" s="90"/>
      <c r="AG131" s="90"/>
      <c r="AH131" s="90"/>
    </row>
    <row r="132" ht="47.25">
      <c r="A132" s="96" t="s">
        <v>271</v>
      </c>
      <c r="B132" s="97" t="s">
        <v>272</v>
      </c>
      <c r="C132" s="265">
        <v>1015</v>
      </c>
      <c r="D132" s="104">
        <v>206</v>
      </c>
      <c r="E132" s="120">
        <v>210</v>
      </c>
      <c r="F132" s="200">
        <f t="shared" si="443"/>
        <v>0.20689655172413793</v>
      </c>
      <c r="G132" s="102">
        <v>41</v>
      </c>
      <c r="H132" s="105">
        <v>20</v>
      </c>
      <c r="I132" s="278"/>
      <c r="J132" s="105"/>
      <c r="K132" s="105"/>
      <c r="L132" s="105"/>
      <c r="M132" s="105">
        <v>41</v>
      </c>
      <c r="N132" s="105"/>
      <c r="O132" s="120">
        <v>11</v>
      </c>
      <c r="P132" s="107"/>
      <c r="Q132" s="107"/>
      <c r="R132" s="107"/>
      <c r="S132" s="107"/>
      <c r="T132" s="107"/>
      <c r="U132" s="101">
        <f t="shared" si="444"/>
        <v>26.829268292682929</v>
      </c>
      <c r="V132" s="300">
        <f t="shared" si="450"/>
        <v>63</v>
      </c>
      <c r="W132" s="103">
        <f t="shared" si="445"/>
        <v>63</v>
      </c>
      <c r="X132" s="181">
        <v>30</v>
      </c>
      <c r="Y132" s="103">
        <f>'ИТОГ и проверка (миша-барс)'!C132+AC132</f>
        <v>42</v>
      </c>
      <c r="Z132" s="10">
        <f t="shared" si="449"/>
        <v>20</v>
      </c>
      <c r="AA132" s="101">
        <f t="shared" si="446"/>
        <v>-10</v>
      </c>
      <c r="AB132" s="103">
        <f t="shared" si="447"/>
        <v>0</v>
      </c>
      <c r="AC132" s="279"/>
      <c r="AD132" s="103"/>
      <c r="AE132" s="107"/>
      <c r="AF132" s="107"/>
      <c r="AG132" s="103">
        <f t="shared" si="448"/>
        <v>42</v>
      </c>
      <c r="AH132" s="103"/>
    </row>
    <row r="133" ht="31.5">
      <c r="A133" s="96" t="s">
        <v>273</v>
      </c>
      <c r="B133" s="97" t="s">
        <v>274</v>
      </c>
      <c r="C133" s="211">
        <v>163.09700000000001</v>
      </c>
      <c r="D133" s="104">
        <v>103</v>
      </c>
      <c r="E133" s="182">
        <v>115</v>
      </c>
      <c r="F133" s="200">
        <f t="shared" si="443"/>
        <v>0.70510187189218687</v>
      </c>
      <c r="G133" s="102">
        <v>30</v>
      </c>
      <c r="H133" s="105">
        <v>29</v>
      </c>
      <c r="I133" s="278"/>
      <c r="J133" s="105"/>
      <c r="K133" s="105"/>
      <c r="L133" s="105"/>
      <c r="M133" s="105">
        <v>30</v>
      </c>
      <c r="N133" s="105"/>
      <c r="O133" s="120">
        <v>1</v>
      </c>
      <c r="P133" s="107"/>
      <c r="Q133" s="107"/>
      <c r="R133" s="107"/>
      <c r="S133" s="107"/>
      <c r="T133" s="107"/>
      <c r="U133" s="101">
        <f t="shared" si="444"/>
        <v>3.3333333333333335</v>
      </c>
      <c r="V133" s="101">
        <f t="shared" si="450"/>
        <v>34.5</v>
      </c>
      <c r="W133" s="10">
        <f t="shared" si="445"/>
        <v>34</v>
      </c>
      <c r="X133" s="107">
        <v>30</v>
      </c>
      <c r="Y133" s="10">
        <f>'ИТОГ и проверка (миша-барс)'!C133+AC133</f>
        <v>34</v>
      </c>
      <c r="Z133" s="103">
        <f t="shared" si="449"/>
        <v>29.565217391304351</v>
      </c>
      <c r="AA133" s="101">
        <f t="shared" si="446"/>
        <v>-0.43478260869564878</v>
      </c>
      <c r="AB133" s="10">
        <f t="shared" si="447"/>
        <v>0</v>
      </c>
      <c r="AC133" s="279"/>
      <c r="AD133" s="103"/>
      <c r="AE133" s="107"/>
      <c r="AF133" s="107"/>
      <c r="AG133" s="103">
        <f t="shared" si="448"/>
        <v>34</v>
      </c>
      <c r="AH133" s="103"/>
    </row>
    <row r="134" ht="31.5">
      <c r="A134" s="96" t="s">
        <v>275</v>
      </c>
      <c r="B134" s="97" t="s">
        <v>276</v>
      </c>
      <c r="C134" s="214">
        <v>385.19600000000003</v>
      </c>
      <c r="D134" s="104">
        <v>120</v>
      </c>
      <c r="E134" s="120">
        <v>123</v>
      </c>
      <c r="F134" s="200">
        <f t="shared" si="443"/>
        <v>0.31931795761119014</v>
      </c>
      <c r="G134" s="102">
        <v>36</v>
      </c>
      <c r="H134" s="105">
        <v>30</v>
      </c>
      <c r="I134" s="278"/>
      <c r="J134" s="105"/>
      <c r="K134" s="105"/>
      <c r="L134" s="105"/>
      <c r="M134" s="105">
        <v>36</v>
      </c>
      <c r="N134" s="105"/>
      <c r="O134" s="120">
        <v>18</v>
      </c>
      <c r="P134" s="107"/>
      <c r="Q134" s="107"/>
      <c r="R134" s="107"/>
      <c r="S134" s="107"/>
      <c r="T134" s="107"/>
      <c r="U134" s="101">
        <f t="shared" si="444"/>
        <v>50</v>
      </c>
      <c r="V134" s="300">
        <f t="shared" si="450"/>
        <v>36.899999999999999</v>
      </c>
      <c r="W134" s="103">
        <f t="shared" si="445"/>
        <v>36</v>
      </c>
      <c r="X134" s="181">
        <v>30</v>
      </c>
      <c r="Y134" s="103">
        <f>'ИТОГ и проверка (миша-барс)'!C134+AC134</f>
        <v>36</v>
      </c>
      <c r="Z134" s="10">
        <f t="shared" si="449"/>
        <v>29.26829268292683</v>
      </c>
      <c r="AA134" s="101">
        <f t="shared" si="446"/>
        <v>-0.73170731707316961</v>
      </c>
      <c r="AB134" s="103">
        <f t="shared" si="447"/>
        <v>0</v>
      </c>
      <c r="AC134" s="279"/>
      <c r="AD134" s="103"/>
      <c r="AE134" s="107"/>
      <c r="AF134" s="107"/>
      <c r="AG134" s="103">
        <f t="shared" si="448"/>
        <v>36</v>
      </c>
      <c r="AH134" s="103"/>
    </row>
    <row r="135" ht="31.5">
      <c r="A135" s="96" t="s">
        <v>277</v>
      </c>
      <c r="B135" s="97" t="s">
        <v>278</v>
      </c>
      <c r="C135" s="211">
        <v>42.954999999999998</v>
      </c>
      <c r="D135" s="104">
        <v>28</v>
      </c>
      <c r="E135" s="230">
        <v>25</v>
      </c>
      <c r="F135" s="200">
        <f t="shared" si="443"/>
        <v>0.58200442323361656</v>
      </c>
      <c r="G135" s="102">
        <v>8</v>
      </c>
      <c r="H135" s="105">
        <v>29</v>
      </c>
      <c r="I135" s="278"/>
      <c r="J135" s="105"/>
      <c r="K135" s="105"/>
      <c r="L135" s="105"/>
      <c r="M135" s="105">
        <v>8</v>
      </c>
      <c r="N135" s="105"/>
      <c r="O135" s="100">
        <v>2</v>
      </c>
      <c r="P135" s="107"/>
      <c r="Q135" s="107"/>
      <c r="R135" s="107"/>
      <c r="S135" s="107"/>
      <c r="T135" s="107"/>
      <c r="U135" s="101">
        <f t="shared" si="444"/>
        <v>25</v>
      </c>
      <c r="V135" s="101">
        <f t="shared" si="450"/>
        <v>7.5</v>
      </c>
      <c r="W135" s="10">
        <f t="shared" si="445"/>
        <v>7</v>
      </c>
      <c r="X135" s="107">
        <v>30</v>
      </c>
      <c r="Y135" s="10">
        <f>'ИТОГ и проверка (миша-барс)'!C135+AC135</f>
        <v>5</v>
      </c>
      <c r="Z135" s="103">
        <f t="shared" si="449"/>
        <v>20</v>
      </c>
      <c r="AA135" s="101">
        <f t="shared" si="446"/>
        <v>-10</v>
      </c>
      <c r="AB135" s="10">
        <f t="shared" si="447"/>
        <v>0</v>
      </c>
      <c r="AC135" s="279"/>
      <c r="AD135" s="103"/>
      <c r="AE135" s="107"/>
      <c r="AF135" s="107"/>
      <c r="AG135" s="103">
        <f t="shared" si="448"/>
        <v>5</v>
      </c>
      <c r="AH135" s="103"/>
    </row>
    <row r="136" ht="47.25">
      <c r="A136" s="96" t="s">
        <v>279</v>
      </c>
      <c r="B136" s="97" t="s">
        <v>280</v>
      </c>
      <c r="C136" s="214">
        <v>31.655000000000001</v>
      </c>
      <c r="D136" s="104">
        <v>6</v>
      </c>
      <c r="E136" s="120">
        <v>7</v>
      </c>
      <c r="F136" s="200">
        <f t="shared" si="443"/>
        <v>0.22113410203759279</v>
      </c>
      <c r="G136" s="102">
        <v>1</v>
      </c>
      <c r="H136" s="105">
        <v>17</v>
      </c>
      <c r="I136" s="278"/>
      <c r="J136" s="105"/>
      <c r="K136" s="105"/>
      <c r="L136" s="105"/>
      <c r="M136" s="105">
        <v>1</v>
      </c>
      <c r="N136" s="105"/>
      <c r="O136" s="120">
        <v>0</v>
      </c>
      <c r="P136" s="107"/>
      <c r="Q136" s="107"/>
      <c r="R136" s="107"/>
      <c r="S136" s="107"/>
      <c r="T136" s="107"/>
      <c r="U136" s="101">
        <f t="shared" si="444"/>
        <v>0</v>
      </c>
      <c r="V136" s="300">
        <f t="shared" si="450"/>
        <v>2.1000000000000001</v>
      </c>
      <c r="W136" s="103">
        <f t="shared" si="445"/>
        <v>2</v>
      </c>
      <c r="X136" s="181">
        <v>30</v>
      </c>
      <c r="Y136" s="103">
        <f>'ИТОГ и проверка (миша-барс)'!C136+AC136</f>
        <v>0</v>
      </c>
      <c r="Z136" s="10">
        <f t="shared" si="449"/>
        <v>0</v>
      </c>
      <c r="AA136" s="101">
        <f t="shared" si="446"/>
        <v>-30</v>
      </c>
      <c r="AB136" s="103">
        <f t="shared" si="447"/>
        <v>0</v>
      </c>
      <c r="AC136" s="133">
        <v>0</v>
      </c>
      <c r="AD136" s="103"/>
      <c r="AE136" s="107"/>
      <c r="AF136" s="107"/>
      <c r="AG136" s="103">
        <f t="shared" si="448"/>
        <v>0</v>
      </c>
      <c r="AH136" s="103"/>
    </row>
    <row r="137" ht="47.25">
      <c r="A137" s="96" t="s">
        <v>281</v>
      </c>
      <c r="B137" s="97" t="s">
        <v>282</v>
      </c>
      <c r="C137" s="211">
        <v>49.079999999999998</v>
      </c>
      <c r="D137" s="104">
        <v>10</v>
      </c>
      <c r="E137" s="182">
        <v>10</v>
      </c>
      <c r="F137" s="200">
        <f t="shared" si="443"/>
        <v>0.20374898125509372</v>
      </c>
      <c r="G137" s="102">
        <v>3</v>
      </c>
      <c r="H137" s="105">
        <v>30</v>
      </c>
      <c r="I137" s="278"/>
      <c r="J137" s="105"/>
      <c r="K137" s="105"/>
      <c r="L137" s="105"/>
      <c r="M137" s="105">
        <v>3</v>
      </c>
      <c r="N137" s="105"/>
      <c r="O137" s="100">
        <v>0</v>
      </c>
      <c r="P137" s="107"/>
      <c r="Q137" s="107"/>
      <c r="R137" s="107"/>
      <c r="S137" s="107"/>
      <c r="T137" s="107"/>
      <c r="U137" s="101">
        <f t="shared" si="444"/>
        <v>0</v>
      </c>
      <c r="V137" s="101">
        <f t="shared" si="450"/>
        <v>3</v>
      </c>
      <c r="W137" s="10">
        <f t="shared" si="445"/>
        <v>3</v>
      </c>
      <c r="X137" s="107">
        <v>30</v>
      </c>
      <c r="Y137" s="10">
        <f>'ИТОГ и проверка (миша-барс)'!C137+AC137</f>
        <v>1</v>
      </c>
      <c r="Z137" s="103">
        <f t="shared" si="449"/>
        <v>10</v>
      </c>
      <c r="AA137" s="101">
        <f t="shared" si="446"/>
        <v>-20</v>
      </c>
      <c r="AB137" s="10">
        <f t="shared" si="447"/>
        <v>0</v>
      </c>
      <c r="AC137" s="133">
        <v>0</v>
      </c>
      <c r="AD137" s="103"/>
      <c r="AE137" s="107"/>
      <c r="AF137" s="107"/>
      <c r="AG137" s="103">
        <f t="shared" si="448"/>
        <v>1</v>
      </c>
      <c r="AH137" s="103"/>
    </row>
    <row r="138" ht="47.25">
      <c r="A138" s="96" t="s">
        <v>283</v>
      </c>
      <c r="B138" s="97" t="s">
        <v>284</v>
      </c>
      <c r="C138" s="214">
        <v>151.08000000000001</v>
      </c>
      <c r="D138" s="104">
        <v>26</v>
      </c>
      <c r="E138" s="120">
        <v>26</v>
      </c>
      <c r="F138" s="200">
        <f t="shared" si="443"/>
        <v>0.17209425469949693</v>
      </c>
      <c r="G138" s="102">
        <v>7</v>
      </c>
      <c r="H138" s="105">
        <v>27</v>
      </c>
      <c r="I138" s="105">
        <v>0</v>
      </c>
      <c r="J138" s="105"/>
      <c r="K138" s="105"/>
      <c r="L138" s="105"/>
      <c r="M138" s="105">
        <v>7</v>
      </c>
      <c r="N138" s="105"/>
      <c r="O138" s="120">
        <v>3</v>
      </c>
      <c r="P138" s="107"/>
      <c r="Q138" s="107"/>
      <c r="R138" s="107"/>
      <c r="S138" s="107"/>
      <c r="T138" s="107"/>
      <c r="U138" s="101">
        <f t="shared" si="444"/>
        <v>42.857142857142854</v>
      </c>
      <c r="V138" s="300">
        <f t="shared" si="450"/>
        <v>7.7999999999999998</v>
      </c>
      <c r="W138" s="103">
        <f t="shared" si="445"/>
        <v>7</v>
      </c>
      <c r="X138" s="181">
        <v>30</v>
      </c>
      <c r="Y138" s="103">
        <f>'ИТОГ и проверка (миша-барс)'!C138+AC138</f>
        <v>2</v>
      </c>
      <c r="Z138" s="10">
        <f t="shared" si="449"/>
        <v>7.6923076923076916</v>
      </c>
      <c r="AA138" s="101">
        <f t="shared" si="446"/>
        <v>-22.307692307692307</v>
      </c>
      <c r="AB138" s="103">
        <f t="shared" si="447"/>
        <v>0</v>
      </c>
      <c r="AC138" s="133">
        <v>0</v>
      </c>
      <c r="AD138" s="103"/>
      <c r="AE138" s="107"/>
      <c r="AF138" s="107"/>
      <c r="AG138" s="103">
        <f t="shared" si="448"/>
        <v>2</v>
      </c>
      <c r="AH138" s="103"/>
    </row>
    <row r="139" ht="47.25">
      <c r="A139" s="96" t="s">
        <v>285</v>
      </c>
      <c r="B139" s="97" t="s">
        <v>286</v>
      </c>
      <c r="C139" s="211">
        <v>46.079999999999998</v>
      </c>
      <c r="D139" s="104">
        <v>12</v>
      </c>
      <c r="E139" s="182">
        <v>12</v>
      </c>
      <c r="F139" s="200">
        <f t="shared" si="443"/>
        <v>0.26041666666666669</v>
      </c>
      <c r="G139" s="102">
        <v>3</v>
      </c>
      <c r="H139" s="105">
        <v>25</v>
      </c>
      <c r="I139" s="105">
        <v>0</v>
      </c>
      <c r="J139" s="105"/>
      <c r="K139" s="105"/>
      <c r="L139" s="105"/>
      <c r="M139" s="105">
        <v>3</v>
      </c>
      <c r="N139" s="105"/>
      <c r="O139" s="120">
        <v>0</v>
      </c>
      <c r="P139" s="107"/>
      <c r="Q139" s="107"/>
      <c r="R139" s="107"/>
      <c r="S139" s="107"/>
      <c r="T139" s="107"/>
      <c r="U139" s="101">
        <f t="shared" si="444"/>
        <v>0</v>
      </c>
      <c r="V139" s="101">
        <f t="shared" si="450"/>
        <v>3.5999999999999996</v>
      </c>
      <c r="W139" s="10">
        <f t="shared" si="445"/>
        <v>3</v>
      </c>
      <c r="X139" s="107">
        <v>30</v>
      </c>
      <c r="Y139" s="10">
        <f>'ИТОГ и проверка (миша-барс)'!C139+AC139</f>
        <v>2</v>
      </c>
      <c r="Z139" s="103">
        <f t="shared" si="449"/>
        <v>16.666666666666668</v>
      </c>
      <c r="AA139" s="101">
        <f t="shared" si="446"/>
        <v>-13.333333333333332</v>
      </c>
      <c r="AB139" s="10">
        <f t="shared" si="447"/>
        <v>0</v>
      </c>
      <c r="AC139" s="133">
        <v>0</v>
      </c>
      <c r="AD139" s="103"/>
      <c r="AE139" s="107"/>
      <c r="AF139" s="107"/>
      <c r="AG139" s="103">
        <f t="shared" si="448"/>
        <v>2</v>
      </c>
      <c r="AH139" s="103"/>
    </row>
    <row r="140" ht="47.25">
      <c r="A140" s="96" t="s">
        <v>287</v>
      </c>
      <c r="B140" s="97" t="s">
        <v>288</v>
      </c>
      <c r="C140" s="214">
        <v>2622.1399999999999</v>
      </c>
      <c r="D140" s="104">
        <v>446</v>
      </c>
      <c r="E140" s="120">
        <v>450</v>
      </c>
      <c r="F140" s="200">
        <f t="shared" si="443"/>
        <v>0.17161555065709688</v>
      </c>
      <c r="G140" s="102">
        <v>83</v>
      </c>
      <c r="H140" s="105">
        <v>30</v>
      </c>
      <c r="I140" s="105">
        <v>50</v>
      </c>
      <c r="J140" s="105"/>
      <c r="K140" s="105"/>
      <c r="L140" s="105"/>
      <c r="M140" s="105">
        <v>83</v>
      </c>
      <c r="N140" s="105"/>
      <c r="O140" s="120">
        <v>2</v>
      </c>
      <c r="P140" s="107"/>
      <c r="Q140" s="107"/>
      <c r="R140" s="107"/>
      <c r="S140" s="107"/>
      <c r="T140" s="107"/>
      <c r="U140" s="101">
        <f t="shared" si="444"/>
        <v>2.4096385542168677</v>
      </c>
      <c r="V140" s="300">
        <f t="shared" si="450"/>
        <v>135</v>
      </c>
      <c r="W140" s="103">
        <f t="shared" si="445"/>
        <v>135</v>
      </c>
      <c r="X140" s="181">
        <v>30</v>
      </c>
      <c r="Y140" s="103">
        <f>'ИТОГ и проверка (миша-барс)'!C140+AC140</f>
        <v>112</v>
      </c>
      <c r="Z140" s="10">
        <f t="shared" si="449"/>
        <v>24.888888888888889</v>
      </c>
      <c r="AA140" s="101">
        <f t="shared" si="446"/>
        <v>-5.1111111111111107</v>
      </c>
      <c r="AB140" s="103">
        <f t="shared" si="447"/>
        <v>0</v>
      </c>
      <c r="AC140" s="133">
        <v>67</v>
      </c>
      <c r="AD140" s="103"/>
      <c r="AE140" s="107"/>
      <c r="AF140" s="107"/>
      <c r="AG140" s="103">
        <f>Y140-AC140</f>
        <v>45</v>
      </c>
      <c r="AH140" s="103"/>
    </row>
    <row r="141">
      <c r="A141" s="123" t="s">
        <v>289</v>
      </c>
      <c r="B141" s="87" t="s">
        <v>290</v>
      </c>
      <c r="C141" s="218"/>
      <c r="D141" s="88"/>
      <c r="E141" s="207"/>
      <c r="F141" s="235"/>
      <c r="G141" s="149"/>
      <c r="H141" s="91"/>
      <c r="I141" s="91"/>
      <c r="J141" s="91"/>
      <c r="K141" s="91"/>
      <c r="L141" s="91"/>
      <c r="M141" s="91"/>
      <c r="N141" s="91"/>
      <c r="O141" s="89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150"/>
      <c r="AA141" s="90"/>
      <c r="AB141" s="10">
        <f t="shared" si="447"/>
        <v>0</v>
      </c>
      <c r="AC141" s="90"/>
      <c r="AD141" s="90"/>
      <c r="AE141" s="90"/>
      <c r="AF141" s="90"/>
      <c r="AG141" s="90"/>
      <c r="AH141" s="90"/>
    </row>
    <row r="142" ht="31.5">
      <c r="A142" s="96" t="s">
        <v>291</v>
      </c>
      <c r="B142" s="97" t="s">
        <v>292</v>
      </c>
      <c r="C142" s="214">
        <v>240</v>
      </c>
      <c r="D142" s="99">
        <v>0</v>
      </c>
      <c r="E142" s="120">
        <v>0</v>
      </c>
      <c r="F142" s="200">
        <f t="shared" si="443"/>
        <v>0</v>
      </c>
      <c r="G142" s="102">
        <v>0</v>
      </c>
      <c r="H142" s="105">
        <v>0</v>
      </c>
      <c r="I142" s="105"/>
      <c r="J142" s="105"/>
      <c r="K142" s="105"/>
      <c r="L142" s="105"/>
      <c r="M142" s="105">
        <v>0</v>
      </c>
      <c r="N142" s="105"/>
      <c r="O142" s="120">
        <v>0</v>
      </c>
      <c r="P142" s="107"/>
      <c r="Q142" s="107"/>
      <c r="R142" s="107"/>
      <c r="S142" s="107"/>
      <c r="T142" s="107"/>
      <c r="U142" s="101">
        <v>0</v>
      </c>
      <c r="V142" s="300">
        <f t="shared" si="450"/>
        <v>0</v>
      </c>
      <c r="W142" s="103">
        <f t="shared" si="445"/>
        <v>0</v>
      </c>
      <c r="X142" s="181">
        <v>30</v>
      </c>
      <c r="Y142" s="103">
        <f>'ИТОГ и проверка (миша-барс)'!C142+AC142</f>
        <v>0</v>
      </c>
      <c r="Z142" s="10">
        <v>0</v>
      </c>
      <c r="AA142" s="101">
        <f t="shared" si="446"/>
        <v>-30</v>
      </c>
      <c r="AB142" s="103">
        <f t="shared" si="447"/>
        <v>0</v>
      </c>
      <c r="AC142" s="107"/>
      <c r="AD142" s="103"/>
      <c r="AE142" s="107"/>
      <c r="AF142" s="107"/>
      <c r="AG142" s="103">
        <f t="shared" si="448"/>
        <v>0</v>
      </c>
      <c r="AH142" s="103"/>
    </row>
    <row r="143">
      <c r="A143" s="123" t="s">
        <v>293</v>
      </c>
      <c r="B143" s="87" t="s">
        <v>294</v>
      </c>
      <c r="C143" s="218"/>
      <c r="D143" s="88"/>
      <c r="E143" s="207"/>
      <c r="F143" s="235"/>
      <c r="G143" s="149"/>
      <c r="H143" s="91"/>
      <c r="I143" s="91"/>
      <c r="J143" s="91"/>
      <c r="K143" s="91"/>
      <c r="L143" s="91"/>
      <c r="M143" s="91"/>
      <c r="N143" s="91"/>
      <c r="O143" s="89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150"/>
      <c r="AA143" s="90"/>
      <c r="AB143" s="10">
        <f t="shared" si="447"/>
        <v>0</v>
      </c>
      <c r="AC143" s="90"/>
      <c r="AD143" s="90"/>
      <c r="AE143" s="90"/>
      <c r="AF143" s="90"/>
      <c r="AG143" s="90"/>
      <c r="AH143" s="90"/>
    </row>
    <row r="144" ht="31.5">
      <c r="A144" s="96" t="s">
        <v>295</v>
      </c>
      <c r="B144" s="97" t="s">
        <v>296</v>
      </c>
      <c r="C144" s="214">
        <v>8.4109999999999996</v>
      </c>
      <c r="D144" s="104">
        <v>21</v>
      </c>
      <c r="E144" s="100">
        <v>15</v>
      </c>
      <c r="F144" s="200">
        <f t="shared" si="443"/>
        <v>1.7833789085721081</v>
      </c>
      <c r="G144" s="102">
        <v>6</v>
      </c>
      <c r="H144" s="105">
        <v>29</v>
      </c>
      <c r="I144" s="105"/>
      <c r="J144" s="105"/>
      <c r="K144" s="105"/>
      <c r="L144" s="105"/>
      <c r="M144" s="105">
        <v>6</v>
      </c>
      <c r="N144" s="105"/>
      <c r="O144" s="100"/>
      <c r="P144" s="107"/>
      <c r="Q144" s="107"/>
      <c r="R144" s="107"/>
      <c r="S144" s="107"/>
      <c r="T144" s="107"/>
      <c r="U144" s="101">
        <f t="shared" si="444"/>
        <v>0</v>
      </c>
      <c r="V144" s="300">
        <f t="shared" si="450"/>
        <v>4.5</v>
      </c>
      <c r="W144" s="103">
        <f t="shared" si="445"/>
        <v>4</v>
      </c>
      <c r="X144" s="181">
        <v>30</v>
      </c>
      <c r="Y144" s="103">
        <f>'ИТОГ и проверка (миша-барс)'!C144+AC144</f>
        <v>4</v>
      </c>
      <c r="Z144" s="10">
        <f t="shared" si="449"/>
        <v>26.666666666666668</v>
      </c>
      <c r="AA144" s="101">
        <f t="shared" si="446"/>
        <v>-3.3333333333333321</v>
      </c>
      <c r="AB144" s="103">
        <f t="shared" si="447"/>
        <v>0</v>
      </c>
      <c r="AC144" s="107"/>
      <c r="AD144" s="103"/>
      <c r="AE144" s="107"/>
      <c r="AF144" s="107"/>
      <c r="AG144" s="103">
        <f t="shared" si="448"/>
        <v>4</v>
      </c>
      <c r="AH144" s="103"/>
    </row>
    <row r="145">
      <c r="A145" s="96" t="s">
        <v>297</v>
      </c>
      <c r="B145" s="97" t="s">
        <v>298</v>
      </c>
      <c r="C145" s="211">
        <v>62.664999999999999</v>
      </c>
      <c r="D145" s="104">
        <v>126</v>
      </c>
      <c r="E145" s="230">
        <v>40</v>
      </c>
      <c r="F145" s="200">
        <f t="shared" si="443"/>
        <v>0.63831484879917022</v>
      </c>
      <c r="G145" s="102">
        <v>37</v>
      </c>
      <c r="H145" s="105">
        <v>29</v>
      </c>
      <c r="I145" s="105"/>
      <c r="J145" s="105"/>
      <c r="K145" s="105"/>
      <c r="L145" s="105"/>
      <c r="M145" s="105">
        <v>37</v>
      </c>
      <c r="N145" s="105"/>
      <c r="O145" s="100">
        <v>3</v>
      </c>
      <c r="P145" s="107"/>
      <c r="Q145" s="107"/>
      <c r="R145" s="107"/>
      <c r="S145" s="107"/>
      <c r="T145" s="107"/>
      <c r="U145" s="101">
        <f t="shared" si="444"/>
        <v>8.1081081081081088</v>
      </c>
      <c r="V145" s="101">
        <f t="shared" si="450"/>
        <v>12</v>
      </c>
      <c r="W145" s="10">
        <f t="shared" si="445"/>
        <v>12</v>
      </c>
      <c r="X145" s="107">
        <v>30</v>
      </c>
      <c r="Y145" s="10">
        <f>'ИТОГ и проверка (миша-барс)'!C145+AC145</f>
        <v>12</v>
      </c>
      <c r="Z145" s="103">
        <f t="shared" si="449"/>
        <v>30</v>
      </c>
      <c r="AA145" s="101">
        <f t="shared" si="446"/>
        <v>0</v>
      </c>
      <c r="AB145" s="10">
        <f t="shared" si="447"/>
        <v>0</v>
      </c>
      <c r="AC145" s="107"/>
      <c r="AD145" s="103"/>
      <c r="AE145" s="107"/>
      <c r="AF145" s="107"/>
      <c r="AG145" s="103">
        <f t="shared" si="448"/>
        <v>12</v>
      </c>
      <c r="AH145" s="103"/>
    </row>
    <row r="146" ht="78.75">
      <c r="A146" s="96" t="s">
        <v>299</v>
      </c>
      <c r="B146" s="97" t="s">
        <v>300</v>
      </c>
      <c r="C146" s="265">
        <v>46.898000000000003</v>
      </c>
      <c r="D146" s="104">
        <v>53</v>
      </c>
      <c r="E146" s="100">
        <v>69</v>
      </c>
      <c r="F146" s="200">
        <f t="shared" si="443"/>
        <v>1.4712780928824256</v>
      </c>
      <c r="G146" s="102">
        <v>15</v>
      </c>
      <c r="H146" s="105">
        <v>28</v>
      </c>
      <c r="I146" s="105"/>
      <c r="J146" s="105"/>
      <c r="K146" s="105"/>
      <c r="L146" s="105"/>
      <c r="M146" s="105">
        <v>15</v>
      </c>
      <c r="N146" s="105"/>
      <c r="O146" s="100">
        <v>4</v>
      </c>
      <c r="P146" s="107"/>
      <c r="Q146" s="107"/>
      <c r="R146" s="107"/>
      <c r="S146" s="107"/>
      <c r="T146" s="107"/>
      <c r="U146" s="101">
        <f t="shared" si="444"/>
        <v>26.666666666666668</v>
      </c>
      <c r="V146" s="300">
        <f t="shared" si="450"/>
        <v>20.699999999999999</v>
      </c>
      <c r="W146" s="103">
        <f t="shared" si="445"/>
        <v>20</v>
      </c>
      <c r="X146" s="181">
        <v>30</v>
      </c>
      <c r="Y146" s="103">
        <f>'ИТОГ и проверка (миша-барс)'!C146+AC146</f>
        <v>20</v>
      </c>
      <c r="Z146" s="10">
        <f t="shared" si="449"/>
        <v>28.985507246376812</v>
      </c>
      <c r="AA146" s="101">
        <f t="shared" si="446"/>
        <v>-1.0144927536231876</v>
      </c>
      <c r="AB146" s="103">
        <f t="shared" si="447"/>
        <v>0</v>
      </c>
      <c r="AC146" s="107"/>
      <c r="AD146" s="103"/>
      <c r="AE146" s="107"/>
      <c r="AF146" s="107"/>
      <c r="AG146" s="103">
        <f t="shared" si="448"/>
        <v>20</v>
      </c>
      <c r="AH146" s="103"/>
    </row>
    <row r="147" ht="47.25">
      <c r="A147" s="96" t="s">
        <v>301</v>
      </c>
      <c r="B147" s="97" t="s">
        <v>302</v>
      </c>
      <c r="C147" s="232">
        <v>41.238999999999997</v>
      </c>
      <c r="D147" s="104">
        <v>22</v>
      </c>
      <c r="E147" s="230">
        <v>24</v>
      </c>
      <c r="F147" s="200">
        <f t="shared" si="443"/>
        <v>0.58197337471810673</v>
      </c>
      <c r="G147" s="102">
        <v>6</v>
      </c>
      <c r="H147" s="105">
        <v>27</v>
      </c>
      <c r="I147" s="105"/>
      <c r="J147" s="105"/>
      <c r="K147" s="105"/>
      <c r="L147" s="105"/>
      <c r="M147" s="105">
        <v>6</v>
      </c>
      <c r="N147" s="105"/>
      <c r="O147" s="100">
        <v>0</v>
      </c>
      <c r="P147" s="107"/>
      <c r="Q147" s="107"/>
      <c r="R147" s="107"/>
      <c r="S147" s="107"/>
      <c r="T147" s="107"/>
      <c r="U147" s="101">
        <f t="shared" si="444"/>
        <v>0</v>
      </c>
      <c r="V147" s="101">
        <f t="shared" si="450"/>
        <v>7.1999999999999993</v>
      </c>
      <c r="W147" s="10">
        <f t="shared" si="445"/>
        <v>7</v>
      </c>
      <c r="X147" s="107">
        <v>30</v>
      </c>
      <c r="Y147" s="10">
        <f>'ИТОГ и проверка (миша-барс)'!C147+AC147</f>
        <v>7</v>
      </c>
      <c r="Z147" s="103">
        <f t="shared" si="449"/>
        <v>29.166666666666668</v>
      </c>
      <c r="AA147" s="101">
        <f t="shared" si="446"/>
        <v>-0.83333333333333215</v>
      </c>
      <c r="AB147" s="10">
        <f t="shared" si="447"/>
        <v>0</v>
      </c>
      <c r="AC147" s="107"/>
      <c r="AD147" s="103"/>
      <c r="AE147" s="107"/>
      <c r="AF147" s="107"/>
      <c r="AG147" s="103">
        <f t="shared" si="448"/>
        <v>7</v>
      </c>
      <c r="AH147" s="103"/>
    </row>
    <row r="148" ht="31.5">
      <c r="A148" s="96" t="s">
        <v>303</v>
      </c>
      <c r="B148" s="97" t="s">
        <v>304</v>
      </c>
      <c r="C148" s="265">
        <v>49.590000000000003</v>
      </c>
      <c r="D148" s="104">
        <v>18</v>
      </c>
      <c r="E148" s="120">
        <v>18</v>
      </c>
      <c r="F148" s="200">
        <f t="shared" si="443"/>
        <v>0.36297640653357527</v>
      </c>
      <c r="G148" s="102">
        <v>1</v>
      </c>
      <c r="H148" s="105">
        <v>6</v>
      </c>
      <c r="I148" s="105"/>
      <c r="J148" s="105"/>
      <c r="K148" s="105"/>
      <c r="L148" s="105"/>
      <c r="M148" s="105">
        <v>1</v>
      </c>
      <c r="N148" s="105"/>
      <c r="O148" s="120">
        <v>0</v>
      </c>
      <c r="P148" s="107"/>
      <c r="Q148" s="107"/>
      <c r="R148" s="107"/>
      <c r="S148" s="107"/>
      <c r="T148" s="107"/>
      <c r="U148" s="101">
        <f t="shared" si="444"/>
        <v>0</v>
      </c>
      <c r="V148" s="300">
        <f t="shared" si="450"/>
        <v>5.3999999999999995</v>
      </c>
      <c r="W148" s="103">
        <f t="shared" si="445"/>
        <v>5</v>
      </c>
      <c r="X148" s="181">
        <v>30</v>
      </c>
      <c r="Y148" s="103">
        <f>'ИТОГ и проверка (миша-барс)'!C148+AC148</f>
        <v>1</v>
      </c>
      <c r="Z148" s="10">
        <f t="shared" si="449"/>
        <v>5.5555555555555554</v>
      </c>
      <c r="AA148" s="101">
        <f t="shared" si="446"/>
        <v>-24.444444444444443</v>
      </c>
      <c r="AB148" s="103">
        <f t="shared" si="447"/>
        <v>0</v>
      </c>
      <c r="AC148" s="107"/>
      <c r="AD148" s="103"/>
      <c r="AE148" s="107"/>
      <c r="AF148" s="107"/>
      <c r="AG148" s="103">
        <f t="shared" si="448"/>
        <v>1</v>
      </c>
      <c r="AH148" s="103"/>
    </row>
    <row r="149" ht="31.5">
      <c r="A149" s="96" t="s">
        <v>305</v>
      </c>
      <c r="B149" s="97" t="s">
        <v>306</v>
      </c>
      <c r="C149" s="211">
        <v>16.614000000000001</v>
      </c>
      <c r="D149" s="104">
        <v>13</v>
      </c>
      <c r="E149" s="269">
        <v>13</v>
      </c>
      <c r="F149" s="200">
        <f t="shared" si="443"/>
        <v>0.78247261345852892</v>
      </c>
      <c r="G149" s="102">
        <v>1</v>
      </c>
      <c r="H149" s="105">
        <v>8</v>
      </c>
      <c r="I149" s="105"/>
      <c r="J149" s="105"/>
      <c r="K149" s="105"/>
      <c r="L149" s="105"/>
      <c r="M149" s="105">
        <v>1</v>
      </c>
      <c r="N149" s="105"/>
      <c r="O149" s="100">
        <v>1</v>
      </c>
      <c r="P149" s="107"/>
      <c r="Q149" s="107"/>
      <c r="R149" s="107"/>
      <c r="S149" s="107"/>
      <c r="T149" s="107"/>
      <c r="U149" s="101">
        <f t="shared" si="444"/>
        <v>100</v>
      </c>
      <c r="V149" s="101">
        <f t="shared" si="450"/>
        <v>3.8999999999999999</v>
      </c>
      <c r="W149" s="10">
        <f t="shared" si="445"/>
        <v>3</v>
      </c>
      <c r="X149" s="107">
        <v>30</v>
      </c>
      <c r="Y149" s="10">
        <f>'ИТОГ и проверка (миша-барс)'!C149+AC149</f>
        <v>1</v>
      </c>
      <c r="Z149" s="103">
        <f t="shared" si="449"/>
        <v>7.6923076923076916</v>
      </c>
      <c r="AA149" s="101">
        <f t="shared" si="446"/>
        <v>-22.307692307692307</v>
      </c>
      <c r="AB149" s="10">
        <f t="shared" si="447"/>
        <v>0</v>
      </c>
      <c r="AC149" s="107"/>
      <c r="AD149" s="103"/>
      <c r="AE149" s="107"/>
      <c r="AF149" s="107"/>
      <c r="AG149" s="103">
        <f t="shared" si="448"/>
        <v>1</v>
      </c>
      <c r="AH149" s="103"/>
    </row>
    <row r="150" ht="47.25">
      <c r="A150" s="96" t="s">
        <v>307</v>
      </c>
      <c r="B150" s="97" t="s">
        <v>308</v>
      </c>
      <c r="C150" s="214">
        <v>25.611000000000001</v>
      </c>
      <c r="D150" s="104">
        <v>14</v>
      </c>
      <c r="E150" s="100">
        <v>14</v>
      </c>
      <c r="F150" s="200">
        <f t="shared" si="443"/>
        <v>0.54664011557533876</v>
      </c>
      <c r="G150" s="102">
        <v>4</v>
      </c>
      <c r="H150" s="105">
        <v>29</v>
      </c>
      <c r="I150" s="105"/>
      <c r="J150" s="105"/>
      <c r="K150" s="105"/>
      <c r="L150" s="105"/>
      <c r="M150" s="105">
        <v>4</v>
      </c>
      <c r="N150" s="105"/>
      <c r="O150" s="100">
        <v>0</v>
      </c>
      <c r="P150" s="107"/>
      <c r="Q150" s="107"/>
      <c r="R150" s="107"/>
      <c r="S150" s="107"/>
      <c r="T150" s="107"/>
      <c r="U150" s="101">
        <f t="shared" si="444"/>
        <v>0</v>
      </c>
      <c r="V150" s="300">
        <f t="shared" si="450"/>
        <v>4.2000000000000002</v>
      </c>
      <c r="W150" s="103">
        <f t="shared" si="445"/>
        <v>4</v>
      </c>
      <c r="X150" s="181">
        <v>30</v>
      </c>
      <c r="Y150" s="103">
        <f>'ИТОГ и проверка (миша-барс)'!C150+AC150</f>
        <v>2</v>
      </c>
      <c r="Z150" s="10">
        <f t="shared" si="449"/>
        <v>14.285714285714285</v>
      </c>
      <c r="AA150" s="101">
        <f t="shared" si="446"/>
        <v>-15.714285714285715</v>
      </c>
      <c r="AB150" s="103">
        <f t="shared" si="447"/>
        <v>0</v>
      </c>
      <c r="AC150" s="107"/>
      <c r="AD150" s="103"/>
      <c r="AE150" s="107"/>
      <c r="AF150" s="107"/>
      <c r="AG150" s="103">
        <f t="shared" si="448"/>
        <v>2</v>
      </c>
      <c r="AH150" s="103"/>
    </row>
    <row r="151" ht="31.5">
      <c r="A151" s="96" t="s">
        <v>309</v>
      </c>
      <c r="B151" s="97" t="s">
        <v>310</v>
      </c>
      <c r="C151" s="238">
        <v>9.4640000000000004</v>
      </c>
      <c r="D151" s="104">
        <v>26</v>
      </c>
      <c r="E151" s="182">
        <v>26</v>
      </c>
      <c r="F151" s="200">
        <f t="shared" si="443"/>
        <v>2.7472527472527473</v>
      </c>
      <c r="G151" s="102">
        <v>3</v>
      </c>
      <c r="H151" s="105">
        <v>12</v>
      </c>
      <c r="I151" s="105"/>
      <c r="J151" s="105"/>
      <c r="K151" s="105"/>
      <c r="L151" s="105"/>
      <c r="M151" s="105">
        <v>3</v>
      </c>
      <c r="N151" s="105"/>
      <c r="O151" s="100">
        <v>0</v>
      </c>
      <c r="P151" s="107"/>
      <c r="Q151" s="107"/>
      <c r="R151" s="107"/>
      <c r="S151" s="107"/>
      <c r="T151" s="107"/>
      <c r="U151" s="101">
        <f t="shared" si="444"/>
        <v>0</v>
      </c>
      <c r="V151" s="101">
        <f t="shared" si="450"/>
        <v>7.7999999999999998</v>
      </c>
      <c r="W151" s="10">
        <f t="shared" si="445"/>
        <v>7</v>
      </c>
      <c r="X151" s="107">
        <v>30</v>
      </c>
      <c r="Y151" s="10">
        <f>'ИТОГ и проверка (миша-барс)'!C151+AC151</f>
        <v>3</v>
      </c>
      <c r="Z151" s="103">
        <f t="shared" si="449"/>
        <v>11.538461538461538</v>
      </c>
      <c r="AA151" s="101">
        <f t="shared" si="446"/>
        <v>-18.46153846153846</v>
      </c>
      <c r="AB151" s="10">
        <f t="shared" si="447"/>
        <v>0</v>
      </c>
      <c r="AC151" s="107"/>
      <c r="AD151" s="103"/>
      <c r="AE151" s="107"/>
      <c r="AF151" s="107"/>
      <c r="AG151" s="103">
        <f t="shared" si="448"/>
        <v>3</v>
      </c>
      <c r="AH151" s="103"/>
    </row>
    <row r="152" ht="31.5">
      <c r="A152" s="96" t="s">
        <v>311</v>
      </c>
      <c r="B152" s="97" t="s">
        <v>312</v>
      </c>
      <c r="C152" s="214">
        <v>76.146000000000001</v>
      </c>
      <c r="D152" s="104">
        <v>55</v>
      </c>
      <c r="E152" s="294">
        <v>52</v>
      </c>
      <c r="F152" s="200">
        <f t="shared" si="443"/>
        <v>0.68289864208231554</v>
      </c>
      <c r="G152" s="102">
        <v>16</v>
      </c>
      <c r="H152" s="105">
        <v>29</v>
      </c>
      <c r="I152" s="105"/>
      <c r="J152" s="105"/>
      <c r="K152" s="105"/>
      <c r="L152" s="105"/>
      <c r="M152" s="105">
        <v>16</v>
      </c>
      <c r="N152" s="105"/>
      <c r="O152" s="100">
        <v>0</v>
      </c>
      <c r="P152" s="107"/>
      <c r="Q152" s="107"/>
      <c r="R152" s="107"/>
      <c r="S152" s="107"/>
      <c r="T152" s="107"/>
      <c r="U152" s="101">
        <f t="shared" si="444"/>
        <v>0</v>
      </c>
      <c r="V152" s="300">
        <f t="shared" si="450"/>
        <v>15.6</v>
      </c>
      <c r="W152" s="103">
        <f t="shared" si="445"/>
        <v>15</v>
      </c>
      <c r="X152" s="181">
        <v>30</v>
      </c>
      <c r="Y152" s="103">
        <f>'ИТОГ и проверка (миша-барс)'!C152+AC152</f>
        <v>15</v>
      </c>
      <c r="Z152" s="10">
        <f t="shared" si="449"/>
        <v>28.846153846153847</v>
      </c>
      <c r="AA152" s="101">
        <f t="shared" si="446"/>
        <v>-1.1538461538461533</v>
      </c>
      <c r="AB152" s="103">
        <f t="shared" si="447"/>
        <v>0</v>
      </c>
      <c r="AC152" s="107"/>
      <c r="AD152" s="103"/>
      <c r="AE152" s="107"/>
      <c r="AF152" s="107"/>
      <c r="AG152" s="103">
        <f t="shared" si="448"/>
        <v>15</v>
      </c>
      <c r="AH152" s="103"/>
    </row>
    <row r="153" ht="47.25">
      <c r="A153" s="96" t="s">
        <v>313</v>
      </c>
      <c r="B153" s="97" t="s">
        <v>314</v>
      </c>
      <c r="C153" s="211">
        <v>40.438000000000002</v>
      </c>
      <c r="D153" s="337">
        <v>30</v>
      </c>
      <c r="E153" s="213">
        <v>25</v>
      </c>
      <c r="F153" s="217">
        <f t="shared" si="443"/>
        <v>0.61823037736782227</v>
      </c>
      <c r="G153" s="102">
        <v>4</v>
      </c>
      <c r="H153" s="105">
        <v>13</v>
      </c>
      <c r="I153" s="105"/>
      <c r="J153" s="105"/>
      <c r="K153" s="105"/>
      <c r="L153" s="105"/>
      <c r="M153" s="105">
        <v>4</v>
      </c>
      <c r="N153" s="105"/>
      <c r="O153" s="120">
        <v>0</v>
      </c>
      <c r="P153" s="107"/>
      <c r="Q153" s="107"/>
      <c r="R153" s="107"/>
      <c r="S153" s="107"/>
      <c r="T153" s="107"/>
      <c r="U153" s="101">
        <f t="shared" si="444"/>
        <v>0</v>
      </c>
      <c r="V153" s="101">
        <f t="shared" si="450"/>
        <v>7.5</v>
      </c>
      <c r="W153" s="10">
        <f t="shared" si="445"/>
        <v>7</v>
      </c>
      <c r="X153" s="107">
        <v>30</v>
      </c>
      <c r="Y153" s="10">
        <f>'ИТОГ и проверка (миша-барс)'!C153+AC153</f>
        <v>4</v>
      </c>
      <c r="Z153" s="103">
        <f t="shared" si="449"/>
        <v>16</v>
      </c>
      <c r="AA153" s="101">
        <f t="shared" si="446"/>
        <v>-14</v>
      </c>
      <c r="AB153" s="10">
        <f t="shared" si="447"/>
        <v>0</v>
      </c>
      <c r="AC153" s="107"/>
      <c r="AD153" s="103"/>
      <c r="AE153" s="107"/>
      <c r="AF153" s="107"/>
      <c r="AG153" s="103">
        <f t="shared" si="448"/>
        <v>4</v>
      </c>
      <c r="AH153" s="103"/>
    </row>
    <row r="154" ht="31.5">
      <c r="A154" s="96" t="s">
        <v>315</v>
      </c>
      <c r="B154" s="97" t="s">
        <v>316</v>
      </c>
      <c r="C154" s="214">
        <v>16.07</v>
      </c>
      <c r="D154" s="337">
        <v>17</v>
      </c>
      <c r="E154" s="417">
        <v>18</v>
      </c>
      <c r="F154" s="217">
        <f t="shared" si="443"/>
        <v>1.120099564405725</v>
      </c>
      <c r="G154" s="102">
        <v>5</v>
      </c>
      <c r="H154" s="105">
        <v>29</v>
      </c>
      <c r="I154" s="105"/>
      <c r="J154" s="105"/>
      <c r="K154" s="105"/>
      <c r="L154" s="105"/>
      <c r="M154" s="105">
        <v>5</v>
      </c>
      <c r="N154" s="105"/>
      <c r="O154" s="100">
        <v>2</v>
      </c>
      <c r="P154" s="107"/>
      <c r="Q154" s="107"/>
      <c r="R154" s="107"/>
      <c r="S154" s="107"/>
      <c r="T154" s="107"/>
      <c r="U154" s="101">
        <f t="shared" si="444"/>
        <v>40</v>
      </c>
      <c r="V154" s="300">
        <f t="shared" si="450"/>
        <v>5.3999999999999995</v>
      </c>
      <c r="W154" s="103">
        <f t="shared" si="445"/>
        <v>5</v>
      </c>
      <c r="X154" s="181">
        <v>30</v>
      </c>
      <c r="Y154" s="103">
        <f>'ИТОГ и проверка (миша-барс)'!C154+AC154</f>
        <v>5</v>
      </c>
      <c r="Z154" s="10">
        <f t="shared" si="449"/>
        <v>27.777777777777779</v>
      </c>
      <c r="AA154" s="101">
        <f t="shared" si="446"/>
        <v>-2.2222222222222214</v>
      </c>
      <c r="AB154" s="103">
        <f t="shared" si="447"/>
        <v>0</v>
      </c>
      <c r="AC154" s="107"/>
      <c r="AD154" s="103"/>
      <c r="AE154" s="107"/>
      <c r="AF154" s="107"/>
      <c r="AG154" s="103">
        <f t="shared" si="448"/>
        <v>5</v>
      </c>
      <c r="AH154" s="103"/>
    </row>
    <row r="155" ht="47.25">
      <c r="A155" s="96" t="s">
        <v>317</v>
      </c>
      <c r="B155" s="97" t="s">
        <v>318</v>
      </c>
      <c r="C155" s="211">
        <v>3.52</v>
      </c>
      <c r="D155" s="104">
        <v>5</v>
      </c>
      <c r="E155" s="387">
        <v>5</v>
      </c>
      <c r="F155" s="200">
        <f t="shared" si="443"/>
        <v>1.4204545454545454</v>
      </c>
      <c r="G155" s="102">
        <v>1</v>
      </c>
      <c r="H155" s="105">
        <v>20</v>
      </c>
      <c r="I155" s="105"/>
      <c r="J155" s="105"/>
      <c r="K155" s="105"/>
      <c r="L155" s="105"/>
      <c r="M155" s="105">
        <v>1</v>
      </c>
      <c r="N155" s="105"/>
      <c r="O155" s="120">
        <v>0</v>
      </c>
      <c r="P155" s="107"/>
      <c r="Q155" s="107"/>
      <c r="R155" s="107"/>
      <c r="S155" s="107"/>
      <c r="T155" s="107"/>
      <c r="U155" s="101">
        <f t="shared" si="444"/>
        <v>0</v>
      </c>
      <c r="V155" s="101">
        <f t="shared" si="450"/>
        <v>1.5</v>
      </c>
      <c r="W155" s="10">
        <f t="shared" si="445"/>
        <v>1</v>
      </c>
      <c r="X155" s="107">
        <v>30</v>
      </c>
      <c r="Y155" s="10">
        <f>'ИТОГ и проверка (миша-барс)'!C155+AC155</f>
        <v>0</v>
      </c>
      <c r="Z155" s="103">
        <f t="shared" si="449"/>
        <v>0</v>
      </c>
      <c r="AA155" s="101">
        <f t="shared" si="446"/>
        <v>-30</v>
      </c>
      <c r="AB155" s="10">
        <f t="shared" si="447"/>
        <v>0</v>
      </c>
      <c r="AC155" s="107"/>
      <c r="AD155" s="103"/>
      <c r="AE155" s="107"/>
      <c r="AF155" s="107"/>
      <c r="AG155" s="103">
        <f t="shared" si="448"/>
        <v>0</v>
      </c>
      <c r="AH155" s="103"/>
    </row>
    <row r="156" ht="47.25">
      <c r="A156" s="96" t="s">
        <v>319</v>
      </c>
      <c r="B156" s="97" t="s">
        <v>320</v>
      </c>
      <c r="C156" s="214">
        <v>12.092000000000001</v>
      </c>
      <c r="D156" s="104">
        <v>17</v>
      </c>
      <c r="E156" s="141">
        <v>17</v>
      </c>
      <c r="F156" s="200">
        <f t="shared" si="443"/>
        <v>1.4058881905391993</v>
      </c>
      <c r="G156" s="102">
        <v>5</v>
      </c>
      <c r="H156" s="105">
        <v>29</v>
      </c>
      <c r="I156" s="105"/>
      <c r="J156" s="105"/>
      <c r="K156" s="105"/>
      <c r="L156" s="105"/>
      <c r="M156" s="105">
        <v>5</v>
      </c>
      <c r="N156" s="105"/>
      <c r="O156" s="100">
        <v>1</v>
      </c>
      <c r="P156" s="107"/>
      <c r="Q156" s="107"/>
      <c r="R156" s="107"/>
      <c r="S156" s="107"/>
      <c r="T156" s="107"/>
      <c r="U156" s="101">
        <v>0</v>
      </c>
      <c r="V156" s="300">
        <f t="shared" si="450"/>
        <v>5.0999999999999996</v>
      </c>
      <c r="W156" s="103">
        <f t="shared" si="445"/>
        <v>5</v>
      </c>
      <c r="X156" s="181">
        <v>30</v>
      </c>
      <c r="Y156" s="103">
        <f>'ИТОГ и проверка (миша-барс)'!C156+AC156</f>
        <v>5</v>
      </c>
      <c r="Z156" s="10">
        <f t="shared" si="449"/>
        <v>29.411764705882351</v>
      </c>
      <c r="AA156" s="101">
        <f t="shared" si="446"/>
        <v>-0.58823529411764852</v>
      </c>
      <c r="AB156" s="103">
        <f t="shared" si="447"/>
        <v>0</v>
      </c>
      <c r="AC156" s="107"/>
      <c r="AD156" s="103"/>
      <c r="AE156" s="107"/>
      <c r="AF156" s="107"/>
      <c r="AG156" s="103">
        <f t="shared" si="448"/>
        <v>5</v>
      </c>
      <c r="AH156" s="103"/>
    </row>
    <row r="157" ht="31.5">
      <c r="A157" s="96" t="s">
        <v>321</v>
      </c>
      <c r="B157" s="97" t="s">
        <v>322</v>
      </c>
      <c r="C157" s="211">
        <v>22.745000000000001</v>
      </c>
      <c r="D157" s="104">
        <v>23</v>
      </c>
      <c r="E157" s="249">
        <v>23</v>
      </c>
      <c r="F157" s="200">
        <f t="shared" si="443"/>
        <v>1.0112112552209276</v>
      </c>
      <c r="G157" s="102">
        <v>6</v>
      </c>
      <c r="H157" s="105">
        <v>26</v>
      </c>
      <c r="I157" s="105"/>
      <c r="J157" s="105"/>
      <c r="K157" s="105"/>
      <c r="L157" s="105"/>
      <c r="M157" s="105">
        <v>6</v>
      </c>
      <c r="N157" s="105"/>
      <c r="O157" s="104">
        <v>0</v>
      </c>
      <c r="P157" s="107"/>
      <c r="Q157" s="107"/>
      <c r="R157" s="107"/>
      <c r="S157" s="107"/>
      <c r="T157" s="107"/>
      <c r="U157" s="101">
        <f t="shared" si="444"/>
        <v>0</v>
      </c>
      <c r="V157" s="101">
        <f t="shared" si="450"/>
        <v>6.8999999999999995</v>
      </c>
      <c r="W157" s="10">
        <f t="shared" si="445"/>
        <v>6</v>
      </c>
      <c r="X157" s="107">
        <v>30</v>
      </c>
      <c r="Y157" s="10">
        <f>'ИТОГ и проверка (миша-барс)'!C157+AC157</f>
        <v>6</v>
      </c>
      <c r="Z157" s="103">
        <f t="shared" si="449"/>
        <v>26.086956521739129</v>
      </c>
      <c r="AA157" s="101">
        <f t="shared" si="446"/>
        <v>-3.913043478260871</v>
      </c>
      <c r="AB157" s="10">
        <f t="shared" si="447"/>
        <v>0</v>
      </c>
      <c r="AC157" s="107"/>
      <c r="AD157" s="103"/>
      <c r="AE157" s="107"/>
      <c r="AF157" s="107"/>
      <c r="AG157" s="103">
        <f t="shared" si="448"/>
        <v>6</v>
      </c>
      <c r="AH157" s="103"/>
    </row>
    <row r="158" ht="63">
      <c r="A158" s="96" t="s">
        <v>323</v>
      </c>
      <c r="B158" s="154" t="s">
        <v>324</v>
      </c>
      <c r="C158" s="265">
        <v>33.654000000000003</v>
      </c>
      <c r="D158" s="337">
        <v>8</v>
      </c>
      <c r="E158" s="213">
        <v>8</v>
      </c>
      <c r="F158" s="217">
        <f t="shared" si="443"/>
        <v>0.23771319902537585</v>
      </c>
      <c r="G158" s="102">
        <v>1</v>
      </c>
      <c r="H158" s="105">
        <v>13</v>
      </c>
      <c r="I158" s="105"/>
      <c r="J158" s="105"/>
      <c r="K158" s="105"/>
      <c r="L158" s="105"/>
      <c r="M158" s="105">
        <v>1</v>
      </c>
      <c r="N158" s="105"/>
      <c r="O158" s="100">
        <v>0</v>
      </c>
      <c r="P158" s="107"/>
      <c r="Q158" s="107"/>
      <c r="R158" s="107"/>
      <c r="S158" s="107"/>
      <c r="T158" s="107"/>
      <c r="U158" s="101">
        <f t="shared" si="444"/>
        <v>0</v>
      </c>
      <c r="V158" s="300">
        <f t="shared" si="450"/>
        <v>2.3999999999999999</v>
      </c>
      <c r="W158" s="103">
        <f t="shared" si="445"/>
        <v>2</v>
      </c>
      <c r="X158" s="181">
        <v>30</v>
      </c>
      <c r="Y158" s="103">
        <f>'ИТОГ и проверка (миша-барс)'!C158+AC158</f>
        <v>1</v>
      </c>
      <c r="Z158" s="10">
        <f t="shared" si="449"/>
        <v>12.5</v>
      </c>
      <c r="AA158" s="101">
        <f t="shared" si="446"/>
        <v>-17.5</v>
      </c>
      <c r="AB158" s="103">
        <f t="shared" si="447"/>
        <v>0</v>
      </c>
      <c r="AC158" s="107"/>
      <c r="AD158" s="103"/>
      <c r="AE158" s="107"/>
      <c r="AF158" s="107"/>
      <c r="AG158" s="103">
        <f t="shared" si="448"/>
        <v>1</v>
      </c>
      <c r="AH158" s="103"/>
    </row>
    <row r="159" ht="47.25">
      <c r="A159" s="96" t="s">
        <v>325</v>
      </c>
      <c r="B159" s="154" t="s">
        <v>326</v>
      </c>
      <c r="C159" s="238">
        <v>11.364000000000001</v>
      </c>
      <c r="D159" s="337">
        <v>0</v>
      </c>
      <c r="E159" s="213">
        <v>0</v>
      </c>
      <c r="F159" s="217">
        <f t="shared" si="443"/>
        <v>0</v>
      </c>
      <c r="G159" s="102">
        <v>0</v>
      </c>
      <c r="H159" s="105">
        <v>0</v>
      </c>
      <c r="I159" s="105"/>
      <c r="J159" s="105"/>
      <c r="K159" s="105"/>
      <c r="L159" s="105"/>
      <c r="M159" s="105">
        <v>0</v>
      </c>
      <c r="N159" s="105"/>
      <c r="O159" s="100">
        <v>0</v>
      </c>
      <c r="P159" s="107"/>
      <c r="Q159" s="107"/>
      <c r="R159" s="107"/>
      <c r="S159" s="107"/>
      <c r="T159" s="107"/>
      <c r="U159" s="101">
        <v>0</v>
      </c>
      <c r="V159" s="101">
        <f t="shared" si="450"/>
        <v>0</v>
      </c>
      <c r="W159" s="10">
        <f t="shared" si="445"/>
        <v>0</v>
      </c>
      <c r="X159" s="107">
        <v>30</v>
      </c>
      <c r="Y159" s="10">
        <f>'ИТОГ и проверка (миша-барс)'!C159+AC159</f>
        <v>0</v>
      </c>
      <c r="Z159" s="103">
        <v>0</v>
      </c>
      <c r="AA159" s="101">
        <f t="shared" si="446"/>
        <v>-30</v>
      </c>
      <c r="AB159" s="10">
        <f t="shared" si="447"/>
        <v>0</v>
      </c>
      <c r="AC159" s="107"/>
      <c r="AD159" s="103"/>
      <c r="AE159" s="107"/>
      <c r="AF159" s="107"/>
      <c r="AG159" s="103">
        <f t="shared" si="448"/>
        <v>0</v>
      </c>
      <c r="AH159" s="103"/>
    </row>
    <row r="160">
      <c r="A160" s="123" t="s">
        <v>327</v>
      </c>
      <c r="B160" s="87" t="s">
        <v>328</v>
      </c>
      <c r="C160" s="206"/>
      <c r="D160" s="208"/>
      <c r="E160" s="301"/>
      <c r="F160" s="256"/>
      <c r="G160" s="149"/>
      <c r="H160" s="91"/>
      <c r="I160" s="91"/>
      <c r="J160" s="91"/>
      <c r="K160" s="91"/>
      <c r="L160" s="91"/>
      <c r="M160" s="91"/>
      <c r="N160" s="91"/>
      <c r="O160" s="89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150"/>
      <c r="AA160" s="90"/>
      <c r="AB160" s="103">
        <f t="shared" si="447"/>
        <v>0</v>
      </c>
      <c r="AC160" s="90"/>
      <c r="AD160" s="90"/>
      <c r="AE160" s="90"/>
      <c r="AF160" s="90"/>
      <c r="AG160" s="90"/>
      <c r="AH160" s="90"/>
    </row>
    <row r="161" ht="31.5">
      <c r="A161" s="96" t="s">
        <v>329</v>
      </c>
      <c r="B161" s="97" t="s">
        <v>330</v>
      </c>
      <c r="C161" s="238">
        <v>92.799999999999997</v>
      </c>
      <c r="D161" s="337">
        <v>45</v>
      </c>
      <c r="E161" s="293">
        <v>45</v>
      </c>
      <c r="F161" s="217">
        <f t="shared" si="443"/>
        <v>0.48491379310344829</v>
      </c>
      <c r="G161" s="102">
        <v>10</v>
      </c>
      <c r="H161" s="105">
        <v>22</v>
      </c>
      <c r="I161" s="105"/>
      <c r="J161" s="105"/>
      <c r="K161" s="105"/>
      <c r="L161" s="105"/>
      <c r="M161" s="105">
        <v>10</v>
      </c>
      <c r="N161" s="105"/>
      <c r="O161" s="120">
        <v>1</v>
      </c>
      <c r="P161" s="107"/>
      <c r="Q161" s="107"/>
      <c r="R161" s="107"/>
      <c r="S161" s="107"/>
      <c r="T161" s="107"/>
      <c r="U161" s="101">
        <f t="shared" si="444"/>
        <v>10</v>
      </c>
      <c r="V161" s="300">
        <f t="shared" si="450"/>
        <v>13.5</v>
      </c>
      <c r="W161" s="103">
        <f t="shared" si="445"/>
        <v>13</v>
      </c>
      <c r="X161" s="181">
        <v>30</v>
      </c>
      <c r="Y161" s="103">
        <f>'ИТОГ и проверка (миша-барс)'!C161+AC161</f>
        <v>13</v>
      </c>
      <c r="Z161" s="10">
        <f t="shared" si="449"/>
        <v>28.888888888888889</v>
      </c>
      <c r="AA161" s="101">
        <f t="shared" si="446"/>
        <v>-1.1111111111111107</v>
      </c>
      <c r="AB161" s="10">
        <f t="shared" si="447"/>
        <v>0</v>
      </c>
      <c r="AC161" s="107"/>
      <c r="AD161" s="103"/>
      <c r="AE161" s="107"/>
      <c r="AF161" s="107"/>
      <c r="AG161" s="103">
        <f t="shared" si="448"/>
        <v>13</v>
      </c>
      <c r="AH161" s="103"/>
    </row>
    <row r="162" ht="31.5">
      <c r="A162" s="96" t="s">
        <v>331</v>
      </c>
      <c r="B162" s="97" t="s">
        <v>332</v>
      </c>
      <c r="C162" s="214">
        <v>347.19999999999999</v>
      </c>
      <c r="D162" s="104">
        <v>40</v>
      </c>
      <c r="E162" s="387">
        <v>35</v>
      </c>
      <c r="F162" s="200">
        <f t="shared" si="443"/>
        <v>0.10080645161290323</v>
      </c>
      <c r="G162" s="102">
        <v>12</v>
      </c>
      <c r="H162" s="105">
        <v>30</v>
      </c>
      <c r="I162" s="105"/>
      <c r="J162" s="105"/>
      <c r="K162" s="105"/>
      <c r="L162" s="105"/>
      <c r="M162" s="105">
        <v>12</v>
      </c>
      <c r="N162" s="105"/>
      <c r="O162" s="100">
        <v>2</v>
      </c>
      <c r="P162" s="107"/>
      <c r="Q162" s="107"/>
      <c r="R162" s="107"/>
      <c r="S162" s="107"/>
      <c r="T162" s="107"/>
      <c r="U162" s="101">
        <f t="shared" si="444"/>
        <v>16.666666666666668</v>
      </c>
      <c r="V162" s="101">
        <f t="shared" si="450"/>
        <v>10.5</v>
      </c>
      <c r="W162" s="10">
        <f t="shared" si="445"/>
        <v>10</v>
      </c>
      <c r="X162" s="107">
        <v>30</v>
      </c>
      <c r="Y162" s="443">
        <f>'ИТОГ и проверка (миша-барс)'!C162+AC162</f>
        <v>10</v>
      </c>
      <c r="Z162" s="444">
        <f t="shared" si="449"/>
        <v>28.571428571428573</v>
      </c>
      <c r="AA162" s="445">
        <f t="shared" si="446"/>
        <v>-1.428571428571427</v>
      </c>
      <c r="AB162" s="444">
        <f t="shared" si="447"/>
        <v>0</v>
      </c>
      <c r="AC162" s="107"/>
      <c r="AD162" s="103"/>
      <c r="AE162" s="107"/>
      <c r="AF162" s="107"/>
      <c r="AG162" s="103">
        <f t="shared" si="448"/>
        <v>10</v>
      </c>
      <c r="AH162" s="103"/>
    </row>
    <row r="163">
      <c r="A163" s="123" t="s">
        <v>333</v>
      </c>
      <c r="B163" s="87" t="s">
        <v>334</v>
      </c>
      <c r="C163" s="218"/>
      <c r="D163" s="88"/>
      <c r="E163" s="89"/>
      <c r="F163" s="235"/>
      <c r="G163" s="149"/>
      <c r="H163" s="91"/>
      <c r="I163" s="91"/>
      <c r="J163" s="91"/>
      <c r="K163" s="91"/>
      <c r="L163" s="91"/>
      <c r="M163" s="91"/>
      <c r="N163" s="91"/>
      <c r="O163" s="89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150"/>
      <c r="AA163" s="90"/>
      <c r="AB163" s="10">
        <f t="shared" si="447"/>
        <v>0</v>
      </c>
      <c r="AC163" s="90"/>
      <c r="AD163" s="90"/>
      <c r="AE163" s="90"/>
      <c r="AF163" s="90"/>
      <c r="AG163" s="90"/>
      <c r="AH163" s="90"/>
    </row>
    <row r="164" ht="31.5">
      <c r="A164" s="96" t="s">
        <v>335</v>
      </c>
      <c r="B164" s="97" t="s">
        <v>336</v>
      </c>
      <c r="C164" s="214">
        <v>10.686999999999999</v>
      </c>
      <c r="D164" s="104">
        <v>12</v>
      </c>
      <c r="E164" s="269">
        <v>10</v>
      </c>
      <c r="F164" s="200">
        <f t="shared" ref="F164:F227" si="451">E164/C164</f>
        <v>0.93571629082062324</v>
      </c>
      <c r="G164" s="102">
        <v>3</v>
      </c>
      <c r="H164" s="105">
        <v>25</v>
      </c>
      <c r="I164" s="105"/>
      <c r="J164" s="105"/>
      <c r="K164" s="105"/>
      <c r="L164" s="105"/>
      <c r="M164" s="105">
        <v>3</v>
      </c>
      <c r="N164" s="105"/>
      <c r="O164" s="100">
        <v>0</v>
      </c>
      <c r="P164" s="107"/>
      <c r="Q164" s="107"/>
      <c r="R164" s="107"/>
      <c r="S164" s="107"/>
      <c r="T164" s="107"/>
      <c r="U164" s="101">
        <f t="shared" ref="U164:U227" si="452">O164/G164%</f>
        <v>0</v>
      </c>
      <c r="V164" s="300">
        <f t="shared" si="450"/>
        <v>3</v>
      </c>
      <c r="W164" s="103">
        <f t="shared" ref="W164:W227" si="453">ROUNDDOWN(V164,0)</f>
        <v>3</v>
      </c>
      <c r="X164" s="181">
        <v>30</v>
      </c>
      <c r="Y164" s="103">
        <f>'ИТОГ и проверка (миша-барс)'!C164+AC164</f>
        <v>3</v>
      </c>
      <c r="Z164" s="10">
        <f t="shared" si="449"/>
        <v>30</v>
      </c>
      <c r="AA164" s="101">
        <f t="shared" ref="AA164:AA227" si="454">Z164-X164</f>
        <v>0</v>
      </c>
      <c r="AB164" s="103">
        <f t="shared" ref="AB164:AB227" si="455">IF(AA164&gt;0.01,AA164*1000000,0)</f>
        <v>0</v>
      </c>
      <c r="AC164" s="107"/>
      <c r="AD164" s="103"/>
      <c r="AE164" s="107"/>
      <c r="AF164" s="107"/>
      <c r="AG164" s="103">
        <f t="shared" ref="AG164:AG227" si="456">Y164</f>
        <v>3</v>
      </c>
      <c r="AH164" s="103"/>
    </row>
    <row r="165" ht="94.5">
      <c r="A165" s="96" t="s">
        <v>337</v>
      </c>
      <c r="B165" s="97" t="s">
        <v>338</v>
      </c>
      <c r="C165" s="238">
        <v>23.292999999999999</v>
      </c>
      <c r="D165" s="104">
        <v>65</v>
      </c>
      <c r="E165" s="120">
        <v>68</v>
      </c>
      <c r="F165" s="200">
        <f t="shared" si="451"/>
        <v>2.9193319881509465</v>
      </c>
      <c r="G165" s="102">
        <v>19</v>
      </c>
      <c r="H165" s="105">
        <v>29</v>
      </c>
      <c r="I165" s="105"/>
      <c r="J165" s="105"/>
      <c r="K165" s="105"/>
      <c r="L165" s="105"/>
      <c r="M165" s="105">
        <v>19</v>
      </c>
      <c r="N165" s="105"/>
      <c r="O165" s="120">
        <v>2</v>
      </c>
      <c r="P165" s="107"/>
      <c r="Q165" s="107"/>
      <c r="R165" s="107"/>
      <c r="S165" s="107"/>
      <c r="T165" s="107"/>
      <c r="U165" s="101">
        <f t="shared" si="452"/>
        <v>10.526315789473685</v>
      </c>
      <c r="V165" s="101">
        <f t="shared" si="450"/>
        <v>20.399999999999999</v>
      </c>
      <c r="W165" s="10">
        <f t="shared" si="453"/>
        <v>20</v>
      </c>
      <c r="X165" s="107">
        <v>30</v>
      </c>
      <c r="Y165" s="10">
        <f>'ИТОГ и проверка (миша-барс)'!C165+AC165</f>
        <v>20</v>
      </c>
      <c r="Z165" s="103">
        <f t="shared" si="449"/>
        <v>29.411764705882351</v>
      </c>
      <c r="AA165" s="101">
        <f t="shared" si="454"/>
        <v>-0.58823529411764852</v>
      </c>
      <c r="AB165" s="10">
        <f t="shared" si="455"/>
        <v>0</v>
      </c>
      <c r="AC165" s="107"/>
      <c r="AD165" s="103"/>
      <c r="AE165" s="107"/>
      <c r="AF165" s="107"/>
      <c r="AG165" s="103">
        <f t="shared" si="456"/>
        <v>20</v>
      </c>
      <c r="AH165" s="103"/>
    </row>
    <row r="166" ht="47.25">
      <c r="A166" s="96" t="s">
        <v>339</v>
      </c>
      <c r="B166" s="97" t="s">
        <v>340</v>
      </c>
      <c r="C166" s="214">
        <v>19.553999999999998</v>
      </c>
      <c r="D166" s="337">
        <v>31</v>
      </c>
      <c r="E166" s="373">
        <v>40</v>
      </c>
      <c r="F166" s="217">
        <f t="shared" si="451"/>
        <v>2.0456172650097169</v>
      </c>
      <c r="G166" s="102">
        <v>2</v>
      </c>
      <c r="H166" s="105">
        <v>6</v>
      </c>
      <c r="I166" s="105"/>
      <c r="J166" s="105"/>
      <c r="K166" s="105"/>
      <c r="L166" s="105"/>
      <c r="M166" s="105">
        <v>2</v>
      </c>
      <c r="N166" s="105"/>
      <c r="O166" s="120">
        <v>1</v>
      </c>
      <c r="P166" s="107"/>
      <c r="Q166" s="107"/>
      <c r="R166" s="107"/>
      <c r="S166" s="107"/>
      <c r="T166" s="107"/>
      <c r="U166" s="101">
        <f t="shared" si="452"/>
        <v>50</v>
      </c>
      <c r="V166" s="300">
        <f t="shared" si="450"/>
        <v>12</v>
      </c>
      <c r="W166" s="103">
        <f t="shared" si="453"/>
        <v>12</v>
      </c>
      <c r="X166" s="181">
        <v>30</v>
      </c>
      <c r="Y166" s="103">
        <f>'ИТОГ и проверка (миша-барс)'!C166+AC166</f>
        <v>2</v>
      </c>
      <c r="Z166" s="10">
        <f t="shared" si="449"/>
        <v>5</v>
      </c>
      <c r="AA166" s="101">
        <f t="shared" si="454"/>
        <v>-25</v>
      </c>
      <c r="AB166" s="103">
        <f t="shared" si="455"/>
        <v>0</v>
      </c>
      <c r="AC166" s="107"/>
      <c r="AD166" s="103"/>
      <c r="AE166" s="107"/>
      <c r="AF166" s="107"/>
      <c r="AG166" s="103">
        <f t="shared" si="456"/>
        <v>2</v>
      </c>
      <c r="AH166" s="103"/>
    </row>
    <row r="167" ht="31.5">
      <c r="A167" s="96" t="s">
        <v>341</v>
      </c>
      <c r="B167" s="97" t="s">
        <v>342</v>
      </c>
      <c r="C167" s="211">
        <v>119.479</v>
      </c>
      <c r="D167" s="104">
        <v>86</v>
      </c>
      <c r="E167" s="230">
        <v>99</v>
      </c>
      <c r="F167" s="200">
        <f t="shared" si="451"/>
        <v>0.8285974941203057</v>
      </c>
      <c r="G167" s="102">
        <v>15</v>
      </c>
      <c r="H167" s="105">
        <v>17</v>
      </c>
      <c r="I167" s="105"/>
      <c r="J167" s="105"/>
      <c r="K167" s="105"/>
      <c r="L167" s="105"/>
      <c r="M167" s="105">
        <v>15</v>
      </c>
      <c r="N167" s="105"/>
      <c r="O167" s="100">
        <v>5</v>
      </c>
      <c r="P167" s="107"/>
      <c r="Q167" s="107"/>
      <c r="R167" s="107"/>
      <c r="S167" s="107"/>
      <c r="T167" s="107"/>
      <c r="U167" s="101">
        <f t="shared" si="452"/>
        <v>33.333333333333336</v>
      </c>
      <c r="V167" s="101">
        <f t="shared" si="450"/>
        <v>29.699999999999999</v>
      </c>
      <c r="W167" s="10">
        <f t="shared" si="453"/>
        <v>29</v>
      </c>
      <c r="X167" s="107">
        <v>30</v>
      </c>
      <c r="Y167" s="10">
        <f>'ИТОГ и проверка (миша-барс)'!C167+AC167</f>
        <v>15</v>
      </c>
      <c r="Z167" s="103">
        <f t="shared" si="449"/>
        <v>15.151515151515152</v>
      </c>
      <c r="AA167" s="101">
        <f t="shared" si="454"/>
        <v>-14.848484848484848</v>
      </c>
      <c r="AB167" s="10">
        <f t="shared" si="455"/>
        <v>0</v>
      </c>
      <c r="AC167" s="107"/>
      <c r="AD167" s="103"/>
      <c r="AE167" s="107"/>
      <c r="AF167" s="107"/>
      <c r="AG167" s="103">
        <f t="shared" si="456"/>
        <v>15</v>
      </c>
      <c r="AH167" s="103"/>
    </row>
    <row r="168" ht="31.5">
      <c r="A168" s="96" t="s">
        <v>343</v>
      </c>
      <c r="B168" s="97" t="s">
        <v>344</v>
      </c>
      <c r="C168" s="214">
        <v>127.17</v>
      </c>
      <c r="D168" s="104">
        <v>142</v>
      </c>
      <c r="E168" s="120">
        <v>142</v>
      </c>
      <c r="F168" s="200">
        <f t="shared" si="451"/>
        <v>1.1166155539828575</v>
      </c>
      <c r="G168" s="102">
        <v>42</v>
      </c>
      <c r="H168" s="105">
        <v>30</v>
      </c>
      <c r="I168" s="105"/>
      <c r="J168" s="105"/>
      <c r="K168" s="105"/>
      <c r="L168" s="105"/>
      <c r="M168" s="105">
        <v>42</v>
      </c>
      <c r="N168" s="105"/>
      <c r="O168" s="100">
        <v>2</v>
      </c>
      <c r="P168" s="107"/>
      <c r="Q168" s="107"/>
      <c r="R168" s="107"/>
      <c r="S168" s="107"/>
      <c r="T168" s="107"/>
      <c r="U168" s="101">
        <f t="shared" si="452"/>
        <v>4.7619047619047619</v>
      </c>
      <c r="V168" s="300">
        <f t="shared" si="450"/>
        <v>42.600000000000001</v>
      </c>
      <c r="W168" s="103">
        <f t="shared" si="453"/>
        <v>42</v>
      </c>
      <c r="X168" s="181">
        <v>30</v>
      </c>
      <c r="Y168" s="103">
        <f>'ИТОГ и проверка (миша-барс)'!C168+AC168</f>
        <v>42</v>
      </c>
      <c r="Z168" s="10">
        <f t="shared" si="449"/>
        <v>29.577464788732396</v>
      </c>
      <c r="AA168" s="101">
        <f t="shared" si="454"/>
        <v>-0.42253521126760418</v>
      </c>
      <c r="AB168" s="103">
        <f t="shared" si="455"/>
        <v>0</v>
      </c>
      <c r="AC168" s="107"/>
      <c r="AD168" s="103"/>
      <c r="AE168" s="107"/>
      <c r="AF168" s="107"/>
      <c r="AG168" s="103">
        <f t="shared" si="456"/>
        <v>42</v>
      </c>
      <c r="AH168" s="103"/>
    </row>
    <row r="169" ht="63">
      <c r="A169" s="96" t="s">
        <v>345</v>
      </c>
      <c r="B169" s="97" t="s">
        <v>346</v>
      </c>
      <c r="C169" s="238">
        <v>51.795000000000002</v>
      </c>
      <c r="D169" s="104">
        <v>97</v>
      </c>
      <c r="E169" s="294">
        <v>104</v>
      </c>
      <c r="F169" s="200">
        <f t="shared" si="451"/>
        <v>2.0079158219905398</v>
      </c>
      <c r="G169" s="102">
        <v>29</v>
      </c>
      <c r="H169" s="105">
        <v>30</v>
      </c>
      <c r="I169" s="105"/>
      <c r="J169" s="105"/>
      <c r="K169" s="105"/>
      <c r="L169" s="105"/>
      <c r="M169" s="105">
        <v>29</v>
      </c>
      <c r="N169" s="105"/>
      <c r="O169" s="120">
        <v>11</v>
      </c>
      <c r="P169" s="107"/>
      <c r="Q169" s="107"/>
      <c r="R169" s="107"/>
      <c r="S169" s="107"/>
      <c r="T169" s="107"/>
      <c r="U169" s="101">
        <f t="shared" si="452"/>
        <v>37.931034482758626</v>
      </c>
      <c r="V169" s="101">
        <f t="shared" si="450"/>
        <v>31.199999999999999</v>
      </c>
      <c r="W169" s="10">
        <f t="shared" si="453"/>
        <v>31</v>
      </c>
      <c r="X169" s="107">
        <v>30</v>
      </c>
      <c r="Y169" s="10">
        <f>'ИТОГ и проверка (миша-барс)'!C169+AC169</f>
        <v>30</v>
      </c>
      <c r="Z169" s="103">
        <f t="shared" si="449"/>
        <v>28.846153846153847</v>
      </c>
      <c r="AA169" s="101">
        <f t="shared" si="454"/>
        <v>-1.1538461538461533</v>
      </c>
      <c r="AB169" s="10">
        <f t="shared" si="455"/>
        <v>0</v>
      </c>
      <c r="AC169" s="107"/>
      <c r="AD169" s="103"/>
      <c r="AE169" s="107"/>
      <c r="AF169" s="107"/>
      <c r="AG169" s="103">
        <f t="shared" si="456"/>
        <v>30</v>
      </c>
      <c r="AH169" s="103"/>
    </row>
    <row r="170">
      <c r="A170" s="123" t="s">
        <v>347</v>
      </c>
      <c r="B170" s="87" t="s">
        <v>348</v>
      </c>
      <c r="C170" s="206"/>
      <c r="D170" s="208"/>
      <c r="E170" s="301"/>
      <c r="F170" s="256"/>
      <c r="G170" s="149"/>
      <c r="H170" s="91"/>
      <c r="I170" s="91"/>
      <c r="J170" s="91"/>
      <c r="K170" s="91"/>
      <c r="L170" s="91"/>
      <c r="M170" s="91"/>
      <c r="N170" s="91"/>
      <c r="O170" s="89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150"/>
      <c r="AA170" s="90"/>
      <c r="AB170" s="103">
        <f t="shared" si="455"/>
        <v>0</v>
      </c>
      <c r="AC170" s="90"/>
      <c r="AD170" s="90"/>
      <c r="AE170" s="90"/>
      <c r="AF170" s="90"/>
      <c r="AG170" s="90"/>
      <c r="AH170" s="90"/>
    </row>
    <row r="171" ht="31.5">
      <c r="A171" s="96" t="s">
        <v>349</v>
      </c>
      <c r="B171" s="97" t="s">
        <v>350</v>
      </c>
      <c r="C171" s="211">
        <v>394.31799999999998</v>
      </c>
      <c r="D171" s="337">
        <v>230</v>
      </c>
      <c r="E171" s="293">
        <v>143</v>
      </c>
      <c r="F171" s="217">
        <f t="shared" si="451"/>
        <v>0.36265146404678461</v>
      </c>
      <c r="G171" s="102">
        <v>69</v>
      </c>
      <c r="H171" s="105">
        <v>30</v>
      </c>
      <c r="I171" s="105"/>
      <c r="J171" s="105"/>
      <c r="K171" s="105"/>
      <c r="L171" s="105"/>
      <c r="M171" s="105">
        <v>69</v>
      </c>
      <c r="N171" s="105"/>
      <c r="O171" s="120">
        <v>9</v>
      </c>
      <c r="P171" s="107"/>
      <c r="Q171" s="107"/>
      <c r="R171" s="107"/>
      <c r="S171" s="107"/>
      <c r="T171" s="107"/>
      <c r="U171" s="101">
        <f t="shared" si="452"/>
        <v>13.043478260869566</v>
      </c>
      <c r="V171" s="300">
        <f t="shared" si="450"/>
        <v>42.899999999999999</v>
      </c>
      <c r="W171" s="103">
        <f t="shared" si="453"/>
        <v>42</v>
      </c>
      <c r="X171" s="181">
        <v>30</v>
      </c>
      <c r="Y171" s="103">
        <f>'ИТОГ и проверка (миша-барс)'!C171+AC171</f>
        <v>42</v>
      </c>
      <c r="Z171" s="10">
        <f t="shared" ref="Z170:Z233" si="457">Y171/E171%</f>
        <v>29.370629370629374</v>
      </c>
      <c r="AA171" s="101">
        <f t="shared" si="454"/>
        <v>-0.62937062937062649</v>
      </c>
      <c r="AB171" s="10">
        <f t="shared" si="455"/>
        <v>0</v>
      </c>
      <c r="AC171" s="107"/>
      <c r="AD171" s="103"/>
      <c r="AE171" s="107"/>
      <c r="AF171" s="107"/>
      <c r="AG171" s="103">
        <f t="shared" si="456"/>
        <v>42</v>
      </c>
      <c r="AH171" s="103"/>
    </row>
    <row r="172" ht="31.5">
      <c r="A172" s="96" t="s">
        <v>351</v>
      </c>
      <c r="B172" s="97" t="s">
        <v>352</v>
      </c>
      <c r="C172" s="214">
        <v>193.92599999999999</v>
      </c>
      <c r="D172" s="104">
        <v>77</v>
      </c>
      <c r="E172" s="294">
        <v>96</v>
      </c>
      <c r="F172" s="200">
        <f t="shared" si="451"/>
        <v>0.49503418829862939</v>
      </c>
      <c r="G172" s="102">
        <v>23</v>
      </c>
      <c r="H172" s="105">
        <v>30</v>
      </c>
      <c r="I172" s="105"/>
      <c r="J172" s="105"/>
      <c r="K172" s="105"/>
      <c r="L172" s="105"/>
      <c r="M172" s="105">
        <v>23</v>
      </c>
      <c r="N172" s="105"/>
      <c r="O172" s="120">
        <v>0</v>
      </c>
      <c r="P172" s="107"/>
      <c r="Q172" s="107"/>
      <c r="R172" s="107"/>
      <c r="S172" s="107"/>
      <c r="T172" s="107"/>
      <c r="U172" s="101">
        <f t="shared" si="452"/>
        <v>0</v>
      </c>
      <c r="V172" s="101">
        <f t="shared" si="450"/>
        <v>28.799999999999997</v>
      </c>
      <c r="W172" s="10">
        <f t="shared" si="453"/>
        <v>28</v>
      </c>
      <c r="X172" s="107">
        <v>30</v>
      </c>
      <c r="Y172" s="10">
        <f>'ИТОГ и проверка (миша-барс)'!C172+AC172</f>
        <v>28</v>
      </c>
      <c r="Z172" s="103">
        <f t="shared" si="457"/>
        <v>29.166666666666668</v>
      </c>
      <c r="AA172" s="300">
        <f t="shared" si="454"/>
        <v>-0.83333333333333215</v>
      </c>
      <c r="AB172" s="103">
        <f t="shared" si="455"/>
        <v>0</v>
      </c>
      <c r="AC172" s="107"/>
      <c r="AD172" s="103"/>
      <c r="AE172" s="107"/>
      <c r="AF172" s="107"/>
      <c r="AG172" s="103">
        <f t="shared" si="456"/>
        <v>28</v>
      </c>
      <c r="AH172" s="103"/>
    </row>
    <row r="173" ht="31.5">
      <c r="A173" s="96" t="s">
        <v>353</v>
      </c>
      <c r="B173" s="97" t="s">
        <v>354</v>
      </c>
      <c r="C173" s="211">
        <v>187.15299999999999</v>
      </c>
      <c r="D173" s="337">
        <v>70</v>
      </c>
      <c r="E173" s="213">
        <v>60</v>
      </c>
      <c r="F173" s="217">
        <f t="shared" si="451"/>
        <v>0.32059331135488078</v>
      </c>
      <c r="G173" s="102">
        <v>21</v>
      </c>
      <c r="H173" s="105">
        <v>30</v>
      </c>
      <c r="I173" s="105"/>
      <c r="J173" s="105"/>
      <c r="K173" s="105"/>
      <c r="L173" s="105"/>
      <c r="M173" s="105">
        <v>21</v>
      </c>
      <c r="N173" s="105"/>
      <c r="O173" s="120">
        <v>5</v>
      </c>
      <c r="P173" s="107"/>
      <c r="Q173" s="107"/>
      <c r="R173" s="107"/>
      <c r="S173" s="107"/>
      <c r="T173" s="107"/>
      <c r="U173" s="101">
        <f t="shared" si="452"/>
        <v>23.80952380952381</v>
      </c>
      <c r="V173" s="300">
        <f t="shared" si="450"/>
        <v>18</v>
      </c>
      <c r="W173" s="103">
        <f t="shared" si="453"/>
        <v>18</v>
      </c>
      <c r="X173" s="181">
        <v>30</v>
      </c>
      <c r="Y173" s="103">
        <f>'ИТОГ и проверка (миша-барс)'!C173+AC173</f>
        <v>18</v>
      </c>
      <c r="Z173" s="10">
        <f t="shared" si="457"/>
        <v>30</v>
      </c>
      <c r="AA173" s="101">
        <f t="shared" si="454"/>
        <v>0</v>
      </c>
      <c r="AB173" s="10">
        <f t="shared" si="455"/>
        <v>0</v>
      </c>
      <c r="AC173" s="107"/>
      <c r="AD173" s="103"/>
      <c r="AE173" s="107"/>
      <c r="AF173" s="107"/>
      <c r="AG173" s="103">
        <f t="shared" si="456"/>
        <v>18</v>
      </c>
      <c r="AH173" s="103"/>
    </row>
    <row r="174" ht="31.5">
      <c r="A174" s="96" t="s">
        <v>355</v>
      </c>
      <c r="B174" s="97" t="s">
        <v>120</v>
      </c>
      <c r="C174" s="214">
        <v>264.69600000000003</v>
      </c>
      <c r="D174" s="337">
        <v>158</v>
      </c>
      <c r="E174" s="213">
        <v>82</v>
      </c>
      <c r="F174" s="217">
        <f t="shared" si="451"/>
        <v>0.3097893432465923</v>
      </c>
      <c r="G174" s="102">
        <v>47</v>
      </c>
      <c r="H174" s="105">
        <v>30</v>
      </c>
      <c r="I174" s="105"/>
      <c r="J174" s="105"/>
      <c r="K174" s="105"/>
      <c r="L174" s="105"/>
      <c r="M174" s="105">
        <v>47</v>
      </c>
      <c r="N174" s="105"/>
      <c r="O174" s="120">
        <v>0</v>
      </c>
      <c r="P174" s="107"/>
      <c r="Q174" s="107"/>
      <c r="R174" s="107"/>
      <c r="S174" s="107"/>
      <c r="T174" s="107"/>
      <c r="U174" s="101">
        <f t="shared" si="452"/>
        <v>0</v>
      </c>
      <c r="V174" s="101">
        <f t="shared" ref="V174:V237" si="458">E174*X174%</f>
        <v>24.599999999999998</v>
      </c>
      <c r="W174" s="10">
        <f t="shared" si="453"/>
        <v>24</v>
      </c>
      <c r="X174" s="107">
        <v>30</v>
      </c>
      <c r="Y174" s="10">
        <f>'ИТОГ и проверка (миша-барс)'!C174+AC174</f>
        <v>8</v>
      </c>
      <c r="Z174" s="103">
        <f t="shared" si="457"/>
        <v>9.7560975609756095</v>
      </c>
      <c r="AA174" s="300">
        <f t="shared" si="454"/>
        <v>-20.243902439024389</v>
      </c>
      <c r="AB174" s="103">
        <f t="shared" si="455"/>
        <v>0</v>
      </c>
      <c r="AC174" s="107"/>
      <c r="AD174" s="103"/>
      <c r="AE174" s="107"/>
      <c r="AF174" s="107"/>
      <c r="AG174" s="103">
        <f t="shared" si="456"/>
        <v>8</v>
      </c>
      <c r="AH174" s="103"/>
    </row>
    <row r="175" ht="31.5">
      <c r="A175" s="96" t="s">
        <v>356</v>
      </c>
      <c r="B175" s="97" t="s">
        <v>357</v>
      </c>
      <c r="C175" s="232">
        <v>93.555000000000007</v>
      </c>
      <c r="D175" s="104">
        <v>21</v>
      </c>
      <c r="E175" s="230">
        <v>22</v>
      </c>
      <c r="F175" s="200">
        <f t="shared" si="451"/>
        <v>0.23515579071134626</v>
      </c>
      <c r="G175" s="102">
        <v>6</v>
      </c>
      <c r="H175" s="105">
        <v>29</v>
      </c>
      <c r="I175" s="105"/>
      <c r="J175" s="105"/>
      <c r="K175" s="105"/>
      <c r="L175" s="105"/>
      <c r="M175" s="105">
        <v>6</v>
      </c>
      <c r="N175" s="105"/>
      <c r="O175" s="100">
        <v>0</v>
      </c>
      <c r="P175" s="107"/>
      <c r="Q175" s="107"/>
      <c r="R175" s="107"/>
      <c r="S175" s="107"/>
      <c r="T175" s="107"/>
      <c r="U175" s="101">
        <f t="shared" si="452"/>
        <v>0</v>
      </c>
      <c r="V175" s="300">
        <f t="shared" si="458"/>
        <v>6.5999999999999996</v>
      </c>
      <c r="W175" s="103">
        <f t="shared" si="453"/>
        <v>6</v>
      </c>
      <c r="X175" s="181">
        <v>30</v>
      </c>
      <c r="Y175" s="103">
        <f>'ИТОГ и проверка (миша-барс)'!C175+AC175</f>
        <v>6</v>
      </c>
      <c r="Z175" s="10">
        <f t="shared" si="457"/>
        <v>27.272727272727273</v>
      </c>
      <c r="AA175" s="101">
        <f t="shared" si="454"/>
        <v>-2.7272727272727266</v>
      </c>
      <c r="AB175" s="10">
        <f t="shared" si="455"/>
        <v>0</v>
      </c>
      <c r="AC175" s="107"/>
      <c r="AD175" s="103"/>
      <c r="AE175" s="107"/>
      <c r="AF175" s="107"/>
      <c r="AG175" s="103">
        <f t="shared" si="456"/>
        <v>6</v>
      </c>
      <c r="AH175" s="103"/>
    </row>
    <row r="176" ht="31.5">
      <c r="A176" s="96" t="s">
        <v>358</v>
      </c>
      <c r="B176" s="97" t="s">
        <v>359</v>
      </c>
      <c r="C176" s="239">
        <v>862.21799999999996</v>
      </c>
      <c r="D176" s="104">
        <v>441</v>
      </c>
      <c r="E176" s="120">
        <v>439</v>
      </c>
      <c r="F176" s="200">
        <f t="shared" si="451"/>
        <v>0.50915197780607691</v>
      </c>
      <c r="G176" s="102">
        <v>132</v>
      </c>
      <c r="H176" s="105">
        <v>30</v>
      </c>
      <c r="I176" s="105"/>
      <c r="J176" s="105"/>
      <c r="K176" s="105"/>
      <c r="L176" s="105"/>
      <c r="M176" s="105">
        <v>132</v>
      </c>
      <c r="N176" s="105"/>
      <c r="O176" s="120">
        <v>4</v>
      </c>
      <c r="P176" s="107"/>
      <c r="Q176" s="107"/>
      <c r="R176" s="107"/>
      <c r="S176" s="107"/>
      <c r="T176" s="107"/>
      <c r="U176" s="101">
        <f t="shared" si="452"/>
        <v>3.0303030303030303</v>
      </c>
      <c r="V176" s="101">
        <f t="shared" si="458"/>
        <v>131.69999999999999</v>
      </c>
      <c r="W176" s="10">
        <f t="shared" si="453"/>
        <v>131</v>
      </c>
      <c r="X176" s="107">
        <v>30</v>
      </c>
      <c r="Y176" s="10">
        <f>'ИТОГ и проверка (миша-барс)'!C176+AC176</f>
        <v>131</v>
      </c>
      <c r="Z176" s="103">
        <f t="shared" si="457"/>
        <v>29.840546697038725</v>
      </c>
      <c r="AA176" s="300">
        <f t="shared" si="454"/>
        <v>-0.1594533029612748</v>
      </c>
      <c r="AB176" s="103">
        <f t="shared" si="455"/>
        <v>0</v>
      </c>
      <c r="AC176" s="107"/>
      <c r="AD176" s="103"/>
      <c r="AE176" s="107"/>
      <c r="AF176" s="107"/>
      <c r="AG176" s="103">
        <f t="shared" si="456"/>
        <v>131</v>
      </c>
      <c r="AH176" s="103"/>
    </row>
    <row r="177" ht="47.25">
      <c r="A177" s="96" t="s">
        <v>360</v>
      </c>
      <c r="B177" s="97" t="s">
        <v>361</v>
      </c>
      <c r="C177" s="211">
        <v>363.30500000000001</v>
      </c>
      <c r="D177" s="104">
        <v>908</v>
      </c>
      <c r="E177" s="182">
        <v>908</v>
      </c>
      <c r="F177" s="200">
        <f t="shared" si="451"/>
        <v>2.4992774665914315</v>
      </c>
      <c r="G177" s="102">
        <v>45</v>
      </c>
      <c r="H177" s="105">
        <v>5</v>
      </c>
      <c r="I177" s="105"/>
      <c r="J177" s="105"/>
      <c r="K177" s="105"/>
      <c r="L177" s="105"/>
      <c r="M177" s="105">
        <v>45</v>
      </c>
      <c r="N177" s="105"/>
      <c r="O177" s="120">
        <v>3</v>
      </c>
      <c r="P177" s="107"/>
      <c r="Q177" s="107"/>
      <c r="R177" s="107"/>
      <c r="S177" s="107"/>
      <c r="T177" s="107"/>
      <c r="U177" s="101">
        <f t="shared" si="452"/>
        <v>6.6666666666666661</v>
      </c>
      <c r="V177" s="300">
        <f t="shared" si="458"/>
        <v>272.39999999999998</v>
      </c>
      <c r="W177" s="103">
        <f t="shared" si="453"/>
        <v>272</v>
      </c>
      <c r="X177" s="181">
        <v>30</v>
      </c>
      <c r="Y177" s="103">
        <f>'ИТОГ и проверка (миша-барс)'!C177+AC177</f>
        <v>45</v>
      </c>
      <c r="Z177" s="10">
        <f t="shared" si="457"/>
        <v>4.9559471365638768</v>
      </c>
      <c r="AA177" s="101">
        <f t="shared" si="454"/>
        <v>-25.044052863436121</v>
      </c>
      <c r="AB177" s="10">
        <f t="shared" si="455"/>
        <v>0</v>
      </c>
      <c r="AC177" s="107"/>
      <c r="AD177" s="103"/>
      <c r="AE177" s="107"/>
      <c r="AF177" s="107"/>
      <c r="AG177" s="103">
        <f t="shared" si="456"/>
        <v>45</v>
      </c>
      <c r="AH177" s="103"/>
    </row>
    <row r="178" ht="47.25">
      <c r="A178" s="155" t="s">
        <v>362</v>
      </c>
      <c r="B178" s="154" t="s">
        <v>363</v>
      </c>
      <c r="C178" s="214">
        <v>120.92100000000001</v>
      </c>
      <c r="D178" s="99">
        <v>0</v>
      </c>
      <c r="E178" s="120">
        <v>22</v>
      </c>
      <c r="F178" s="300">
        <f t="shared" si="451"/>
        <v>0.18193696711075824</v>
      </c>
      <c r="G178" s="355">
        <v>0</v>
      </c>
      <c r="H178" s="10">
        <v>0</v>
      </c>
      <c r="I178" s="105"/>
      <c r="J178" s="289"/>
      <c r="K178" s="105"/>
      <c r="L178" s="289"/>
      <c r="M178" s="105"/>
      <c r="N178" s="105"/>
      <c r="O178" s="100">
        <v>0</v>
      </c>
      <c r="P178" s="107"/>
      <c r="Q178" s="181"/>
      <c r="R178" s="107"/>
      <c r="S178" s="181"/>
      <c r="T178" s="107"/>
      <c r="U178" s="300">
        <v>0</v>
      </c>
      <c r="V178" s="101">
        <f t="shared" si="458"/>
        <v>6.5999999999999996</v>
      </c>
      <c r="W178" s="10">
        <f t="shared" si="453"/>
        <v>6</v>
      </c>
      <c r="X178" s="107">
        <v>30</v>
      </c>
      <c r="Y178" s="10">
        <f>'ИТОГ и проверка (миша-барс)'!C178+AC178</f>
        <v>2</v>
      </c>
      <c r="Z178" s="103">
        <f t="shared" si="457"/>
        <v>9.0909090909090917</v>
      </c>
      <c r="AA178" s="300">
        <f t="shared" si="454"/>
        <v>-20.909090909090907</v>
      </c>
      <c r="AB178" s="103">
        <f t="shared" si="455"/>
        <v>0</v>
      </c>
      <c r="AC178" s="181"/>
      <c r="AD178" s="103"/>
      <c r="AE178" s="181"/>
      <c r="AF178" s="107"/>
      <c r="AG178" s="10">
        <f t="shared" si="456"/>
        <v>2</v>
      </c>
      <c r="AH178" s="103"/>
    </row>
    <row r="179" ht="47.25">
      <c r="A179" s="155" t="s">
        <v>364</v>
      </c>
      <c r="B179" s="154" t="s">
        <v>365</v>
      </c>
      <c r="C179" s="211">
        <v>128.768</v>
      </c>
      <c r="D179" s="99">
        <v>0</v>
      </c>
      <c r="E179" s="289">
        <v>41</v>
      </c>
      <c r="F179" s="101">
        <f t="shared" si="451"/>
        <v>0.31840208747514909</v>
      </c>
      <c r="G179" s="355">
        <v>0</v>
      </c>
      <c r="H179" s="103">
        <v>0</v>
      </c>
      <c r="I179" s="289"/>
      <c r="J179" s="105"/>
      <c r="K179" s="289"/>
      <c r="L179" s="105"/>
      <c r="M179" s="289"/>
      <c r="N179" s="105"/>
      <c r="O179" s="100">
        <v>0</v>
      </c>
      <c r="P179" s="181"/>
      <c r="Q179" s="107"/>
      <c r="R179" s="181"/>
      <c r="S179" s="107"/>
      <c r="T179" s="181"/>
      <c r="U179" s="101">
        <v>0</v>
      </c>
      <c r="V179" s="300">
        <f t="shared" si="458"/>
        <v>12.299999999999999</v>
      </c>
      <c r="W179" s="103">
        <f t="shared" si="453"/>
        <v>12</v>
      </c>
      <c r="X179" s="181">
        <v>30</v>
      </c>
      <c r="Y179" s="103">
        <f>'ИТОГ и проверка (миша-барс)'!C179+AC179</f>
        <v>12</v>
      </c>
      <c r="Z179" s="10">
        <f t="shared" si="457"/>
        <v>29.26829268292683</v>
      </c>
      <c r="AA179" s="101">
        <f t="shared" si="454"/>
        <v>-0.73170731707316961</v>
      </c>
      <c r="AB179" s="10">
        <f t="shared" si="455"/>
        <v>0</v>
      </c>
      <c r="AC179" s="107"/>
      <c r="AD179" s="10"/>
      <c r="AE179" s="107"/>
      <c r="AF179" s="181"/>
      <c r="AG179" s="103">
        <f t="shared" si="456"/>
        <v>12</v>
      </c>
      <c r="AH179" s="103"/>
    </row>
    <row r="180" ht="47.25">
      <c r="A180" s="155" t="s">
        <v>366</v>
      </c>
      <c r="B180" s="154" t="s">
        <v>367</v>
      </c>
      <c r="C180" s="214">
        <v>263.10300000000001</v>
      </c>
      <c r="D180" s="99">
        <v>0</v>
      </c>
      <c r="E180" s="105">
        <v>84</v>
      </c>
      <c r="F180" s="300">
        <f t="shared" si="451"/>
        <v>0.319266599012554</v>
      </c>
      <c r="G180" s="355">
        <v>0</v>
      </c>
      <c r="H180" s="10">
        <v>0</v>
      </c>
      <c r="I180" s="105"/>
      <c r="J180" s="289"/>
      <c r="K180" s="105"/>
      <c r="L180" s="289"/>
      <c r="M180" s="105"/>
      <c r="N180" s="105"/>
      <c r="O180" s="100">
        <v>0</v>
      </c>
      <c r="P180" s="107"/>
      <c r="Q180" s="181"/>
      <c r="R180" s="107"/>
      <c r="S180" s="181"/>
      <c r="T180" s="107"/>
      <c r="U180" s="300">
        <v>0</v>
      </c>
      <c r="V180" s="101">
        <f t="shared" si="458"/>
        <v>25.199999999999999</v>
      </c>
      <c r="W180" s="10">
        <f t="shared" si="453"/>
        <v>25</v>
      </c>
      <c r="X180" s="107">
        <v>30</v>
      </c>
      <c r="Y180" s="10">
        <f>'ИТОГ и проверка (миша-барс)'!C180+AC180</f>
        <v>25</v>
      </c>
      <c r="Z180" s="103">
        <f t="shared" si="457"/>
        <v>29.761904761904763</v>
      </c>
      <c r="AA180" s="300">
        <f t="shared" si="454"/>
        <v>-0.23809523809523725</v>
      </c>
      <c r="AB180" s="103">
        <f t="shared" si="455"/>
        <v>0</v>
      </c>
      <c r="AC180" s="181"/>
      <c r="AD180" s="103"/>
      <c r="AE180" s="181"/>
      <c r="AF180" s="107"/>
      <c r="AG180" s="10">
        <f t="shared" si="456"/>
        <v>25</v>
      </c>
      <c r="AH180" s="103"/>
    </row>
    <row r="181">
      <c r="A181" s="123" t="s">
        <v>368</v>
      </c>
      <c r="B181" s="87" t="s">
        <v>369</v>
      </c>
      <c r="C181" s="218"/>
      <c r="D181" s="88"/>
      <c r="E181" s="207"/>
      <c r="F181" s="235"/>
      <c r="G181" s="149"/>
      <c r="H181" s="91"/>
      <c r="I181" s="91"/>
      <c r="J181" s="91"/>
      <c r="K181" s="91"/>
      <c r="L181" s="91"/>
      <c r="M181" s="91"/>
      <c r="N181" s="91"/>
      <c r="O181" s="89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150"/>
      <c r="AA181" s="90"/>
      <c r="AB181" s="10">
        <f t="shared" si="455"/>
        <v>0</v>
      </c>
      <c r="AC181" s="90"/>
      <c r="AD181" s="90"/>
      <c r="AE181" s="90"/>
      <c r="AF181" s="90"/>
      <c r="AG181" s="90"/>
      <c r="AH181" s="90"/>
    </row>
    <row r="182" ht="31.5" customHeight="1">
      <c r="A182" s="96" t="s">
        <v>370</v>
      </c>
      <c r="B182" s="97" t="s">
        <v>371</v>
      </c>
      <c r="C182" s="214">
        <v>1020.337</v>
      </c>
      <c r="D182" s="104">
        <v>660</v>
      </c>
      <c r="E182" s="100">
        <v>846</v>
      </c>
      <c r="F182" s="200">
        <f t="shared" si="451"/>
        <v>0.82913782407185077</v>
      </c>
      <c r="G182" s="102">
        <v>150</v>
      </c>
      <c r="H182" s="105">
        <v>23</v>
      </c>
      <c r="I182" s="105"/>
      <c r="J182" s="105"/>
      <c r="K182" s="105"/>
      <c r="L182" s="105"/>
      <c r="M182" s="105">
        <v>150</v>
      </c>
      <c r="N182" s="105"/>
      <c r="O182" s="100">
        <v>8</v>
      </c>
      <c r="P182" s="107"/>
      <c r="Q182" s="107"/>
      <c r="R182" s="107"/>
      <c r="S182" s="107"/>
      <c r="T182" s="107"/>
      <c r="U182" s="101">
        <f t="shared" si="452"/>
        <v>5.333333333333333</v>
      </c>
      <c r="V182" s="300">
        <f t="shared" si="458"/>
        <v>253.79999999999998</v>
      </c>
      <c r="W182" s="103">
        <f t="shared" si="453"/>
        <v>253</v>
      </c>
      <c r="X182" s="107">
        <v>30</v>
      </c>
      <c r="Y182" s="10">
        <f>'ИТОГ и проверка (миша-барс)'!C182+AC182</f>
        <v>120</v>
      </c>
      <c r="Z182" s="103">
        <f t="shared" si="457"/>
        <v>14.184397163120567</v>
      </c>
      <c r="AA182" s="300">
        <f t="shared" si="454"/>
        <v>-15.815602836879433</v>
      </c>
      <c r="AB182" s="103">
        <f t="shared" si="455"/>
        <v>0</v>
      </c>
      <c r="AC182" s="107"/>
      <c r="AD182" s="103"/>
      <c r="AE182" s="107"/>
      <c r="AF182" s="107"/>
      <c r="AG182" s="103">
        <f t="shared" si="456"/>
        <v>120</v>
      </c>
      <c r="AH182" s="103"/>
    </row>
    <row r="183" ht="63">
      <c r="A183" s="96" t="s">
        <v>372</v>
      </c>
      <c r="B183" s="97" t="s">
        <v>373</v>
      </c>
      <c r="C183" s="232">
        <v>58.799999999999997</v>
      </c>
      <c r="D183" s="104">
        <v>10</v>
      </c>
      <c r="E183" s="230">
        <v>10</v>
      </c>
      <c r="F183" s="200">
        <f t="shared" si="451"/>
        <v>0.17006802721088435</v>
      </c>
      <c r="G183" s="102">
        <v>3</v>
      </c>
      <c r="H183" s="105">
        <v>30</v>
      </c>
      <c r="I183" s="105"/>
      <c r="J183" s="105"/>
      <c r="K183" s="105"/>
      <c r="L183" s="105"/>
      <c r="M183" s="105">
        <v>3</v>
      </c>
      <c r="N183" s="105"/>
      <c r="O183" s="100">
        <v>0</v>
      </c>
      <c r="P183" s="107"/>
      <c r="Q183" s="107"/>
      <c r="R183" s="107"/>
      <c r="S183" s="107"/>
      <c r="T183" s="107"/>
      <c r="U183" s="101">
        <f t="shared" si="452"/>
        <v>0</v>
      </c>
      <c r="V183" s="101">
        <f t="shared" si="458"/>
        <v>3</v>
      </c>
      <c r="W183" s="10">
        <f t="shared" si="453"/>
        <v>3</v>
      </c>
      <c r="X183" s="107">
        <v>30</v>
      </c>
      <c r="Y183" s="103">
        <f>'ИТОГ и проверка (миша-барс)'!C183+AC183</f>
        <v>3</v>
      </c>
      <c r="Z183" s="10">
        <f t="shared" si="457"/>
        <v>30</v>
      </c>
      <c r="AA183" s="101">
        <f t="shared" si="454"/>
        <v>0</v>
      </c>
      <c r="AB183" s="10">
        <f t="shared" si="455"/>
        <v>0</v>
      </c>
      <c r="AC183" s="107"/>
      <c r="AD183" s="103"/>
      <c r="AE183" s="107"/>
      <c r="AF183" s="107"/>
      <c r="AG183" s="103">
        <f t="shared" si="456"/>
        <v>3</v>
      </c>
      <c r="AH183" s="103"/>
    </row>
    <row r="184" ht="63">
      <c r="A184" s="96" t="s">
        <v>374</v>
      </c>
      <c r="B184" s="97" t="s">
        <v>375</v>
      </c>
      <c r="C184" s="239">
        <v>17.800000000000001</v>
      </c>
      <c r="D184" s="104">
        <v>3</v>
      </c>
      <c r="E184" s="100">
        <v>6</v>
      </c>
      <c r="F184" s="200">
        <f t="shared" si="451"/>
        <v>0.33707865168539325</v>
      </c>
      <c r="G184" s="102">
        <v>0</v>
      </c>
      <c r="H184" s="105">
        <v>0</v>
      </c>
      <c r="I184" s="105"/>
      <c r="J184" s="105"/>
      <c r="K184" s="105"/>
      <c r="L184" s="105"/>
      <c r="M184" s="105">
        <v>0</v>
      </c>
      <c r="N184" s="105"/>
      <c r="O184" s="100">
        <v>0</v>
      </c>
      <c r="P184" s="107"/>
      <c r="Q184" s="107"/>
      <c r="R184" s="107"/>
      <c r="S184" s="107"/>
      <c r="T184" s="107"/>
      <c r="U184" s="101">
        <v>0</v>
      </c>
      <c r="V184" s="300">
        <f t="shared" si="458"/>
        <v>1.7999999999999998</v>
      </c>
      <c r="W184" s="103">
        <f t="shared" si="453"/>
        <v>1</v>
      </c>
      <c r="X184" s="181">
        <v>30</v>
      </c>
      <c r="Y184" s="103">
        <f>'ИТОГ и проверка (миша-барс)'!C184+AC184</f>
        <v>1</v>
      </c>
      <c r="Z184" s="103">
        <f t="shared" si="457"/>
        <v>16.666666666666668</v>
      </c>
      <c r="AA184" s="300">
        <f t="shared" si="454"/>
        <v>-13.333333333333332</v>
      </c>
      <c r="AB184" s="103">
        <f t="shared" si="455"/>
        <v>0</v>
      </c>
      <c r="AC184" s="107"/>
      <c r="AD184" s="103"/>
      <c r="AE184" s="107"/>
      <c r="AF184" s="107"/>
      <c r="AG184" s="103">
        <f t="shared" si="456"/>
        <v>1</v>
      </c>
      <c r="AH184" s="103"/>
    </row>
    <row r="185" ht="63">
      <c r="A185" s="96" t="s">
        <v>376</v>
      </c>
      <c r="B185" s="97" t="s">
        <v>377</v>
      </c>
      <c r="C185" s="232">
        <v>30.800000000000001</v>
      </c>
      <c r="D185" s="104">
        <v>5</v>
      </c>
      <c r="E185" s="230">
        <v>7</v>
      </c>
      <c r="F185" s="200">
        <f t="shared" si="451"/>
        <v>0.22727272727272727</v>
      </c>
      <c r="G185" s="102">
        <v>1</v>
      </c>
      <c r="H185" s="105">
        <v>20</v>
      </c>
      <c r="I185" s="105"/>
      <c r="J185" s="105"/>
      <c r="K185" s="105"/>
      <c r="L185" s="105"/>
      <c r="M185" s="105">
        <v>1</v>
      </c>
      <c r="N185" s="105"/>
      <c r="O185" s="100">
        <v>0</v>
      </c>
      <c r="P185" s="107"/>
      <c r="Q185" s="107"/>
      <c r="R185" s="107"/>
      <c r="S185" s="107"/>
      <c r="T185" s="107"/>
      <c r="U185" s="101">
        <f t="shared" si="452"/>
        <v>0</v>
      </c>
      <c r="V185" s="101">
        <f t="shared" si="458"/>
        <v>2.1000000000000001</v>
      </c>
      <c r="W185" s="10">
        <f t="shared" si="453"/>
        <v>2</v>
      </c>
      <c r="X185" s="107">
        <v>30</v>
      </c>
      <c r="Y185" s="10">
        <f>'ИТОГ и проверка (миша-барс)'!C185+AC185</f>
        <v>2</v>
      </c>
      <c r="Z185" s="103">
        <f t="shared" si="457"/>
        <v>28.571428571428569</v>
      </c>
      <c r="AA185" s="101">
        <f t="shared" si="454"/>
        <v>-1.4285714285714306</v>
      </c>
      <c r="AB185" s="10">
        <f t="shared" si="455"/>
        <v>0</v>
      </c>
      <c r="AC185" s="107"/>
      <c r="AD185" s="103"/>
      <c r="AE185" s="107"/>
      <c r="AF185" s="107"/>
      <c r="AG185" s="103">
        <f t="shared" si="456"/>
        <v>2</v>
      </c>
      <c r="AH185" s="103"/>
    </row>
    <row r="186" ht="63">
      <c r="A186" s="96" t="s">
        <v>378</v>
      </c>
      <c r="B186" s="97" t="s">
        <v>379</v>
      </c>
      <c r="C186" s="239">
        <v>20.399999999999999</v>
      </c>
      <c r="D186" s="104">
        <v>5</v>
      </c>
      <c r="E186" s="100">
        <v>9</v>
      </c>
      <c r="F186" s="200">
        <f t="shared" si="451"/>
        <v>0.44117647058823534</v>
      </c>
      <c r="G186" s="102">
        <v>1</v>
      </c>
      <c r="H186" s="105">
        <v>20</v>
      </c>
      <c r="I186" s="105"/>
      <c r="J186" s="105"/>
      <c r="K186" s="105"/>
      <c r="L186" s="105"/>
      <c r="M186" s="105">
        <v>1</v>
      </c>
      <c r="N186" s="105"/>
      <c r="O186" s="100">
        <v>0</v>
      </c>
      <c r="P186" s="107"/>
      <c r="Q186" s="107"/>
      <c r="R186" s="107"/>
      <c r="S186" s="107"/>
      <c r="T186" s="107"/>
      <c r="U186" s="101">
        <f t="shared" si="452"/>
        <v>0</v>
      </c>
      <c r="V186" s="300">
        <f t="shared" si="458"/>
        <v>2.6999999999999997</v>
      </c>
      <c r="W186" s="103">
        <f t="shared" si="453"/>
        <v>2</v>
      </c>
      <c r="X186" s="181">
        <v>30</v>
      </c>
      <c r="Y186" s="103">
        <f>'ИТОГ и проверка (миша-барс)'!C186+AC186</f>
        <v>2</v>
      </c>
      <c r="Z186" s="10">
        <f t="shared" si="457"/>
        <v>22.222222222222221</v>
      </c>
      <c r="AA186" s="101">
        <f t="shared" si="454"/>
        <v>-7.7777777777777786</v>
      </c>
      <c r="AB186" s="103">
        <f t="shared" si="455"/>
        <v>0</v>
      </c>
      <c r="AC186" s="107"/>
      <c r="AD186" s="103"/>
      <c r="AE186" s="107"/>
      <c r="AF186" s="107"/>
      <c r="AG186" s="103">
        <f t="shared" si="456"/>
        <v>2</v>
      </c>
      <c r="AH186" s="103"/>
    </row>
    <row r="187" ht="63">
      <c r="A187" s="96" t="s">
        <v>380</v>
      </c>
      <c r="B187" s="97" t="s">
        <v>381</v>
      </c>
      <c r="C187" s="232">
        <v>20.800000000000001</v>
      </c>
      <c r="D187" s="104">
        <v>4</v>
      </c>
      <c r="E187" s="230">
        <v>4</v>
      </c>
      <c r="F187" s="200">
        <f t="shared" si="451"/>
        <v>0.19230769230769229</v>
      </c>
      <c r="G187" s="102">
        <v>1</v>
      </c>
      <c r="H187" s="105">
        <v>25</v>
      </c>
      <c r="I187" s="105"/>
      <c r="J187" s="105"/>
      <c r="K187" s="105"/>
      <c r="L187" s="105"/>
      <c r="M187" s="105">
        <v>1</v>
      </c>
      <c r="N187" s="105"/>
      <c r="O187" s="100">
        <v>0</v>
      </c>
      <c r="P187" s="107"/>
      <c r="Q187" s="107"/>
      <c r="R187" s="107"/>
      <c r="S187" s="107"/>
      <c r="T187" s="107"/>
      <c r="U187" s="101">
        <v>0</v>
      </c>
      <c r="V187" s="101">
        <f t="shared" si="458"/>
        <v>1.2</v>
      </c>
      <c r="W187" s="10">
        <f t="shared" si="453"/>
        <v>1</v>
      </c>
      <c r="X187" s="107">
        <v>30</v>
      </c>
      <c r="Y187" s="10">
        <f>'ИТОГ и проверка (миша-барс)'!C187+AC187</f>
        <v>1</v>
      </c>
      <c r="Z187" s="103">
        <f t="shared" si="457"/>
        <v>25</v>
      </c>
      <c r="AA187" s="101">
        <f t="shared" si="454"/>
        <v>-5</v>
      </c>
      <c r="AB187" s="10">
        <f t="shared" si="455"/>
        <v>0</v>
      </c>
      <c r="AC187" s="107"/>
      <c r="AD187" s="103"/>
      <c r="AE187" s="107"/>
      <c r="AF187" s="107"/>
      <c r="AG187" s="103">
        <f t="shared" si="456"/>
        <v>1</v>
      </c>
      <c r="AH187" s="103"/>
    </row>
    <row r="188" ht="63">
      <c r="A188" s="96" t="s">
        <v>382</v>
      </c>
      <c r="B188" s="97" t="s">
        <v>383</v>
      </c>
      <c r="C188" s="239">
        <v>14.800000000000001</v>
      </c>
      <c r="D188" s="104">
        <v>4</v>
      </c>
      <c r="E188" s="100">
        <v>5</v>
      </c>
      <c r="F188" s="200">
        <f t="shared" si="451"/>
        <v>0.33783783783783783</v>
      </c>
      <c r="G188" s="102">
        <v>1</v>
      </c>
      <c r="H188" s="105">
        <v>25</v>
      </c>
      <c r="I188" s="105"/>
      <c r="J188" s="105"/>
      <c r="K188" s="105"/>
      <c r="L188" s="105"/>
      <c r="M188" s="105">
        <v>1</v>
      </c>
      <c r="N188" s="105"/>
      <c r="O188" s="100">
        <v>0</v>
      </c>
      <c r="P188" s="107"/>
      <c r="Q188" s="107"/>
      <c r="R188" s="107"/>
      <c r="S188" s="107"/>
      <c r="T188" s="107"/>
      <c r="U188" s="101">
        <v>0</v>
      </c>
      <c r="V188" s="300">
        <f t="shared" si="458"/>
        <v>1.5</v>
      </c>
      <c r="W188" s="103">
        <f t="shared" si="453"/>
        <v>1</v>
      </c>
      <c r="X188" s="181">
        <v>30</v>
      </c>
      <c r="Y188" s="103">
        <f>'ИТОГ и проверка (миша-барс)'!C188+AC188</f>
        <v>1</v>
      </c>
      <c r="Z188" s="10">
        <f t="shared" si="457"/>
        <v>20</v>
      </c>
      <c r="AA188" s="101">
        <f t="shared" si="454"/>
        <v>-10</v>
      </c>
      <c r="AB188" s="103">
        <f t="shared" si="455"/>
        <v>0</v>
      </c>
      <c r="AC188" s="107"/>
      <c r="AD188" s="103"/>
      <c r="AE188" s="107"/>
      <c r="AF188" s="107"/>
      <c r="AG188" s="103">
        <f t="shared" si="456"/>
        <v>1</v>
      </c>
      <c r="AH188" s="103"/>
    </row>
    <row r="189" ht="63">
      <c r="A189" s="96" t="s">
        <v>384</v>
      </c>
      <c r="B189" s="97" t="s">
        <v>385</v>
      </c>
      <c r="C189" s="232">
        <v>8.5999999999999996</v>
      </c>
      <c r="D189" s="104">
        <v>7</v>
      </c>
      <c r="E189" s="230">
        <v>6</v>
      </c>
      <c r="F189" s="200">
        <f t="shared" si="451"/>
        <v>0.69767441860465118</v>
      </c>
      <c r="G189" s="102">
        <v>2</v>
      </c>
      <c r="H189" s="105">
        <v>29</v>
      </c>
      <c r="I189" s="105"/>
      <c r="J189" s="105"/>
      <c r="K189" s="105"/>
      <c r="L189" s="105"/>
      <c r="M189" s="105">
        <v>2</v>
      </c>
      <c r="N189" s="105"/>
      <c r="O189" s="100">
        <v>0</v>
      </c>
      <c r="P189" s="107"/>
      <c r="Q189" s="107"/>
      <c r="R189" s="107"/>
      <c r="S189" s="107"/>
      <c r="T189" s="107"/>
      <c r="U189" s="101">
        <f t="shared" si="452"/>
        <v>0</v>
      </c>
      <c r="V189" s="101">
        <f t="shared" si="458"/>
        <v>1.7999999999999998</v>
      </c>
      <c r="W189" s="10">
        <f t="shared" si="453"/>
        <v>1</v>
      </c>
      <c r="X189" s="107">
        <v>30</v>
      </c>
      <c r="Y189" s="10">
        <f>'ИТОГ и проверка (миша-барс)'!C189+AC189</f>
        <v>1</v>
      </c>
      <c r="Z189" s="103">
        <f t="shared" si="457"/>
        <v>16.666666666666668</v>
      </c>
      <c r="AA189" s="101">
        <f t="shared" si="454"/>
        <v>-13.333333333333332</v>
      </c>
      <c r="AB189" s="10">
        <f t="shared" si="455"/>
        <v>0</v>
      </c>
      <c r="AC189" s="107"/>
      <c r="AD189" s="103"/>
      <c r="AE189" s="107"/>
      <c r="AF189" s="107"/>
      <c r="AG189" s="103">
        <f t="shared" si="456"/>
        <v>1</v>
      </c>
      <c r="AH189" s="103"/>
    </row>
    <row r="190" ht="63">
      <c r="A190" s="96" t="s">
        <v>386</v>
      </c>
      <c r="B190" s="97" t="s">
        <v>387</v>
      </c>
      <c r="C190" s="239">
        <v>6.0199999999999996</v>
      </c>
      <c r="D190" s="104">
        <v>7</v>
      </c>
      <c r="E190" s="100">
        <v>8</v>
      </c>
      <c r="F190" s="200">
        <f t="shared" si="451"/>
        <v>1.3289036544850499</v>
      </c>
      <c r="G190" s="102">
        <v>2</v>
      </c>
      <c r="H190" s="105">
        <v>29</v>
      </c>
      <c r="I190" s="105"/>
      <c r="J190" s="105"/>
      <c r="K190" s="105"/>
      <c r="L190" s="105"/>
      <c r="M190" s="105">
        <v>2</v>
      </c>
      <c r="N190" s="105"/>
      <c r="O190" s="100">
        <v>1</v>
      </c>
      <c r="P190" s="107"/>
      <c r="Q190" s="107"/>
      <c r="R190" s="107"/>
      <c r="S190" s="107"/>
      <c r="T190" s="107"/>
      <c r="U190" s="101">
        <f t="shared" si="452"/>
        <v>50</v>
      </c>
      <c r="V190" s="300">
        <f t="shared" si="458"/>
        <v>2.3999999999999999</v>
      </c>
      <c r="W190" s="103">
        <f t="shared" si="453"/>
        <v>2</v>
      </c>
      <c r="X190" s="181">
        <v>30</v>
      </c>
      <c r="Y190" s="103">
        <f>'ИТОГ и проверка (миша-барс)'!C190+AC190</f>
        <v>2</v>
      </c>
      <c r="Z190" s="10">
        <f t="shared" si="457"/>
        <v>25</v>
      </c>
      <c r="AA190" s="101">
        <f t="shared" si="454"/>
        <v>-5</v>
      </c>
      <c r="AB190" s="103">
        <f t="shared" si="455"/>
        <v>0</v>
      </c>
      <c r="AC190" s="107"/>
      <c r="AD190" s="103"/>
      <c r="AE190" s="107"/>
      <c r="AF190" s="107"/>
      <c r="AG190" s="103">
        <f t="shared" si="456"/>
        <v>2</v>
      </c>
      <c r="AH190" s="103"/>
    </row>
    <row r="191" ht="63">
      <c r="A191" s="96" t="s">
        <v>388</v>
      </c>
      <c r="B191" s="97" t="s">
        <v>389</v>
      </c>
      <c r="C191" s="232">
        <v>20.399999999999999</v>
      </c>
      <c r="D191" s="104">
        <v>5</v>
      </c>
      <c r="E191" s="230">
        <v>9</v>
      </c>
      <c r="F191" s="200">
        <f t="shared" si="451"/>
        <v>0.44117647058823534</v>
      </c>
      <c r="G191" s="102">
        <v>1</v>
      </c>
      <c r="H191" s="105">
        <v>20</v>
      </c>
      <c r="I191" s="105"/>
      <c r="J191" s="105"/>
      <c r="K191" s="105"/>
      <c r="L191" s="105"/>
      <c r="M191" s="105">
        <v>1</v>
      </c>
      <c r="N191" s="105"/>
      <c r="O191" s="100">
        <v>0</v>
      </c>
      <c r="P191" s="107"/>
      <c r="Q191" s="107"/>
      <c r="R191" s="107"/>
      <c r="S191" s="107"/>
      <c r="T191" s="107"/>
      <c r="U191" s="101">
        <f t="shared" si="452"/>
        <v>0</v>
      </c>
      <c r="V191" s="101">
        <f t="shared" si="458"/>
        <v>2.6999999999999997</v>
      </c>
      <c r="W191" s="10">
        <f t="shared" si="453"/>
        <v>2</v>
      </c>
      <c r="X191" s="107">
        <v>30</v>
      </c>
      <c r="Y191" s="10">
        <f>'ИТОГ и проверка (миша-барс)'!C191+AC191</f>
        <v>2</v>
      </c>
      <c r="Z191" s="103">
        <f t="shared" si="457"/>
        <v>22.222222222222221</v>
      </c>
      <c r="AA191" s="101">
        <f t="shared" si="454"/>
        <v>-7.7777777777777786</v>
      </c>
      <c r="AB191" s="10">
        <f t="shared" si="455"/>
        <v>0</v>
      </c>
      <c r="AC191" s="107"/>
      <c r="AD191" s="103"/>
      <c r="AE191" s="107"/>
      <c r="AF191" s="107"/>
      <c r="AG191" s="103">
        <f t="shared" si="456"/>
        <v>2</v>
      </c>
      <c r="AH191" s="103"/>
    </row>
    <row r="192" ht="63">
      <c r="A192" s="96" t="s">
        <v>390</v>
      </c>
      <c r="B192" s="97" t="s">
        <v>391</v>
      </c>
      <c r="C192" s="239">
        <v>37.25</v>
      </c>
      <c r="D192" s="104">
        <v>6</v>
      </c>
      <c r="E192" s="100">
        <v>8</v>
      </c>
      <c r="F192" s="200">
        <f t="shared" si="451"/>
        <v>0.21476510067114093</v>
      </c>
      <c r="G192" s="102">
        <v>1</v>
      </c>
      <c r="H192" s="105">
        <v>17</v>
      </c>
      <c r="I192" s="105"/>
      <c r="J192" s="105"/>
      <c r="K192" s="105"/>
      <c r="L192" s="105"/>
      <c r="M192" s="105">
        <v>1</v>
      </c>
      <c r="N192" s="105"/>
      <c r="O192" s="100">
        <v>1</v>
      </c>
      <c r="P192" s="107"/>
      <c r="Q192" s="107"/>
      <c r="R192" s="107"/>
      <c r="S192" s="107"/>
      <c r="T192" s="107"/>
      <c r="U192" s="101">
        <f t="shared" si="452"/>
        <v>100</v>
      </c>
      <c r="V192" s="300">
        <f t="shared" si="458"/>
        <v>2.3999999999999999</v>
      </c>
      <c r="W192" s="103">
        <f t="shared" si="453"/>
        <v>2</v>
      </c>
      <c r="X192" s="181">
        <v>30</v>
      </c>
      <c r="Y192" s="103">
        <f>'ИТОГ и проверка (миша-барс)'!C192+AC192</f>
        <v>2</v>
      </c>
      <c r="Z192" s="10">
        <f t="shared" si="457"/>
        <v>25</v>
      </c>
      <c r="AA192" s="101">
        <f t="shared" si="454"/>
        <v>-5</v>
      </c>
      <c r="AB192" s="103">
        <f t="shared" si="455"/>
        <v>0</v>
      </c>
      <c r="AC192" s="107"/>
      <c r="AD192" s="103"/>
      <c r="AE192" s="107"/>
      <c r="AF192" s="107"/>
      <c r="AG192" s="103">
        <f t="shared" si="456"/>
        <v>2</v>
      </c>
      <c r="AH192" s="103"/>
    </row>
    <row r="193" ht="63">
      <c r="A193" s="96" t="s">
        <v>392</v>
      </c>
      <c r="B193" s="97" t="s">
        <v>393</v>
      </c>
      <c r="C193" s="232">
        <v>24.350000000000001</v>
      </c>
      <c r="D193" s="104">
        <v>4</v>
      </c>
      <c r="E193" s="230">
        <v>8</v>
      </c>
      <c r="F193" s="200">
        <f t="shared" si="451"/>
        <v>0.32854209445585214</v>
      </c>
      <c r="G193" s="102">
        <v>1</v>
      </c>
      <c r="H193" s="105">
        <v>25</v>
      </c>
      <c r="I193" s="105"/>
      <c r="J193" s="105"/>
      <c r="K193" s="105"/>
      <c r="L193" s="105"/>
      <c r="M193" s="105">
        <v>1</v>
      </c>
      <c r="N193" s="105"/>
      <c r="O193" s="100">
        <v>0</v>
      </c>
      <c r="P193" s="107"/>
      <c r="Q193" s="107"/>
      <c r="R193" s="107"/>
      <c r="S193" s="107"/>
      <c r="T193" s="107"/>
      <c r="U193" s="101">
        <v>0</v>
      </c>
      <c r="V193" s="101">
        <f t="shared" si="458"/>
        <v>2.3999999999999999</v>
      </c>
      <c r="W193" s="10">
        <f t="shared" si="453"/>
        <v>2</v>
      </c>
      <c r="X193" s="107">
        <v>30</v>
      </c>
      <c r="Y193" s="10">
        <f>'ИТОГ и проверка (миша-барс)'!C193+AC193</f>
        <v>2</v>
      </c>
      <c r="Z193" s="103">
        <f t="shared" si="457"/>
        <v>25</v>
      </c>
      <c r="AA193" s="101">
        <f t="shared" si="454"/>
        <v>-5</v>
      </c>
      <c r="AB193" s="10">
        <f t="shared" si="455"/>
        <v>0</v>
      </c>
      <c r="AC193" s="107"/>
      <c r="AD193" s="103"/>
      <c r="AE193" s="107"/>
      <c r="AF193" s="107"/>
      <c r="AG193" s="103">
        <f t="shared" si="456"/>
        <v>2</v>
      </c>
      <c r="AH193" s="103"/>
    </row>
    <row r="194" ht="63">
      <c r="A194" s="96" t="s">
        <v>394</v>
      </c>
      <c r="B194" s="97" t="s">
        <v>395</v>
      </c>
      <c r="C194" s="239">
        <v>30.800000000000001</v>
      </c>
      <c r="D194" s="104">
        <v>6</v>
      </c>
      <c r="E194" s="100">
        <v>6</v>
      </c>
      <c r="F194" s="200">
        <f t="shared" si="451"/>
        <v>0.19480519480519481</v>
      </c>
      <c r="G194" s="102">
        <v>1</v>
      </c>
      <c r="H194" s="105">
        <v>17</v>
      </c>
      <c r="I194" s="105"/>
      <c r="J194" s="105"/>
      <c r="K194" s="105"/>
      <c r="L194" s="105"/>
      <c r="M194" s="105">
        <v>1</v>
      </c>
      <c r="N194" s="105"/>
      <c r="O194" s="100">
        <v>0</v>
      </c>
      <c r="P194" s="107"/>
      <c r="Q194" s="107"/>
      <c r="R194" s="107"/>
      <c r="S194" s="107"/>
      <c r="T194" s="107"/>
      <c r="U194" s="101">
        <f t="shared" si="452"/>
        <v>0</v>
      </c>
      <c r="V194" s="300">
        <f t="shared" si="458"/>
        <v>1.7999999999999998</v>
      </c>
      <c r="W194" s="103">
        <f t="shared" si="453"/>
        <v>1</v>
      </c>
      <c r="X194" s="181">
        <v>30</v>
      </c>
      <c r="Y194" s="103">
        <f>'ИТОГ и проверка (миша-барс)'!C194+AC194</f>
        <v>1</v>
      </c>
      <c r="Z194" s="10">
        <f t="shared" si="457"/>
        <v>16.666666666666668</v>
      </c>
      <c r="AA194" s="101">
        <f t="shared" si="454"/>
        <v>-13.333333333333332</v>
      </c>
      <c r="AB194" s="103">
        <f t="shared" si="455"/>
        <v>0</v>
      </c>
      <c r="AC194" s="107"/>
      <c r="AD194" s="103"/>
      <c r="AE194" s="107"/>
      <c r="AF194" s="107"/>
      <c r="AG194" s="103">
        <f t="shared" si="456"/>
        <v>1</v>
      </c>
      <c r="AH194" s="103"/>
    </row>
    <row r="195">
      <c r="A195" s="123" t="s">
        <v>396</v>
      </c>
      <c r="B195" s="87" t="s">
        <v>397</v>
      </c>
      <c r="C195" s="218"/>
      <c r="D195" s="88"/>
      <c r="E195" s="207"/>
      <c r="F195" s="235"/>
      <c r="G195" s="149"/>
      <c r="H195" s="91"/>
      <c r="I195" s="91"/>
      <c r="J195" s="91"/>
      <c r="K195" s="91"/>
      <c r="L195" s="91"/>
      <c r="M195" s="91"/>
      <c r="N195" s="91"/>
      <c r="O195" s="89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150"/>
      <c r="AA195" s="90"/>
      <c r="AB195" s="10">
        <f t="shared" si="455"/>
        <v>0</v>
      </c>
      <c r="AC195" s="90"/>
      <c r="AD195" s="90"/>
      <c r="AE195" s="90"/>
      <c r="AF195" s="90"/>
      <c r="AG195" s="90"/>
      <c r="AH195" s="90"/>
    </row>
    <row r="196" ht="47.25">
      <c r="A196" s="96" t="s">
        <v>398</v>
      </c>
      <c r="B196" s="97" t="s">
        <v>399</v>
      </c>
      <c r="C196" s="265">
        <v>555</v>
      </c>
      <c r="D196" s="104">
        <v>409</v>
      </c>
      <c r="E196" s="100">
        <v>339</v>
      </c>
      <c r="F196" s="200">
        <f t="shared" si="451"/>
        <v>0.61081081081081079</v>
      </c>
      <c r="G196" s="102">
        <v>77</v>
      </c>
      <c r="H196" s="105">
        <v>19</v>
      </c>
      <c r="I196" s="105">
        <v>0</v>
      </c>
      <c r="J196" s="105"/>
      <c r="K196" s="105"/>
      <c r="L196" s="105"/>
      <c r="M196" s="105">
        <v>77</v>
      </c>
      <c r="N196" s="105"/>
      <c r="O196" s="100">
        <v>15</v>
      </c>
      <c r="P196" s="107"/>
      <c r="Q196" s="107"/>
      <c r="R196" s="107"/>
      <c r="S196" s="107"/>
      <c r="T196" s="107"/>
      <c r="U196" s="101">
        <f t="shared" si="452"/>
        <v>19.480519480519479</v>
      </c>
      <c r="V196" s="300">
        <f t="shared" si="458"/>
        <v>101.7</v>
      </c>
      <c r="W196" s="103">
        <f t="shared" si="453"/>
        <v>101</v>
      </c>
      <c r="X196" s="107">
        <v>30</v>
      </c>
      <c r="Y196" s="10">
        <f>'ИТОГ и проверка (миша-барс)'!C196+AC196</f>
        <v>77</v>
      </c>
      <c r="Z196" s="103">
        <f t="shared" si="457"/>
        <v>22.713864306784661</v>
      </c>
      <c r="AA196" s="300">
        <f t="shared" si="454"/>
        <v>-7.2861356932153392</v>
      </c>
      <c r="AB196" s="103">
        <f t="shared" si="455"/>
        <v>0</v>
      </c>
      <c r="AC196" s="107">
        <v>0</v>
      </c>
      <c r="AD196" s="103"/>
      <c r="AE196" s="107"/>
      <c r="AF196" s="107"/>
      <c r="AG196" s="103">
        <f t="shared" si="456"/>
        <v>77</v>
      </c>
      <c r="AH196" s="103"/>
    </row>
    <row r="197">
      <c r="A197" s="123" t="s">
        <v>400</v>
      </c>
      <c r="B197" s="87" t="s">
        <v>401</v>
      </c>
      <c r="C197" s="218"/>
      <c r="D197" s="88"/>
      <c r="E197" s="207"/>
      <c r="F197" s="235"/>
      <c r="G197" s="149"/>
      <c r="H197" s="91"/>
      <c r="I197" s="91"/>
      <c r="J197" s="91"/>
      <c r="K197" s="91"/>
      <c r="L197" s="91"/>
      <c r="M197" s="91"/>
      <c r="N197" s="91"/>
      <c r="O197" s="89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150"/>
      <c r="AA197" s="90"/>
      <c r="AB197" s="10">
        <f t="shared" si="455"/>
        <v>0</v>
      </c>
      <c r="AC197" s="90"/>
      <c r="AD197" s="90"/>
      <c r="AE197" s="90"/>
      <c r="AF197" s="90"/>
      <c r="AG197" s="90"/>
      <c r="AH197" s="90"/>
    </row>
    <row r="198" ht="31.5">
      <c r="A198" s="96" t="s">
        <v>402</v>
      </c>
      <c r="B198" s="97" t="s">
        <v>403</v>
      </c>
      <c r="C198" s="214">
        <v>133.66200000000001</v>
      </c>
      <c r="D198" s="104">
        <v>46</v>
      </c>
      <c r="E198" s="294">
        <v>40</v>
      </c>
      <c r="F198" s="200">
        <f t="shared" si="451"/>
        <v>0.29926231838518053</v>
      </c>
      <c r="G198" s="102">
        <v>11</v>
      </c>
      <c r="H198" s="105">
        <v>24</v>
      </c>
      <c r="I198" s="105"/>
      <c r="J198" s="105"/>
      <c r="K198" s="105"/>
      <c r="L198" s="105"/>
      <c r="M198" s="105">
        <v>11</v>
      </c>
      <c r="N198" s="105"/>
      <c r="O198" s="120">
        <v>4</v>
      </c>
      <c r="P198" s="107"/>
      <c r="Q198" s="107"/>
      <c r="R198" s="107"/>
      <c r="S198" s="107"/>
      <c r="T198" s="107"/>
      <c r="U198" s="101">
        <f t="shared" si="452"/>
        <v>36.363636363636367</v>
      </c>
      <c r="V198" s="300">
        <f t="shared" si="458"/>
        <v>12</v>
      </c>
      <c r="W198" s="103">
        <f t="shared" si="453"/>
        <v>12</v>
      </c>
      <c r="X198" s="181">
        <v>30</v>
      </c>
      <c r="Y198" s="103">
        <f>'ИТОГ и проверка (миша-барс)'!C198+AC198</f>
        <v>12</v>
      </c>
      <c r="Z198" s="10">
        <f t="shared" si="457"/>
        <v>30</v>
      </c>
      <c r="AA198" s="101">
        <f t="shared" si="454"/>
        <v>0</v>
      </c>
      <c r="AB198" s="103">
        <f t="shared" si="455"/>
        <v>0</v>
      </c>
      <c r="AC198" s="107"/>
      <c r="AD198" s="103"/>
      <c r="AE198" s="107"/>
      <c r="AF198" s="107"/>
      <c r="AG198" s="103">
        <f t="shared" si="456"/>
        <v>12</v>
      </c>
      <c r="AH198" s="103"/>
    </row>
    <row r="199" ht="31.5">
      <c r="A199" s="96" t="s">
        <v>404</v>
      </c>
      <c r="B199" s="97" t="s">
        <v>405</v>
      </c>
      <c r="C199" s="211">
        <v>868.12699999999995</v>
      </c>
      <c r="D199" s="337">
        <v>373</v>
      </c>
      <c r="E199" s="293">
        <v>347</v>
      </c>
      <c r="F199" s="217">
        <f t="shared" si="451"/>
        <v>0.39971110217744643</v>
      </c>
      <c r="G199" s="102">
        <v>59</v>
      </c>
      <c r="H199" s="105">
        <v>16</v>
      </c>
      <c r="I199" s="105"/>
      <c r="J199" s="105"/>
      <c r="K199" s="105"/>
      <c r="L199" s="105"/>
      <c r="M199" s="105">
        <v>59</v>
      </c>
      <c r="N199" s="105"/>
      <c r="O199" s="120">
        <v>31</v>
      </c>
      <c r="P199" s="107"/>
      <c r="Q199" s="107"/>
      <c r="R199" s="107"/>
      <c r="S199" s="107"/>
      <c r="T199" s="107"/>
      <c r="U199" s="101">
        <f t="shared" si="452"/>
        <v>52.542372881355938</v>
      </c>
      <c r="V199" s="101">
        <f t="shared" si="458"/>
        <v>104.09999999999999</v>
      </c>
      <c r="W199" s="10">
        <f t="shared" si="453"/>
        <v>104</v>
      </c>
      <c r="X199" s="107">
        <v>30</v>
      </c>
      <c r="Y199" s="10">
        <f>'ИТОГ и проверка (миша-барс)'!C199+AC199</f>
        <v>60</v>
      </c>
      <c r="Z199" s="103">
        <f t="shared" si="457"/>
        <v>17.291066282420747</v>
      </c>
      <c r="AA199" s="101">
        <f t="shared" si="454"/>
        <v>-12.708933717579253</v>
      </c>
      <c r="AB199" s="10">
        <f t="shared" si="455"/>
        <v>0</v>
      </c>
      <c r="AC199" s="107"/>
      <c r="AD199" s="103"/>
      <c r="AE199" s="107"/>
      <c r="AF199" s="107"/>
      <c r="AG199" s="103">
        <f t="shared" si="456"/>
        <v>60</v>
      </c>
      <c r="AH199" s="103"/>
    </row>
    <row r="200" ht="31.5">
      <c r="A200" s="96" t="s">
        <v>406</v>
      </c>
      <c r="B200" s="97" t="s">
        <v>407</v>
      </c>
      <c r="C200" s="214">
        <v>1249.8789999999999</v>
      </c>
      <c r="D200" s="104">
        <v>362</v>
      </c>
      <c r="E200" s="294">
        <v>349</v>
      </c>
      <c r="F200" s="200">
        <f t="shared" si="451"/>
        <v>0.27922702917642428</v>
      </c>
      <c r="G200" s="102">
        <v>36</v>
      </c>
      <c r="H200" s="105">
        <v>10</v>
      </c>
      <c r="I200" s="105"/>
      <c r="J200" s="105"/>
      <c r="K200" s="105"/>
      <c r="L200" s="105"/>
      <c r="M200" s="105">
        <v>36</v>
      </c>
      <c r="N200" s="105"/>
      <c r="O200" s="120">
        <v>17</v>
      </c>
      <c r="P200" s="107"/>
      <c r="Q200" s="107"/>
      <c r="R200" s="107"/>
      <c r="S200" s="107"/>
      <c r="T200" s="107"/>
      <c r="U200" s="101">
        <f t="shared" si="452"/>
        <v>47.222222222222221</v>
      </c>
      <c r="V200" s="300">
        <f t="shared" si="458"/>
        <v>104.7</v>
      </c>
      <c r="W200" s="103">
        <f t="shared" si="453"/>
        <v>104</v>
      </c>
      <c r="X200" s="181">
        <v>30</v>
      </c>
      <c r="Y200" s="103">
        <f>'ИТОГ и проверка (миша-барс)'!C200+AC200</f>
        <v>34</v>
      </c>
      <c r="Z200" s="10">
        <f t="shared" si="457"/>
        <v>9.7421203438395416</v>
      </c>
      <c r="AA200" s="101">
        <f t="shared" si="454"/>
        <v>-20.257879656160458</v>
      </c>
      <c r="AB200" s="103">
        <f t="shared" si="455"/>
        <v>0</v>
      </c>
      <c r="AC200" s="107"/>
      <c r="AD200" s="103"/>
      <c r="AE200" s="107"/>
      <c r="AF200" s="107"/>
      <c r="AG200" s="103">
        <f t="shared" si="456"/>
        <v>34</v>
      </c>
      <c r="AH200" s="103"/>
    </row>
    <row r="201" ht="47.25">
      <c r="A201" s="96" t="s">
        <v>408</v>
      </c>
      <c r="B201" s="97" t="s">
        <v>409</v>
      </c>
      <c r="C201" s="238">
        <v>405.32999999999998</v>
      </c>
      <c r="D201" s="337">
        <v>140</v>
      </c>
      <c r="E201" s="251">
        <v>137</v>
      </c>
      <c r="F201" s="217">
        <f t="shared" si="451"/>
        <v>0.33799620062664992</v>
      </c>
      <c r="G201" s="102">
        <v>35</v>
      </c>
      <c r="H201" s="105">
        <v>25</v>
      </c>
      <c r="I201" s="105"/>
      <c r="J201" s="105"/>
      <c r="K201" s="105"/>
      <c r="L201" s="105"/>
      <c r="M201" s="105">
        <v>35</v>
      </c>
      <c r="N201" s="105"/>
      <c r="O201" s="100">
        <v>9</v>
      </c>
      <c r="P201" s="107"/>
      <c r="Q201" s="107"/>
      <c r="R201" s="107"/>
      <c r="S201" s="107"/>
      <c r="T201" s="107"/>
      <c r="U201" s="101">
        <f t="shared" si="452"/>
        <v>25.714285714285715</v>
      </c>
      <c r="V201" s="101">
        <f t="shared" si="458"/>
        <v>41.100000000000001</v>
      </c>
      <c r="W201" s="10">
        <f t="shared" si="453"/>
        <v>41</v>
      </c>
      <c r="X201" s="107">
        <v>30</v>
      </c>
      <c r="Y201" s="10">
        <f>'ИТОГ и проверка (миша-барс)'!C201+AC201</f>
        <v>35</v>
      </c>
      <c r="Z201" s="103">
        <f t="shared" si="457"/>
        <v>25.54744525547445</v>
      </c>
      <c r="AA201" s="101">
        <f t="shared" si="454"/>
        <v>-4.4525547445255498</v>
      </c>
      <c r="AB201" s="10">
        <f t="shared" si="455"/>
        <v>0</v>
      </c>
      <c r="AC201" s="107"/>
      <c r="AD201" s="103"/>
      <c r="AE201" s="107"/>
      <c r="AF201" s="107"/>
      <c r="AG201" s="103">
        <f t="shared" si="456"/>
        <v>35</v>
      </c>
      <c r="AH201" s="103"/>
    </row>
    <row r="202" ht="47.25">
      <c r="A202" s="96" t="s">
        <v>410</v>
      </c>
      <c r="B202" s="97" t="s">
        <v>411</v>
      </c>
      <c r="C202" s="214">
        <v>85.331000000000003</v>
      </c>
      <c r="D202" s="337">
        <v>49</v>
      </c>
      <c r="E202" s="259">
        <v>41</v>
      </c>
      <c r="F202" s="217">
        <f t="shared" si="451"/>
        <v>0.48048188817662979</v>
      </c>
      <c r="G202" s="102">
        <v>14</v>
      </c>
      <c r="H202" s="105">
        <v>29</v>
      </c>
      <c r="I202" s="105"/>
      <c r="J202" s="105"/>
      <c r="K202" s="105"/>
      <c r="L202" s="105"/>
      <c r="M202" s="105">
        <v>14</v>
      </c>
      <c r="N202" s="105"/>
      <c r="O202" s="100">
        <v>2</v>
      </c>
      <c r="P202" s="107"/>
      <c r="Q202" s="107"/>
      <c r="R202" s="107"/>
      <c r="S202" s="107"/>
      <c r="T202" s="107"/>
      <c r="U202" s="101">
        <f t="shared" si="452"/>
        <v>14.285714285714285</v>
      </c>
      <c r="V202" s="300">
        <f t="shared" si="458"/>
        <v>12.299999999999999</v>
      </c>
      <c r="W202" s="103">
        <f t="shared" si="453"/>
        <v>12</v>
      </c>
      <c r="X202" s="181">
        <v>30</v>
      </c>
      <c r="Y202" s="103">
        <f>'ИТОГ и проверка (миша-барс)'!C202+AC202</f>
        <v>12</v>
      </c>
      <c r="Z202" s="10">
        <f t="shared" si="457"/>
        <v>29.26829268292683</v>
      </c>
      <c r="AA202" s="101">
        <f t="shared" si="454"/>
        <v>-0.73170731707316961</v>
      </c>
      <c r="AB202" s="103">
        <f t="shared" si="455"/>
        <v>0</v>
      </c>
      <c r="AC202" s="107"/>
      <c r="AD202" s="103"/>
      <c r="AE202" s="107"/>
      <c r="AF202" s="107"/>
      <c r="AG202" s="103">
        <f t="shared" si="456"/>
        <v>12</v>
      </c>
      <c r="AH202" s="103"/>
    </row>
    <row r="203" ht="47.25">
      <c r="A203" s="96" t="s">
        <v>412</v>
      </c>
      <c r="B203" s="97" t="s">
        <v>413</v>
      </c>
      <c r="C203" s="232">
        <v>387.851</v>
      </c>
      <c r="D203" s="104">
        <v>271</v>
      </c>
      <c r="E203" s="182">
        <v>271</v>
      </c>
      <c r="F203" s="200">
        <f t="shared" si="451"/>
        <v>0.69872193187590081</v>
      </c>
      <c r="G203" s="102">
        <v>45</v>
      </c>
      <c r="H203" s="105">
        <v>17</v>
      </c>
      <c r="I203" s="105"/>
      <c r="J203" s="105"/>
      <c r="K203" s="105"/>
      <c r="L203" s="105"/>
      <c r="M203" s="105">
        <v>45</v>
      </c>
      <c r="N203" s="105"/>
      <c r="O203" s="120">
        <v>9</v>
      </c>
      <c r="P203" s="107"/>
      <c r="Q203" s="107"/>
      <c r="R203" s="107"/>
      <c r="S203" s="107"/>
      <c r="T203" s="107"/>
      <c r="U203" s="101">
        <f t="shared" si="452"/>
        <v>20</v>
      </c>
      <c r="V203" s="101">
        <f t="shared" si="458"/>
        <v>81.299999999999997</v>
      </c>
      <c r="W203" s="10">
        <f t="shared" si="453"/>
        <v>81</v>
      </c>
      <c r="X203" s="107">
        <v>30</v>
      </c>
      <c r="Y203" s="10">
        <f>'ИТОГ и проверка (миша-барс)'!C203+AC203</f>
        <v>45</v>
      </c>
      <c r="Z203" s="103">
        <f t="shared" si="457"/>
        <v>16.605166051660518</v>
      </c>
      <c r="AA203" s="101">
        <f t="shared" si="454"/>
        <v>-13.394833948339482</v>
      </c>
      <c r="AB203" s="10">
        <f t="shared" si="455"/>
        <v>0</v>
      </c>
      <c r="AC203" s="107"/>
      <c r="AD203" s="103"/>
      <c r="AE203" s="107"/>
      <c r="AF203" s="107"/>
      <c r="AG203" s="103">
        <f t="shared" si="456"/>
        <v>45</v>
      </c>
      <c r="AH203" s="103"/>
    </row>
    <row r="204" ht="31.5">
      <c r="A204" s="96" t="s">
        <v>414</v>
      </c>
      <c r="B204" s="97" t="s">
        <v>415</v>
      </c>
      <c r="C204" s="239">
        <v>1.5740000000000001</v>
      </c>
      <c r="D204" s="104">
        <v>0</v>
      </c>
      <c r="E204" s="100">
        <v>0</v>
      </c>
      <c r="F204" s="200">
        <f t="shared" si="451"/>
        <v>0</v>
      </c>
      <c r="G204" s="102">
        <v>0</v>
      </c>
      <c r="H204" s="105">
        <v>0</v>
      </c>
      <c r="I204" s="105"/>
      <c r="J204" s="105"/>
      <c r="K204" s="105"/>
      <c r="L204" s="105"/>
      <c r="M204" s="105">
        <v>0</v>
      </c>
      <c r="N204" s="105"/>
      <c r="O204" s="100">
        <v>0</v>
      </c>
      <c r="P204" s="107"/>
      <c r="Q204" s="107"/>
      <c r="R204" s="107"/>
      <c r="S204" s="107"/>
      <c r="T204" s="107"/>
      <c r="U204" s="101">
        <v>0</v>
      </c>
      <c r="V204" s="300">
        <f t="shared" si="458"/>
        <v>0</v>
      </c>
      <c r="W204" s="103">
        <f t="shared" si="453"/>
        <v>0</v>
      </c>
      <c r="X204" s="181">
        <v>30</v>
      </c>
      <c r="Y204" s="103">
        <f>'ИТОГ и проверка (миша-барс)'!C204+AC204</f>
        <v>0</v>
      </c>
      <c r="Z204" s="10">
        <v>0</v>
      </c>
      <c r="AA204" s="101">
        <f t="shared" si="454"/>
        <v>-30</v>
      </c>
      <c r="AB204" s="103">
        <f t="shared" si="455"/>
        <v>0</v>
      </c>
      <c r="AC204" s="107"/>
      <c r="AD204" s="103"/>
      <c r="AE204" s="107"/>
      <c r="AF204" s="107"/>
      <c r="AG204" s="103">
        <f t="shared" si="456"/>
        <v>0</v>
      </c>
      <c r="AH204" s="103"/>
    </row>
    <row r="205" ht="47.25">
      <c r="A205" s="96" t="s">
        <v>416</v>
      </c>
      <c r="B205" s="97" t="s">
        <v>417</v>
      </c>
      <c r="C205" s="211">
        <v>103.86</v>
      </c>
      <c r="D205" s="104">
        <v>41</v>
      </c>
      <c r="E205" s="230">
        <v>44</v>
      </c>
      <c r="F205" s="200">
        <f t="shared" si="451"/>
        <v>0.42364721740804928</v>
      </c>
      <c r="G205" s="102">
        <v>12</v>
      </c>
      <c r="H205" s="105">
        <v>29</v>
      </c>
      <c r="I205" s="105"/>
      <c r="J205" s="105"/>
      <c r="K205" s="105"/>
      <c r="L205" s="105"/>
      <c r="M205" s="105">
        <v>12</v>
      </c>
      <c r="N205" s="105"/>
      <c r="O205" s="100">
        <v>3</v>
      </c>
      <c r="P205" s="107"/>
      <c r="Q205" s="107"/>
      <c r="R205" s="107"/>
      <c r="S205" s="107"/>
      <c r="T205" s="107"/>
      <c r="U205" s="101">
        <f t="shared" si="452"/>
        <v>25</v>
      </c>
      <c r="V205" s="101">
        <f t="shared" si="458"/>
        <v>13.199999999999999</v>
      </c>
      <c r="W205" s="10">
        <f t="shared" si="453"/>
        <v>13</v>
      </c>
      <c r="X205" s="107">
        <v>30</v>
      </c>
      <c r="Y205" s="10">
        <f>'ИТОГ и проверка (миша-барс)'!C205+AC205</f>
        <v>13</v>
      </c>
      <c r="Z205" s="103">
        <f t="shared" si="457"/>
        <v>29.545454545454547</v>
      </c>
      <c r="AA205" s="101">
        <f t="shared" si="454"/>
        <v>-0.45454545454545325</v>
      </c>
      <c r="AB205" s="10">
        <f t="shared" si="455"/>
        <v>0</v>
      </c>
      <c r="AC205" s="107"/>
      <c r="AD205" s="103"/>
      <c r="AE205" s="107"/>
      <c r="AF205" s="107"/>
      <c r="AG205" s="103">
        <f t="shared" si="456"/>
        <v>13</v>
      </c>
      <c r="AH205" s="103"/>
    </row>
    <row r="206" ht="31.5" customHeight="1">
      <c r="A206" s="96" t="s">
        <v>418</v>
      </c>
      <c r="B206" s="97" t="s">
        <v>419</v>
      </c>
      <c r="C206" s="214">
        <v>16.981999999999999</v>
      </c>
      <c r="D206" s="104">
        <v>16</v>
      </c>
      <c r="E206" s="100">
        <v>16</v>
      </c>
      <c r="F206" s="200">
        <f t="shared" si="451"/>
        <v>0.9421740666588152</v>
      </c>
      <c r="G206" s="102">
        <v>4</v>
      </c>
      <c r="H206" s="105">
        <v>25</v>
      </c>
      <c r="I206" s="105"/>
      <c r="J206" s="105"/>
      <c r="K206" s="105"/>
      <c r="L206" s="105"/>
      <c r="M206" s="105">
        <v>4</v>
      </c>
      <c r="N206" s="105"/>
      <c r="O206" s="100">
        <v>0</v>
      </c>
      <c r="P206" s="107"/>
      <c r="Q206" s="107"/>
      <c r="R206" s="107"/>
      <c r="S206" s="107"/>
      <c r="T206" s="107"/>
      <c r="U206" s="101">
        <f t="shared" si="452"/>
        <v>0</v>
      </c>
      <c r="V206" s="300">
        <f t="shared" si="458"/>
        <v>4.7999999999999998</v>
      </c>
      <c r="W206" s="103">
        <f t="shared" si="453"/>
        <v>4</v>
      </c>
      <c r="X206" s="181">
        <v>30</v>
      </c>
      <c r="Y206" s="103">
        <f>'ИТОГ и проверка (миша-барс)'!C206+AC206</f>
        <v>4</v>
      </c>
      <c r="Z206" s="10">
        <f t="shared" si="457"/>
        <v>25</v>
      </c>
      <c r="AA206" s="101">
        <f t="shared" si="454"/>
        <v>-5</v>
      </c>
      <c r="AB206" s="103">
        <f t="shared" si="455"/>
        <v>0</v>
      </c>
      <c r="AC206" s="107"/>
      <c r="AD206" s="103"/>
      <c r="AE206" s="107"/>
      <c r="AF206" s="107"/>
      <c r="AG206" s="103">
        <f t="shared" si="456"/>
        <v>4</v>
      </c>
      <c r="AH206" s="103"/>
    </row>
    <row r="207" ht="47.25">
      <c r="A207" s="96" t="s">
        <v>420</v>
      </c>
      <c r="B207" s="97" t="s">
        <v>421</v>
      </c>
      <c r="C207" s="211">
        <v>114.56699999999999</v>
      </c>
      <c r="D207" s="104">
        <v>24</v>
      </c>
      <c r="E207" s="230">
        <v>25</v>
      </c>
      <c r="F207" s="200">
        <f t="shared" si="451"/>
        <v>0.21821292344217796</v>
      </c>
      <c r="G207" s="102">
        <v>7</v>
      </c>
      <c r="H207" s="105">
        <v>29</v>
      </c>
      <c r="I207" s="105"/>
      <c r="J207" s="105"/>
      <c r="K207" s="105"/>
      <c r="L207" s="105"/>
      <c r="M207" s="105">
        <v>7</v>
      </c>
      <c r="N207" s="105"/>
      <c r="O207" s="100">
        <v>2</v>
      </c>
      <c r="P207" s="107"/>
      <c r="Q207" s="107"/>
      <c r="R207" s="107"/>
      <c r="S207" s="107"/>
      <c r="T207" s="107"/>
      <c r="U207" s="101">
        <f t="shared" si="452"/>
        <v>28.571428571428569</v>
      </c>
      <c r="V207" s="101">
        <f t="shared" si="458"/>
        <v>7.5</v>
      </c>
      <c r="W207" s="10">
        <f t="shared" si="453"/>
        <v>7</v>
      </c>
      <c r="X207" s="107">
        <v>30</v>
      </c>
      <c r="Y207" s="10">
        <f>'ИТОГ и проверка (миша-барс)'!C207+AC207</f>
        <v>7</v>
      </c>
      <c r="Z207" s="103">
        <f t="shared" si="457"/>
        <v>28</v>
      </c>
      <c r="AA207" s="101">
        <f t="shared" si="454"/>
        <v>-2</v>
      </c>
      <c r="AB207" s="10">
        <f t="shared" si="455"/>
        <v>0</v>
      </c>
      <c r="AC207" s="107"/>
      <c r="AD207" s="103"/>
      <c r="AE207" s="107"/>
      <c r="AF207" s="107"/>
      <c r="AG207" s="103">
        <f t="shared" si="456"/>
        <v>7</v>
      </c>
      <c r="AH207" s="103"/>
    </row>
    <row r="208" ht="47.25">
      <c r="A208" s="96" t="s">
        <v>422</v>
      </c>
      <c r="B208" s="97" t="s">
        <v>423</v>
      </c>
      <c r="C208" s="214">
        <v>15.319000000000001</v>
      </c>
      <c r="D208" s="104">
        <v>10</v>
      </c>
      <c r="E208" s="100">
        <v>6</v>
      </c>
      <c r="F208" s="200">
        <f t="shared" si="451"/>
        <v>0.39167047457405835</v>
      </c>
      <c r="G208" s="102">
        <v>3</v>
      </c>
      <c r="H208" s="105">
        <v>30</v>
      </c>
      <c r="I208" s="105"/>
      <c r="J208" s="105"/>
      <c r="K208" s="105"/>
      <c r="L208" s="105"/>
      <c r="M208" s="105">
        <v>3</v>
      </c>
      <c r="N208" s="105"/>
      <c r="O208" s="100">
        <v>0</v>
      </c>
      <c r="P208" s="107"/>
      <c r="Q208" s="107"/>
      <c r="R208" s="107"/>
      <c r="S208" s="107"/>
      <c r="T208" s="107"/>
      <c r="U208" s="101">
        <f t="shared" si="452"/>
        <v>0</v>
      </c>
      <c r="V208" s="300">
        <f t="shared" si="458"/>
        <v>1.7999999999999998</v>
      </c>
      <c r="W208" s="103">
        <f t="shared" si="453"/>
        <v>1</v>
      </c>
      <c r="X208" s="181">
        <v>30</v>
      </c>
      <c r="Y208" s="103">
        <f>'ИТОГ и проверка (миша-барс)'!C208+AC208</f>
        <v>1</v>
      </c>
      <c r="Z208" s="10">
        <f t="shared" si="457"/>
        <v>16.666666666666668</v>
      </c>
      <c r="AA208" s="101">
        <f t="shared" si="454"/>
        <v>-13.333333333333332</v>
      </c>
      <c r="AB208" s="103">
        <f t="shared" si="455"/>
        <v>0</v>
      </c>
      <c r="AC208" s="107"/>
      <c r="AD208" s="103"/>
      <c r="AE208" s="107"/>
      <c r="AF208" s="107"/>
      <c r="AG208" s="103">
        <f t="shared" si="456"/>
        <v>1</v>
      </c>
      <c r="AH208" s="103"/>
    </row>
    <row r="209" ht="47.25">
      <c r="A209" s="96" t="s">
        <v>424</v>
      </c>
      <c r="B209" s="97" t="s">
        <v>425</v>
      </c>
      <c r="C209" s="211">
        <v>8.5980000000000008</v>
      </c>
      <c r="D209" s="104">
        <v>9</v>
      </c>
      <c r="E209" s="230">
        <v>9</v>
      </c>
      <c r="F209" s="200">
        <f t="shared" si="451"/>
        <v>1.0467550593161199</v>
      </c>
      <c r="G209" s="102">
        <v>2</v>
      </c>
      <c r="H209" s="105">
        <v>22</v>
      </c>
      <c r="I209" s="105"/>
      <c r="J209" s="105"/>
      <c r="K209" s="105"/>
      <c r="L209" s="105"/>
      <c r="M209" s="105">
        <v>2</v>
      </c>
      <c r="N209" s="105"/>
      <c r="O209" s="100">
        <v>0</v>
      </c>
      <c r="P209" s="107"/>
      <c r="Q209" s="107"/>
      <c r="R209" s="107"/>
      <c r="S209" s="107"/>
      <c r="T209" s="107"/>
      <c r="U209" s="101">
        <v>0</v>
      </c>
      <c r="V209" s="101">
        <f t="shared" si="458"/>
        <v>2.6999999999999997</v>
      </c>
      <c r="W209" s="10">
        <f t="shared" si="453"/>
        <v>2</v>
      </c>
      <c r="X209" s="107">
        <v>30</v>
      </c>
      <c r="Y209" s="10">
        <f>'ИТОГ и проверка (миша-барс)'!C209+AC209</f>
        <v>2</v>
      </c>
      <c r="Z209" s="103">
        <f t="shared" si="457"/>
        <v>22.222222222222221</v>
      </c>
      <c r="AA209" s="101">
        <f t="shared" si="454"/>
        <v>-7.7777777777777786</v>
      </c>
      <c r="AB209" s="10">
        <f t="shared" si="455"/>
        <v>0</v>
      </c>
      <c r="AC209" s="107"/>
      <c r="AD209" s="103"/>
      <c r="AE209" s="107"/>
      <c r="AF209" s="107"/>
      <c r="AG209" s="103">
        <f t="shared" si="456"/>
        <v>2</v>
      </c>
      <c r="AH209" s="103"/>
    </row>
    <row r="210" ht="47.25">
      <c r="A210" s="96" t="s">
        <v>426</v>
      </c>
      <c r="B210" s="97" t="s">
        <v>427</v>
      </c>
      <c r="C210" s="214">
        <v>13.641</v>
      </c>
      <c r="D210" s="104">
        <v>4</v>
      </c>
      <c r="E210" s="100">
        <v>6</v>
      </c>
      <c r="F210" s="200">
        <f t="shared" si="451"/>
        <v>0.43985045084671209</v>
      </c>
      <c r="G210" s="102">
        <v>1</v>
      </c>
      <c r="H210" s="105">
        <v>25</v>
      </c>
      <c r="I210" s="105"/>
      <c r="J210" s="105"/>
      <c r="K210" s="105"/>
      <c r="L210" s="105"/>
      <c r="M210" s="105">
        <v>1</v>
      </c>
      <c r="N210" s="105"/>
      <c r="O210" s="100">
        <v>1</v>
      </c>
      <c r="P210" s="107"/>
      <c r="Q210" s="107"/>
      <c r="R210" s="107"/>
      <c r="S210" s="107"/>
      <c r="T210" s="107"/>
      <c r="U210" s="101">
        <f t="shared" si="452"/>
        <v>100</v>
      </c>
      <c r="V210" s="300">
        <f t="shared" si="458"/>
        <v>1.7999999999999998</v>
      </c>
      <c r="W210" s="103">
        <f t="shared" si="453"/>
        <v>1</v>
      </c>
      <c r="X210" s="181">
        <v>30</v>
      </c>
      <c r="Y210" s="103">
        <f>'ИТОГ и проверка (миша-барс)'!C210+AC210</f>
        <v>1</v>
      </c>
      <c r="Z210" s="10">
        <f t="shared" si="457"/>
        <v>16.666666666666668</v>
      </c>
      <c r="AA210" s="101">
        <f t="shared" si="454"/>
        <v>-13.333333333333332</v>
      </c>
      <c r="AB210" s="103">
        <f t="shared" si="455"/>
        <v>0</v>
      </c>
      <c r="AC210" s="107"/>
      <c r="AD210" s="103"/>
      <c r="AE210" s="107"/>
      <c r="AF210" s="107"/>
      <c r="AG210" s="103">
        <f t="shared" si="456"/>
        <v>1</v>
      </c>
      <c r="AH210" s="103"/>
    </row>
    <row r="211" ht="31.5">
      <c r="A211" s="96" t="s">
        <v>428</v>
      </c>
      <c r="B211" s="97" t="s">
        <v>429</v>
      </c>
      <c r="C211" s="238">
        <v>50.604999999999997</v>
      </c>
      <c r="D211" s="104">
        <v>35</v>
      </c>
      <c r="E211" s="182">
        <v>35</v>
      </c>
      <c r="F211" s="200">
        <f t="shared" si="451"/>
        <v>0.69163126173303036</v>
      </c>
      <c r="G211" s="102">
        <v>9</v>
      </c>
      <c r="H211" s="105">
        <v>26</v>
      </c>
      <c r="I211" s="105"/>
      <c r="J211" s="105"/>
      <c r="K211" s="105"/>
      <c r="L211" s="105"/>
      <c r="M211" s="105">
        <v>9</v>
      </c>
      <c r="N211" s="105"/>
      <c r="O211" s="100">
        <v>0</v>
      </c>
      <c r="P211" s="107"/>
      <c r="Q211" s="107"/>
      <c r="R211" s="107"/>
      <c r="S211" s="107"/>
      <c r="T211" s="107"/>
      <c r="U211" s="101">
        <f t="shared" si="452"/>
        <v>0</v>
      </c>
      <c r="V211" s="101">
        <f t="shared" si="458"/>
        <v>10.5</v>
      </c>
      <c r="W211" s="10">
        <f t="shared" si="453"/>
        <v>10</v>
      </c>
      <c r="X211" s="107">
        <v>30</v>
      </c>
      <c r="Y211" s="10">
        <f>'ИТОГ и проверка (миша-барс)'!C211+AC211</f>
        <v>9</v>
      </c>
      <c r="Z211" s="103">
        <f t="shared" si="457"/>
        <v>25.714285714285715</v>
      </c>
      <c r="AA211" s="101">
        <f t="shared" si="454"/>
        <v>-4.2857142857142847</v>
      </c>
      <c r="AB211" s="10">
        <f t="shared" si="455"/>
        <v>0</v>
      </c>
      <c r="AC211" s="107"/>
      <c r="AD211" s="103"/>
      <c r="AE211" s="107"/>
      <c r="AF211" s="107"/>
      <c r="AG211" s="103">
        <f t="shared" si="456"/>
        <v>9</v>
      </c>
      <c r="AH211" s="103"/>
    </row>
    <row r="212" ht="31.5">
      <c r="A212" s="96" t="s">
        <v>430</v>
      </c>
      <c r="B212" s="97" t="s">
        <v>431</v>
      </c>
      <c r="C212" s="214">
        <v>18.405000000000001</v>
      </c>
      <c r="D212" s="104">
        <v>18</v>
      </c>
      <c r="E212" s="120">
        <v>20</v>
      </c>
      <c r="F212" s="200">
        <f t="shared" si="451"/>
        <v>1.0866612333604997</v>
      </c>
      <c r="G212" s="102">
        <v>4</v>
      </c>
      <c r="H212" s="105">
        <v>22</v>
      </c>
      <c r="I212" s="105"/>
      <c r="J212" s="105"/>
      <c r="K212" s="105"/>
      <c r="L212" s="105"/>
      <c r="M212" s="105">
        <v>4</v>
      </c>
      <c r="N212" s="105"/>
      <c r="O212" s="100">
        <v>0</v>
      </c>
      <c r="P212" s="107"/>
      <c r="Q212" s="107"/>
      <c r="R212" s="107"/>
      <c r="S212" s="107"/>
      <c r="T212" s="107"/>
      <c r="U212" s="101">
        <f t="shared" si="452"/>
        <v>0</v>
      </c>
      <c r="V212" s="300">
        <f t="shared" si="458"/>
        <v>6</v>
      </c>
      <c r="W212" s="103">
        <f t="shared" si="453"/>
        <v>6</v>
      </c>
      <c r="X212" s="181">
        <v>30</v>
      </c>
      <c r="Y212" s="103">
        <f>'ИТОГ и проверка (миша-барс)'!C212+AC212</f>
        <v>2</v>
      </c>
      <c r="Z212" s="10">
        <f t="shared" si="457"/>
        <v>10</v>
      </c>
      <c r="AA212" s="101">
        <f t="shared" si="454"/>
        <v>-20</v>
      </c>
      <c r="AB212" s="103">
        <f t="shared" si="455"/>
        <v>0</v>
      </c>
      <c r="AC212" s="107"/>
      <c r="AD212" s="103"/>
      <c r="AE212" s="107"/>
      <c r="AF212" s="107"/>
      <c r="AG212" s="103">
        <f t="shared" si="456"/>
        <v>2</v>
      </c>
      <c r="AH212" s="103"/>
    </row>
    <row r="213" ht="47.25">
      <c r="A213" s="96" t="s">
        <v>432</v>
      </c>
      <c r="B213" s="97" t="s">
        <v>433</v>
      </c>
      <c r="C213" s="238">
        <v>46.442</v>
      </c>
      <c r="D213" s="104">
        <v>20</v>
      </c>
      <c r="E213" s="182">
        <v>20</v>
      </c>
      <c r="F213" s="200">
        <f t="shared" si="451"/>
        <v>0.43064467507859266</v>
      </c>
      <c r="G213" s="102">
        <v>6</v>
      </c>
      <c r="H213" s="105">
        <v>30</v>
      </c>
      <c r="I213" s="105"/>
      <c r="J213" s="105"/>
      <c r="K213" s="105"/>
      <c r="L213" s="105"/>
      <c r="M213" s="105">
        <v>6</v>
      </c>
      <c r="N213" s="105"/>
      <c r="O213" s="120">
        <v>1</v>
      </c>
      <c r="P213" s="107"/>
      <c r="Q213" s="107"/>
      <c r="R213" s="107"/>
      <c r="S213" s="107"/>
      <c r="T213" s="107"/>
      <c r="U213" s="101">
        <f t="shared" si="452"/>
        <v>16.666666666666668</v>
      </c>
      <c r="V213" s="101">
        <f t="shared" si="458"/>
        <v>6</v>
      </c>
      <c r="W213" s="10">
        <f t="shared" si="453"/>
        <v>6</v>
      </c>
      <c r="X213" s="107">
        <v>30</v>
      </c>
      <c r="Y213" s="10">
        <f>'ИТОГ и проверка (миша-барс)'!C213+AC213</f>
        <v>6</v>
      </c>
      <c r="Z213" s="103">
        <f t="shared" si="457"/>
        <v>30</v>
      </c>
      <c r="AA213" s="101">
        <f t="shared" si="454"/>
        <v>0</v>
      </c>
      <c r="AB213" s="10">
        <f t="shared" si="455"/>
        <v>0</v>
      </c>
      <c r="AC213" s="107"/>
      <c r="AD213" s="103"/>
      <c r="AE213" s="107"/>
      <c r="AF213" s="107"/>
      <c r="AG213" s="103">
        <f t="shared" si="456"/>
        <v>6</v>
      </c>
      <c r="AH213" s="103"/>
    </row>
    <row r="214" ht="47.25">
      <c r="A214" s="96" t="s">
        <v>434</v>
      </c>
      <c r="B214" s="97" t="s">
        <v>435</v>
      </c>
      <c r="C214" s="265">
        <v>51.905999999999999</v>
      </c>
      <c r="D214" s="104">
        <v>25</v>
      </c>
      <c r="E214" s="120">
        <v>25</v>
      </c>
      <c r="F214" s="200">
        <f t="shared" si="451"/>
        <v>0.48163988748892228</v>
      </c>
      <c r="G214" s="102">
        <v>7</v>
      </c>
      <c r="H214" s="105">
        <v>28</v>
      </c>
      <c r="I214" s="105"/>
      <c r="J214" s="105"/>
      <c r="K214" s="105"/>
      <c r="L214" s="105"/>
      <c r="M214" s="105">
        <v>7</v>
      </c>
      <c r="N214" s="105"/>
      <c r="O214" s="120">
        <v>2</v>
      </c>
      <c r="P214" s="107"/>
      <c r="Q214" s="107"/>
      <c r="R214" s="107"/>
      <c r="S214" s="107"/>
      <c r="T214" s="107"/>
      <c r="U214" s="101">
        <f t="shared" si="452"/>
        <v>28.571428571428569</v>
      </c>
      <c r="V214" s="300">
        <f t="shared" si="458"/>
        <v>7.5</v>
      </c>
      <c r="W214" s="103">
        <f t="shared" si="453"/>
        <v>7</v>
      </c>
      <c r="X214" s="181">
        <v>30</v>
      </c>
      <c r="Y214" s="103">
        <f>'ИТОГ и проверка (миша-барс)'!C214+AC214</f>
        <v>7</v>
      </c>
      <c r="Z214" s="10">
        <f t="shared" si="457"/>
        <v>28</v>
      </c>
      <c r="AA214" s="101">
        <f t="shared" si="454"/>
        <v>-2</v>
      </c>
      <c r="AB214" s="103">
        <f t="shared" si="455"/>
        <v>0</v>
      </c>
      <c r="AC214" s="107"/>
      <c r="AD214" s="103"/>
      <c r="AE214" s="107"/>
      <c r="AF214" s="107"/>
      <c r="AG214" s="103">
        <f t="shared" si="456"/>
        <v>7</v>
      </c>
      <c r="AH214" s="103"/>
    </row>
    <row r="215" ht="31.5">
      <c r="A215" s="96" t="s">
        <v>436</v>
      </c>
      <c r="B215" s="97" t="s">
        <v>437</v>
      </c>
      <c r="C215" s="211">
        <v>34.097000000000001</v>
      </c>
      <c r="D215" s="104">
        <v>20</v>
      </c>
      <c r="E215" s="182">
        <v>20</v>
      </c>
      <c r="F215" s="200">
        <f t="shared" si="451"/>
        <v>0.58656186761298645</v>
      </c>
      <c r="G215" s="102">
        <v>6</v>
      </c>
      <c r="H215" s="105">
        <v>30</v>
      </c>
      <c r="I215" s="105"/>
      <c r="J215" s="105"/>
      <c r="K215" s="105"/>
      <c r="L215" s="105"/>
      <c r="M215" s="105">
        <v>6</v>
      </c>
      <c r="N215" s="201"/>
      <c r="O215" s="120">
        <v>3</v>
      </c>
      <c r="P215" s="203"/>
      <c r="Q215" s="107"/>
      <c r="R215" s="107"/>
      <c r="S215" s="107"/>
      <c r="T215" s="107"/>
      <c r="U215" s="101">
        <f t="shared" si="452"/>
        <v>50</v>
      </c>
      <c r="V215" s="101">
        <f t="shared" si="458"/>
        <v>6</v>
      </c>
      <c r="W215" s="10">
        <f t="shared" si="453"/>
        <v>6</v>
      </c>
      <c r="X215" s="107">
        <v>30</v>
      </c>
      <c r="Y215" s="10">
        <f>'ИТОГ и проверка (миша-барс)'!C215+AC215</f>
        <v>6</v>
      </c>
      <c r="Z215" s="103">
        <f t="shared" si="457"/>
        <v>30</v>
      </c>
      <c r="AA215" s="101">
        <f t="shared" si="454"/>
        <v>0</v>
      </c>
      <c r="AB215" s="10">
        <f t="shared" si="455"/>
        <v>0</v>
      </c>
      <c r="AC215" s="107"/>
      <c r="AD215" s="103"/>
      <c r="AE215" s="107"/>
      <c r="AF215" s="107"/>
      <c r="AG215" s="103">
        <f t="shared" si="456"/>
        <v>6</v>
      </c>
      <c r="AH215" s="103"/>
    </row>
    <row r="216" ht="31.5">
      <c r="A216" s="96" t="s">
        <v>438</v>
      </c>
      <c r="B216" s="97" t="s">
        <v>439</v>
      </c>
      <c r="C216" s="265">
        <v>48.301000000000002</v>
      </c>
      <c r="D216" s="104">
        <v>30</v>
      </c>
      <c r="E216" s="120">
        <v>30</v>
      </c>
      <c r="F216" s="200">
        <f t="shared" si="451"/>
        <v>0.6211051531024202</v>
      </c>
      <c r="G216" s="102">
        <v>8</v>
      </c>
      <c r="H216" s="105">
        <v>27</v>
      </c>
      <c r="I216" s="105"/>
      <c r="J216" s="105"/>
      <c r="K216" s="105"/>
      <c r="L216" s="105"/>
      <c r="M216" s="105">
        <v>8</v>
      </c>
      <c r="N216" s="105"/>
      <c r="O216" s="120">
        <v>2</v>
      </c>
      <c r="P216" s="107"/>
      <c r="Q216" s="107"/>
      <c r="R216" s="107"/>
      <c r="S216" s="107"/>
      <c r="T216" s="107"/>
      <c r="U216" s="101">
        <f t="shared" si="452"/>
        <v>25</v>
      </c>
      <c r="V216" s="300">
        <f t="shared" si="458"/>
        <v>9</v>
      </c>
      <c r="W216" s="103">
        <f t="shared" si="453"/>
        <v>9</v>
      </c>
      <c r="X216" s="181">
        <v>30</v>
      </c>
      <c r="Y216" s="103">
        <f>'ИТОГ и проверка (миша-барс)'!C216+AC216</f>
        <v>6</v>
      </c>
      <c r="Z216" s="10">
        <f t="shared" si="457"/>
        <v>20</v>
      </c>
      <c r="AA216" s="101">
        <f t="shared" si="454"/>
        <v>-10</v>
      </c>
      <c r="AB216" s="103">
        <f t="shared" si="455"/>
        <v>0</v>
      </c>
      <c r="AC216" s="107"/>
      <c r="AD216" s="103"/>
      <c r="AE216" s="107"/>
      <c r="AF216" s="107"/>
      <c r="AG216" s="103">
        <f t="shared" si="456"/>
        <v>6</v>
      </c>
      <c r="AH216" s="103"/>
    </row>
    <row r="217">
      <c r="A217" s="123" t="s">
        <v>440</v>
      </c>
      <c r="B217" s="87" t="s">
        <v>441</v>
      </c>
      <c r="C217" s="218"/>
      <c r="D217" s="88"/>
      <c r="E217" s="207"/>
      <c r="F217" s="235"/>
      <c r="G217" s="149"/>
      <c r="H217" s="91"/>
      <c r="I217" s="91"/>
      <c r="J217" s="91"/>
      <c r="K217" s="91"/>
      <c r="L217" s="91"/>
      <c r="M217" s="91"/>
      <c r="N217" s="91"/>
      <c r="O217" s="89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150"/>
      <c r="AA217" s="90"/>
      <c r="AB217" s="10">
        <f t="shared" si="455"/>
        <v>0</v>
      </c>
      <c r="AC217" s="90"/>
      <c r="AD217" s="90"/>
      <c r="AE217" s="90"/>
      <c r="AF217" s="90"/>
      <c r="AG217" s="90"/>
      <c r="AH217" s="90"/>
    </row>
    <row r="218" ht="47.25">
      <c r="A218" s="96" t="s">
        <v>442</v>
      </c>
      <c r="B218" s="97" t="s">
        <v>443</v>
      </c>
      <c r="C218" s="214">
        <v>3221.3000000000002</v>
      </c>
      <c r="D218" s="104">
        <v>1400</v>
      </c>
      <c r="E218" s="120">
        <v>1350</v>
      </c>
      <c r="F218" s="200">
        <f t="shared" si="451"/>
        <v>0.41908546239096017</v>
      </c>
      <c r="G218" s="102">
        <v>56</v>
      </c>
      <c r="H218" s="105">
        <v>4</v>
      </c>
      <c r="I218" s="105">
        <v>0</v>
      </c>
      <c r="J218" s="105"/>
      <c r="K218" s="105"/>
      <c r="L218" s="105"/>
      <c r="M218" s="105">
        <v>56</v>
      </c>
      <c r="N218" s="105"/>
      <c r="O218" s="120">
        <v>1</v>
      </c>
      <c r="P218" s="107"/>
      <c r="Q218" s="107"/>
      <c r="R218" s="107"/>
      <c r="S218" s="107"/>
      <c r="T218" s="107"/>
      <c r="U218" s="101">
        <f t="shared" si="452"/>
        <v>1.7857142857142856</v>
      </c>
      <c r="V218" s="300">
        <f t="shared" si="458"/>
        <v>405</v>
      </c>
      <c r="W218" s="103">
        <f t="shared" si="453"/>
        <v>405</v>
      </c>
      <c r="X218" s="107">
        <v>30</v>
      </c>
      <c r="Y218" s="10">
        <f>'ИТОГ и проверка (миша-барс)'!C218+AC218</f>
        <v>54</v>
      </c>
      <c r="Z218" s="103">
        <f t="shared" si="457"/>
        <v>4</v>
      </c>
      <c r="AA218" s="300">
        <f t="shared" si="454"/>
        <v>-26</v>
      </c>
      <c r="AB218" s="103">
        <f t="shared" si="455"/>
        <v>0</v>
      </c>
      <c r="AC218" s="107">
        <v>0</v>
      </c>
      <c r="AD218" s="103"/>
      <c r="AE218" s="107"/>
      <c r="AF218" s="107"/>
      <c r="AG218" s="103">
        <f t="shared" si="456"/>
        <v>54</v>
      </c>
      <c r="AH218" s="103"/>
    </row>
    <row r="219">
      <c r="A219" s="123" t="s">
        <v>444</v>
      </c>
      <c r="B219" s="87" t="s">
        <v>445</v>
      </c>
      <c r="C219" s="218"/>
      <c r="D219" s="88"/>
      <c r="E219" s="207"/>
      <c r="F219" s="235"/>
      <c r="G219" s="149"/>
      <c r="H219" s="91"/>
      <c r="I219" s="91"/>
      <c r="J219" s="91"/>
      <c r="K219" s="91"/>
      <c r="L219" s="91"/>
      <c r="M219" s="91"/>
      <c r="N219" s="91"/>
      <c r="O219" s="89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150"/>
      <c r="AA219" s="90"/>
      <c r="AB219" s="10">
        <f t="shared" si="455"/>
        <v>0</v>
      </c>
      <c r="AC219" s="90"/>
      <c r="AD219" s="90"/>
      <c r="AE219" s="90"/>
      <c r="AF219" s="90"/>
      <c r="AG219" s="90"/>
      <c r="AH219" s="90"/>
    </row>
    <row r="220" ht="47.25">
      <c r="A220" s="96" t="s">
        <v>446</v>
      </c>
      <c r="B220" s="97" t="s">
        <v>447</v>
      </c>
      <c r="C220" s="214">
        <v>986.86199999999997</v>
      </c>
      <c r="D220" s="104">
        <v>681</v>
      </c>
      <c r="E220" s="446">
        <v>730</v>
      </c>
      <c r="F220" s="200">
        <f t="shared" si="451"/>
        <v>0.73971842060997384</v>
      </c>
      <c r="G220" s="102">
        <v>102</v>
      </c>
      <c r="H220" s="105">
        <v>15</v>
      </c>
      <c r="I220" s="105"/>
      <c r="J220" s="105"/>
      <c r="K220" s="105"/>
      <c r="L220" s="105"/>
      <c r="M220" s="105">
        <v>102</v>
      </c>
      <c r="N220" s="105"/>
      <c r="O220" s="120">
        <v>16</v>
      </c>
      <c r="P220" s="107"/>
      <c r="Q220" s="107"/>
      <c r="R220" s="107"/>
      <c r="S220" s="107"/>
      <c r="T220" s="107"/>
      <c r="U220" s="101">
        <f t="shared" si="452"/>
        <v>15.686274509803921</v>
      </c>
      <c r="V220" s="300">
        <f t="shared" si="458"/>
        <v>219</v>
      </c>
      <c r="W220" s="103">
        <f t="shared" si="453"/>
        <v>219</v>
      </c>
      <c r="X220" s="181">
        <v>30</v>
      </c>
      <c r="Y220" s="103">
        <f>'ИТОГ и проверка (миша-барс)'!C220+AC220</f>
        <v>73</v>
      </c>
      <c r="Z220" s="10">
        <f t="shared" si="457"/>
        <v>10</v>
      </c>
      <c r="AA220" s="101">
        <f t="shared" si="454"/>
        <v>-20</v>
      </c>
      <c r="AB220" s="103">
        <f t="shared" si="455"/>
        <v>0</v>
      </c>
      <c r="AC220" s="107"/>
      <c r="AD220" s="103"/>
      <c r="AE220" s="107"/>
      <c r="AF220" s="107"/>
      <c r="AG220" s="103">
        <f t="shared" si="456"/>
        <v>73</v>
      </c>
      <c r="AH220" s="103"/>
    </row>
    <row r="221" ht="47.25">
      <c r="A221" s="96" t="s">
        <v>448</v>
      </c>
      <c r="B221" s="97" t="s">
        <v>449</v>
      </c>
      <c r="C221" s="211">
        <v>600.15499999999997</v>
      </c>
      <c r="D221" s="104">
        <v>360</v>
      </c>
      <c r="E221" s="182">
        <v>378</v>
      </c>
      <c r="F221" s="200">
        <f t="shared" si="451"/>
        <v>0.62983729203289152</v>
      </c>
      <c r="G221" s="102">
        <v>36</v>
      </c>
      <c r="H221" s="105">
        <v>10</v>
      </c>
      <c r="I221" s="105"/>
      <c r="J221" s="105"/>
      <c r="K221" s="105"/>
      <c r="L221" s="105"/>
      <c r="M221" s="105">
        <v>36</v>
      </c>
      <c r="N221" s="105"/>
      <c r="O221" s="120">
        <v>3</v>
      </c>
      <c r="P221" s="107"/>
      <c r="Q221" s="107"/>
      <c r="R221" s="107"/>
      <c r="S221" s="107"/>
      <c r="T221" s="107"/>
      <c r="U221" s="101">
        <f t="shared" si="452"/>
        <v>8.3333333333333339</v>
      </c>
      <c r="V221" s="101">
        <f t="shared" si="458"/>
        <v>113.39999999999999</v>
      </c>
      <c r="W221" s="10">
        <f t="shared" si="453"/>
        <v>113</v>
      </c>
      <c r="X221" s="107">
        <v>30</v>
      </c>
      <c r="Y221" s="10">
        <f>'ИТОГ и проверка (миша-барс)'!C221+AC221</f>
        <v>37</v>
      </c>
      <c r="Z221" s="103">
        <f t="shared" si="457"/>
        <v>9.7883597883597897</v>
      </c>
      <c r="AA221" s="101">
        <f t="shared" si="454"/>
        <v>-20.211640211640209</v>
      </c>
      <c r="AB221" s="10">
        <f t="shared" si="455"/>
        <v>0</v>
      </c>
      <c r="AC221" s="107"/>
      <c r="AD221" s="103"/>
      <c r="AE221" s="107"/>
      <c r="AF221" s="107"/>
      <c r="AG221" s="103">
        <f t="shared" si="456"/>
        <v>37</v>
      </c>
      <c r="AH221" s="103"/>
    </row>
    <row r="222" ht="47.25">
      <c r="A222" s="96" t="s">
        <v>450</v>
      </c>
      <c r="B222" s="97" t="s">
        <v>451</v>
      </c>
      <c r="C222" s="214">
        <v>316.95299999999997</v>
      </c>
      <c r="D222" s="104">
        <v>28</v>
      </c>
      <c r="E222" s="120">
        <v>28</v>
      </c>
      <c r="F222" s="200">
        <f t="shared" si="451"/>
        <v>0.088341173612491455</v>
      </c>
      <c r="G222" s="102">
        <v>4</v>
      </c>
      <c r="H222" s="105">
        <v>14</v>
      </c>
      <c r="I222" s="105"/>
      <c r="J222" s="105"/>
      <c r="K222" s="105"/>
      <c r="L222" s="105"/>
      <c r="M222" s="105">
        <v>4</v>
      </c>
      <c r="N222" s="105"/>
      <c r="O222" s="100">
        <v>2</v>
      </c>
      <c r="P222" s="107"/>
      <c r="Q222" s="107"/>
      <c r="R222" s="107"/>
      <c r="S222" s="107"/>
      <c r="T222" s="107"/>
      <c r="U222" s="101">
        <f t="shared" si="452"/>
        <v>50</v>
      </c>
      <c r="V222" s="300">
        <f t="shared" si="458"/>
        <v>8.4000000000000004</v>
      </c>
      <c r="W222" s="103">
        <f t="shared" si="453"/>
        <v>8</v>
      </c>
      <c r="X222" s="181">
        <v>30</v>
      </c>
      <c r="Y222" s="103">
        <f>'ИТОГ и проверка (миша-барс)'!C222+AC222</f>
        <v>4</v>
      </c>
      <c r="Z222" s="10">
        <f t="shared" si="457"/>
        <v>14.285714285714285</v>
      </c>
      <c r="AA222" s="101">
        <f t="shared" si="454"/>
        <v>-15.714285714285715</v>
      </c>
      <c r="AB222" s="103">
        <f t="shared" si="455"/>
        <v>0</v>
      </c>
      <c r="AC222" s="107"/>
      <c r="AD222" s="103"/>
      <c r="AE222" s="107"/>
      <c r="AF222" s="107"/>
      <c r="AG222" s="103">
        <f t="shared" si="456"/>
        <v>4</v>
      </c>
      <c r="AH222" s="103"/>
    </row>
    <row r="223">
      <c r="A223" s="123" t="s">
        <v>452</v>
      </c>
      <c r="B223" s="87" t="s">
        <v>453</v>
      </c>
      <c r="C223" s="218"/>
      <c r="D223" s="88"/>
      <c r="E223" s="207"/>
      <c r="F223" s="235"/>
      <c r="G223" s="149"/>
      <c r="H223" s="91"/>
      <c r="I223" s="91"/>
      <c r="J223" s="91"/>
      <c r="K223" s="91"/>
      <c r="L223" s="91"/>
      <c r="M223" s="91"/>
      <c r="N223" s="91"/>
      <c r="O223" s="89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150"/>
      <c r="AA223" s="90"/>
      <c r="AB223" s="10">
        <f t="shared" si="455"/>
        <v>0</v>
      </c>
      <c r="AC223" s="90"/>
      <c r="AD223" s="90"/>
      <c r="AE223" s="90"/>
      <c r="AF223" s="90"/>
      <c r="AG223" s="90"/>
      <c r="AH223" s="90"/>
    </row>
    <row r="224" ht="63">
      <c r="A224" s="96" t="s">
        <v>454</v>
      </c>
      <c r="B224" s="97" t="s">
        <v>455</v>
      </c>
      <c r="C224" s="214">
        <v>185.38</v>
      </c>
      <c r="D224" s="104">
        <v>263</v>
      </c>
      <c r="E224" s="139">
        <v>275</v>
      </c>
      <c r="F224" s="200">
        <f t="shared" si="451"/>
        <v>1.4834394217283418</v>
      </c>
      <c r="G224" s="102">
        <v>20</v>
      </c>
      <c r="H224" s="105">
        <v>8</v>
      </c>
      <c r="I224" s="105"/>
      <c r="J224" s="105"/>
      <c r="K224" s="105"/>
      <c r="L224" s="105"/>
      <c r="M224" s="105">
        <v>20</v>
      </c>
      <c r="N224" s="105"/>
      <c r="O224" s="120">
        <v>1</v>
      </c>
      <c r="P224" s="107"/>
      <c r="Q224" s="107"/>
      <c r="R224" s="107"/>
      <c r="S224" s="107"/>
      <c r="T224" s="107"/>
      <c r="U224" s="101">
        <f t="shared" si="452"/>
        <v>5</v>
      </c>
      <c r="V224" s="300">
        <f t="shared" si="458"/>
        <v>82.5</v>
      </c>
      <c r="W224" s="103">
        <f t="shared" si="453"/>
        <v>82</v>
      </c>
      <c r="X224" s="181">
        <v>30</v>
      </c>
      <c r="Y224" s="103">
        <f>'ИТОГ и проверка (миша-барс)'!C224+AC224</f>
        <v>22</v>
      </c>
      <c r="Z224" s="10">
        <f t="shared" si="457"/>
        <v>8</v>
      </c>
      <c r="AA224" s="101">
        <f t="shared" si="454"/>
        <v>-22</v>
      </c>
      <c r="AB224" s="103">
        <f t="shared" si="455"/>
        <v>0</v>
      </c>
      <c r="AC224" s="107"/>
      <c r="AD224" s="103"/>
      <c r="AE224" s="107"/>
      <c r="AF224" s="107"/>
      <c r="AG224" s="103">
        <f t="shared" si="456"/>
        <v>22</v>
      </c>
      <c r="AH224" s="103"/>
    </row>
    <row r="225" ht="31.5">
      <c r="A225" s="96" t="s">
        <v>456</v>
      </c>
      <c r="B225" s="97" t="s">
        <v>457</v>
      </c>
      <c r="C225" s="211">
        <v>85.900000000000006</v>
      </c>
      <c r="D225" s="104">
        <v>27</v>
      </c>
      <c r="E225" s="230">
        <v>28</v>
      </c>
      <c r="F225" s="200">
        <f t="shared" si="451"/>
        <v>0.32596041909196738</v>
      </c>
      <c r="G225" s="102">
        <v>5</v>
      </c>
      <c r="H225" s="105">
        <v>19</v>
      </c>
      <c r="I225" s="105"/>
      <c r="J225" s="105"/>
      <c r="K225" s="105"/>
      <c r="L225" s="105"/>
      <c r="M225" s="105">
        <v>5</v>
      </c>
      <c r="N225" s="105"/>
      <c r="O225" s="100">
        <v>1</v>
      </c>
      <c r="P225" s="107"/>
      <c r="Q225" s="107"/>
      <c r="R225" s="107"/>
      <c r="S225" s="107"/>
      <c r="T225" s="107"/>
      <c r="U225" s="101">
        <v>0</v>
      </c>
      <c r="V225" s="101">
        <f t="shared" si="458"/>
        <v>8.4000000000000004</v>
      </c>
      <c r="W225" s="10">
        <f t="shared" si="453"/>
        <v>8</v>
      </c>
      <c r="X225" s="107">
        <v>30</v>
      </c>
      <c r="Y225" s="10">
        <f>'ИТОГ и проверка (миша-барс)'!C225+AC225</f>
        <v>4</v>
      </c>
      <c r="Z225" s="103">
        <f t="shared" si="457"/>
        <v>14.285714285714285</v>
      </c>
      <c r="AA225" s="101">
        <f t="shared" si="454"/>
        <v>-15.714285714285715</v>
      </c>
      <c r="AB225" s="10">
        <f t="shared" si="455"/>
        <v>0</v>
      </c>
      <c r="AC225" s="107"/>
      <c r="AD225" s="103"/>
      <c r="AE225" s="107"/>
      <c r="AF225" s="107"/>
      <c r="AG225" s="103">
        <f t="shared" si="456"/>
        <v>4</v>
      </c>
      <c r="AH225" s="103"/>
    </row>
    <row r="226" ht="31.5">
      <c r="A226" s="96" t="s">
        <v>458</v>
      </c>
      <c r="B226" s="97" t="s">
        <v>459</v>
      </c>
      <c r="C226" s="214">
        <v>74.510000000000005</v>
      </c>
      <c r="D226" s="104">
        <v>49</v>
      </c>
      <c r="E226" s="120">
        <v>49</v>
      </c>
      <c r="F226" s="200">
        <f t="shared" si="451"/>
        <v>0.65762984834250426</v>
      </c>
      <c r="G226" s="102">
        <v>14</v>
      </c>
      <c r="H226" s="105">
        <v>29</v>
      </c>
      <c r="I226" s="105"/>
      <c r="J226" s="105"/>
      <c r="K226" s="105"/>
      <c r="L226" s="105"/>
      <c r="M226" s="105">
        <v>14</v>
      </c>
      <c r="N226" s="105"/>
      <c r="O226" s="120">
        <v>2</v>
      </c>
      <c r="P226" s="107"/>
      <c r="Q226" s="107"/>
      <c r="R226" s="107"/>
      <c r="S226" s="107"/>
      <c r="T226" s="107"/>
      <c r="U226" s="101">
        <f t="shared" si="452"/>
        <v>14.285714285714285</v>
      </c>
      <c r="V226" s="300">
        <f t="shared" si="458"/>
        <v>14.699999999999999</v>
      </c>
      <c r="W226" s="103">
        <f t="shared" si="453"/>
        <v>14</v>
      </c>
      <c r="X226" s="181">
        <v>30</v>
      </c>
      <c r="Y226" s="103">
        <f>'ИТОГ и проверка (миша-барс)'!C226+AC226</f>
        <v>14</v>
      </c>
      <c r="Z226" s="10">
        <f t="shared" si="457"/>
        <v>28.571428571428573</v>
      </c>
      <c r="AA226" s="101">
        <f t="shared" si="454"/>
        <v>-1.428571428571427</v>
      </c>
      <c r="AB226" s="103">
        <f t="shared" si="455"/>
        <v>0</v>
      </c>
      <c r="AC226" s="107"/>
      <c r="AD226" s="103"/>
      <c r="AE226" s="107"/>
      <c r="AF226" s="107"/>
      <c r="AG226" s="103">
        <f t="shared" si="456"/>
        <v>14</v>
      </c>
      <c r="AH226" s="103"/>
    </row>
    <row r="227" ht="47.25">
      <c r="A227" s="96" t="s">
        <v>460</v>
      </c>
      <c r="B227" s="97" t="s">
        <v>461</v>
      </c>
      <c r="C227" s="238">
        <v>125.851</v>
      </c>
      <c r="D227" s="104">
        <v>34</v>
      </c>
      <c r="E227" s="269">
        <v>34</v>
      </c>
      <c r="F227" s="200">
        <f t="shared" si="451"/>
        <v>0.270160745643658</v>
      </c>
      <c r="G227" s="102">
        <v>10</v>
      </c>
      <c r="H227" s="105">
        <v>29</v>
      </c>
      <c r="I227" s="105"/>
      <c r="J227" s="105"/>
      <c r="K227" s="105"/>
      <c r="L227" s="105"/>
      <c r="M227" s="105">
        <v>10</v>
      </c>
      <c r="N227" s="105"/>
      <c r="O227" s="120">
        <v>0</v>
      </c>
      <c r="P227" s="107"/>
      <c r="Q227" s="107"/>
      <c r="R227" s="107"/>
      <c r="S227" s="107"/>
      <c r="T227" s="107"/>
      <c r="U227" s="101">
        <f t="shared" si="452"/>
        <v>0</v>
      </c>
      <c r="V227" s="101">
        <f t="shared" si="458"/>
        <v>10.199999999999999</v>
      </c>
      <c r="W227" s="10">
        <f t="shared" si="453"/>
        <v>10</v>
      </c>
      <c r="X227" s="107">
        <v>30</v>
      </c>
      <c r="Y227" s="10">
        <f>'ИТОГ и проверка (миша-барс)'!C227+AC227</f>
        <v>10</v>
      </c>
      <c r="Z227" s="103">
        <f t="shared" si="457"/>
        <v>29.411764705882351</v>
      </c>
      <c r="AA227" s="101">
        <f t="shared" si="454"/>
        <v>-0.58823529411764852</v>
      </c>
      <c r="AB227" s="10">
        <f t="shared" si="455"/>
        <v>0</v>
      </c>
      <c r="AC227" s="107"/>
      <c r="AD227" s="103"/>
      <c r="AE227" s="107"/>
      <c r="AF227" s="107"/>
      <c r="AG227" s="103">
        <f t="shared" si="456"/>
        <v>10</v>
      </c>
      <c r="AH227" s="103"/>
    </row>
    <row r="228" ht="31.5">
      <c r="A228" s="96" t="s">
        <v>462</v>
      </c>
      <c r="B228" s="97" t="s">
        <v>463</v>
      </c>
      <c r="C228" s="214">
        <v>23.507999999999999</v>
      </c>
      <c r="D228" s="104">
        <v>6</v>
      </c>
      <c r="E228" s="139">
        <v>0</v>
      </c>
      <c r="F228" s="200">
        <f t="shared" ref="F228:F265" si="459">E228/C228</f>
        <v>0</v>
      </c>
      <c r="G228" s="102">
        <v>1</v>
      </c>
      <c r="H228" s="105">
        <v>17</v>
      </c>
      <c r="I228" s="105"/>
      <c r="J228" s="105"/>
      <c r="K228" s="105"/>
      <c r="L228" s="105"/>
      <c r="M228" s="105">
        <v>1</v>
      </c>
      <c r="N228" s="105"/>
      <c r="O228" s="447"/>
      <c r="P228" s="107"/>
      <c r="Q228" s="107"/>
      <c r="R228" s="107"/>
      <c r="S228" s="107"/>
      <c r="T228" s="107"/>
      <c r="U228" s="101">
        <f t="shared" ref="U228:U265" si="460">O228/G228%</f>
        <v>0</v>
      </c>
      <c r="V228" s="300">
        <f t="shared" si="458"/>
        <v>0</v>
      </c>
      <c r="W228" s="103">
        <f t="shared" ref="W228:W264" si="461">ROUNDDOWN(V228,0)</f>
        <v>0</v>
      </c>
      <c r="X228" s="181">
        <v>0</v>
      </c>
      <c r="Y228" s="103">
        <f>'ИТОГ и проверка (миша-барс)'!C228+AC228</f>
        <v>0</v>
      </c>
      <c r="Z228" s="10">
        <v>0</v>
      </c>
      <c r="AA228" s="101">
        <f t="shared" ref="AA228:AA264" si="462">Z228-X228</f>
        <v>0</v>
      </c>
      <c r="AB228" s="103">
        <f t="shared" ref="AB228:AB264" si="463">IF(AA228&gt;0.01,AA228*1000000,0)</f>
        <v>0</v>
      </c>
      <c r="AC228" s="107"/>
      <c r="AD228" s="103"/>
      <c r="AE228" s="107"/>
      <c r="AF228" s="107"/>
      <c r="AG228" s="103">
        <f t="shared" ref="AG228:AG264" si="464">Y228</f>
        <v>0</v>
      </c>
      <c r="AH228" s="103"/>
    </row>
    <row r="229" ht="31.5">
      <c r="A229" s="96" t="s">
        <v>464</v>
      </c>
      <c r="B229" s="97" t="s">
        <v>465</v>
      </c>
      <c r="C229" s="211">
        <v>161</v>
      </c>
      <c r="D229" s="104">
        <v>0</v>
      </c>
      <c r="E229" s="230">
        <v>0</v>
      </c>
      <c r="F229" s="200">
        <f t="shared" si="459"/>
        <v>0</v>
      </c>
      <c r="G229" s="102">
        <v>0</v>
      </c>
      <c r="H229" s="105">
        <v>0</v>
      </c>
      <c r="I229" s="105"/>
      <c r="J229" s="105"/>
      <c r="K229" s="105"/>
      <c r="L229" s="105"/>
      <c r="M229" s="105">
        <v>0</v>
      </c>
      <c r="N229" s="201"/>
      <c r="O229" s="100">
        <v>0</v>
      </c>
      <c r="P229" s="203"/>
      <c r="Q229" s="107"/>
      <c r="R229" s="107"/>
      <c r="S229" s="107"/>
      <c r="T229" s="107"/>
      <c r="U229" s="101">
        <v>0</v>
      </c>
      <c r="V229" s="101">
        <f t="shared" si="458"/>
        <v>0</v>
      </c>
      <c r="W229" s="10">
        <f t="shared" si="461"/>
        <v>0</v>
      </c>
      <c r="X229" s="107">
        <v>0</v>
      </c>
      <c r="Y229" s="10">
        <f>'ИТОГ и проверка (миша-барс)'!C229+AC229</f>
        <v>0</v>
      </c>
      <c r="Z229" s="103">
        <v>0</v>
      </c>
      <c r="AA229" s="101">
        <f t="shared" si="462"/>
        <v>0</v>
      </c>
      <c r="AB229" s="10">
        <f t="shared" si="463"/>
        <v>0</v>
      </c>
      <c r="AC229" s="107"/>
      <c r="AD229" s="103"/>
      <c r="AE229" s="107"/>
      <c r="AF229" s="107"/>
      <c r="AG229" s="103">
        <f t="shared" si="464"/>
        <v>0</v>
      </c>
      <c r="AH229" s="103"/>
    </row>
    <row r="230" ht="31.5">
      <c r="A230" s="96" t="s">
        <v>466</v>
      </c>
      <c r="B230" s="97" t="s">
        <v>467</v>
      </c>
      <c r="C230" s="214">
        <v>28</v>
      </c>
      <c r="D230" s="104">
        <v>0</v>
      </c>
      <c r="E230" s="100">
        <v>0</v>
      </c>
      <c r="F230" s="200">
        <f t="shared" si="459"/>
        <v>0</v>
      </c>
      <c r="G230" s="102">
        <v>0</v>
      </c>
      <c r="H230" s="105">
        <v>0</v>
      </c>
      <c r="I230" s="105"/>
      <c r="J230" s="105"/>
      <c r="K230" s="105"/>
      <c r="L230" s="105"/>
      <c r="M230" s="105">
        <v>0</v>
      </c>
      <c r="N230" s="201"/>
      <c r="O230" s="100">
        <v>0</v>
      </c>
      <c r="P230" s="203"/>
      <c r="Q230" s="107"/>
      <c r="R230" s="107"/>
      <c r="S230" s="107"/>
      <c r="T230" s="107"/>
      <c r="U230" s="101">
        <v>0</v>
      </c>
      <c r="V230" s="300">
        <f t="shared" si="458"/>
        <v>0</v>
      </c>
      <c r="W230" s="103">
        <f t="shared" si="461"/>
        <v>0</v>
      </c>
      <c r="X230" s="181">
        <v>0</v>
      </c>
      <c r="Y230" s="103">
        <f>'ИТОГ и проверка (миша-барс)'!C230+AC230</f>
        <v>0</v>
      </c>
      <c r="Z230" s="10">
        <v>0</v>
      </c>
      <c r="AA230" s="101">
        <f t="shared" si="462"/>
        <v>0</v>
      </c>
      <c r="AB230" s="103">
        <f t="shared" si="463"/>
        <v>0</v>
      </c>
      <c r="AC230" s="107"/>
      <c r="AD230" s="103"/>
      <c r="AE230" s="107"/>
      <c r="AF230" s="107"/>
      <c r="AG230" s="103">
        <f t="shared" si="464"/>
        <v>0</v>
      </c>
      <c r="AH230" s="103"/>
    </row>
    <row r="231" ht="63">
      <c r="A231" s="96" t="s">
        <v>468</v>
      </c>
      <c r="B231" s="97" t="s">
        <v>469</v>
      </c>
      <c r="C231" s="238">
        <v>145.673</v>
      </c>
      <c r="D231" s="104">
        <v>65</v>
      </c>
      <c r="E231" s="182">
        <v>73</v>
      </c>
      <c r="F231" s="200">
        <f t="shared" si="459"/>
        <v>0.50112237683029803</v>
      </c>
      <c r="G231" s="102">
        <v>16</v>
      </c>
      <c r="H231" s="105">
        <v>25</v>
      </c>
      <c r="I231" s="105"/>
      <c r="J231" s="105"/>
      <c r="K231" s="105"/>
      <c r="L231" s="105"/>
      <c r="M231" s="105">
        <v>16</v>
      </c>
      <c r="N231" s="201"/>
      <c r="O231" s="120">
        <v>1</v>
      </c>
      <c r="P231" s="203"/>
      <c r="Q231" s="107"/>
      <c r="R231" s="107"/>
      <c r="S231" s="107"/>
      <c r="T231" s="107"/>
      <c r="U231" s="101">
        <f t="shared" si="460"/>
        <v>6.25</v>
      </c>
      <c r="V231" s="101">
        <f t="shared" si="458"/>
        <v>21.899999999999999</v>
      </c>
      <c r="W231" s="10">
        <f t="shared" si="461"/>
        <v>21</v>
      </c>
      <c r="X231" s="107">
        <v>30</v>
      </c>
      <c r="Y231" s="10">
        <f>'ИТОГ и проверка (миша-барс)'!C231+AC231</f>
        <v>21</v>
      </c>
      <c r="Z231" s="103">
        <f t="shared" si="457"/>
        <v>28.767123287671232</v>
      </c>
      <c r="AA231" s="101">
        <f t="shared" si="462"/>
        <v>-1.2328767123287676</v>
      </c>
      <c r="AB231" s="10">
        <f t="shared" si="463"/>
        <v>0</v>
      </c>
      <c r="AC231" s="107"/>
      <c r="AD231" s="103"/>
      <c r="AE231" s="107"/>
      <c r="AF231" s="107"/>
      <c r="AG231" s="103">
        <f t="shared" si="464"/>
        <v>21</v>
      </c>
      <c r="AH231" s="103"/>
    </row>
    <row r="232" ht="63">
      <c r="A232" s="96" t="s">
        <v>470</v>
      </c>
      <c r="B232" s="97" t="s">
        <v>471</v>
      </c>
      <c r="C232" s="265">
        <v>76.474999999999994</v>
      </c>
      <c r="D232" s="104">
        <v>56</v>
      </c>
      <c r="E232" s="120">
        <v>65</v>
      </c>
      <c r="F232" s="200">
        <f t="shared" si="459"/>
        <v>0.84995096436744044</v>
      </c>
      <c r="G232" s="102">
        <v>14</v>
      </c>
      <c r="H232" s="105">
        <v>25</v>
      </c>
      <c r="I232" s="105"/>
      <c r="J232" s="105"/>
      <c r="K232" s="105"/>
      <c r="L232" s="105"/>
      <c r="M232" s="105">
        <v>14</v>
      </c>
      <c r="N232" s="201"/>
      <c r="O232" s="100">
        <v>0</v>
      </c>
      <c r="P232" s="203"/>
      <c r="Q232" s="107"/>
      <c r="R232" s="107"/>
      <c r="S232" s="107"/>
      <c r="T232" s="107"/>
      <c r="U232" s="101">
        <f t="shared" si="460"/>
        <v>0</v>
      </c>
      <c r="V232" s="300">
        <f t="shared" si="458"/>
        <v>19.5</v>
      </c>
      <c r="W232" s="103">
        <f t="shared" si="461"/>
        <v>19</v>
      </c>
      <c r="X232" s="181">
        <v>30</v>
      </c>
      <c r="Y232" s="103">
        <f>'ИТОГ и проверка (миша-барс)'!C232+AC232</f>
        <v>16</v>
      </c>
      <c r="Z232" s="10">
        <f t="shared" si="457"/>
        <v>24.615384615384613</v>
      </c>
      <c r="AA232" s="101">
        <f t="shared" si="462"/>
        <v>-5.3846153846153868</v>
      </c>
      <c r="AB232" s="103">
        <f t="shared" si="463"/>
        <v>0</v>
      </c>
      <c r="AC232" s="107"/>
      <c r="AD232" s="103"/>
      <c r="AE232" s="107"/>
      <c r="AF232" s="107"/>
      <c r="AG232" s="103">
        <f t="shared" si="464"/>
        <v>16</v>
      </c>
      <c r="AH232" s="103"/>
    </row>
    <row r="233">
      <c r="A233" s="123" t="s">
        <v>472</v>
      </c>
      <c r="B233" s="87" t="s">
        <v>473</v>
      </c>
      <c r="C233" s="218"/>
      <c r="D233" s="88"/>
      <c r="E233" s="207"/>
      <c r="F233" s="310"/>
      <c r="G233" s="149"/>
      <c r="H233" s="91"/>
      <c r="I233" s="91"/>
      <c r="J233" s="91"/>
      <c r="K233" s="91"/>
      <c r="L233" s="91"/>
      <c r="M233" s="91"/>
      <c r="N233" s="91"/>
      <c r="O233" s="89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150"/>
      <c r="AA233" s="90"/>
      <c r="AB233" s="10">
        <f t="shared" si="463"/>
        <v>0</v>
      </c>
      <c r="AC233" s="90"/>
      <c r="AD233" s="90"/>
      <c r="AE233" s="90"/>
      <c r="AF233" s="90"/>
      <c r="AG233" s="90"/>
      <c r="AH233" s="90"/>
    </row>
    <row r="234" ht="47.25">
      <c r="A234" s="96" t="s">
        <v>474</v>
      </c>
      <c r="B234" s="97" t="s">
        <v>475</v>
      </c>
      <c r="C234" s="214">
        <v>89.930999999999997</v>
      </c>
      <c r="D234" s="104">
        <v>46</v>
      </c>
      <c r="E234" s="120">
        <v>38</v>
      </c>
      <c r="F234" s="200">
        <f t="shared" si="459"/>
        <v>0.42254617428917729</v>
      </c>
      <c r="G234" s="102">
        <v>4</v>
      </c>
      <c r="H234" s="105">
        <v>9</v>
      </c>
      <c r="I234" s="105"/>
      <c r="J234" s="105"/>
      <c r="K234" s="105"/>
      <c r="L234" s="105"/>
      <c r="M234" s="105">
        <v>4</v>
      </c>
      <c r="N234" s="105"/>
      <c r="O234" s="120">
        <v>1</v>
      </c>
      <c r="P234" s="107"/>
      <c r="Q234" s="107"/>
      <c r="R234" s="107"/>
      <c r="S234" s="107"/>
      <c r="T234" s="107"/>
      <c r="U234" s="101">
        <f t="shared" si="460"/>
        <v>25</v>
      </c>
      <c r="V234" s="300">
        <f t="shared" si="458"/>
        <v>11.4</v>
      </c>
      <c r="W234" s="103">
        <f t="shared" si="461"/>
        <v>11</v>
      </c>
      <c r="X234" s="181">
        <v>30</v>
      </c>
      <c r="Y234" s="103">
        <f>'ИТОГ и проверка (миша-барс)'!C234+AC234</f>
        <v>7</v>
      </c>
      <c r="Z234" s="10">
        <f t="shared" ref="Z234:Z264" si="465">Y234/E234%</f>
        <v>18.421052631578949</v>
      </c>
      <c r="AA234" s="101">
        <f t="shared" si="462"/>
        <v>-11.578947368421051</v>
      </c>
      <c r="AB234" s="103">
        <f t="shared" si="463"/>
        <v>0</v>
      </c>
      <c r="AC234" s="107"/>
      <c r="AD234" s="103"/>
      <c r="AE234" s="107"/>
      <c r="AF234" s="107"/>
      <c r="AG234" s="103">
        <f t="shared" si="464"/>
        <v>7</v>
      </c>
      <c r="AH234" s="103"/>
    </row>
    <row r="235" ht="31.5">
      <c r="A235" s="96" t="s">
        <v>476</v>
      </c>
      <c r="B235" s="97" t="s">
        <v>477</v>
      </c>
      <c r="C235" s="211">
        <v>397</v>
      </c>
      <c r="D235" s="104">
        <v>218</v>
      </c>
      <c r="E235" s="289">
        <v>206</v>
      </c>
      <c r="F235" s="200">
        <f t="shared" si="459"/>
        <v>0.51889168765743077</v>
      </c>
      <c r="G235" s="102">
        <v>23</v>
      </c>
      <c r="H235" s="105">
        <v>11</v>
      </c>
      <c r="I235" s="105"/>
      <c r="J235" s="105"/>
      <c r="K235" s="105"/>
      <c r="L235" s="105"/>
      <c r="M235" s="105">
        <v>23</v>
      </c>
      <c r="N235" s="105"/>
      <c r="O235" s="105">
        <v>7</v>
      </c>
      <c r="P235" s="107"/>
      <c r="Q235" s="107"/>
      <c r="R235" s="107"/>
      <c r="S235" s="107"/>
      <c r="T235" s="107"/>
      <c r="U235" s="101">
        <f t="shared" si="460"/>
        <v>30.434782608695652</v>
      </c>
      <c r="V235" s="101">
        <f t="shared" si="458"/>
        <v>61.799999999999997</v>
      </c>
      <c r="W235" s="10">
        <f t="shared" si="461"/>
        <v>61</v>
      </c>
      <c r="X235" s="107">
        <v>30</v>
      </c>
      <c r="Y235" s="10">
        <f>'ИТОГ и проверка (миша-барс)'!C235+AC235</f>
        <v>24</v>
      </c>
      <c r="Z235" s="103">
        <f t="shared" si="465"/>
        <v>11.650485436893204</v>
      </c>
      <c r="AA235" s="101">
        <f t="shared" si="462"/>
        <v>-18.349514563106794</v>
      </c>
      <c r="AB235" s="10">
        <f t="shared" si="463"/>
        <v>0</v>
      </c>
      <c r="AC235" s="107"/>
      <c r="AD235" s="103"/>
      <c r="AE235" s="107"/>
      <c r="AF235" s="107"/>
      <c r="AG235" s="103">
        <f t="shared" si="464"/>
        <v>24</v>
      </c>
      <c r="AH235" s="103"/>
    </row>
    <row r="236" ht="47.25">
      <c r="A236" s="96" t="s">
        <v>478</v>
      </c>
      <c r="B236" s="97" t="s">
        <v>479</v>
      </c>
      <c r="C236" s="214">
        <v>283.50999999999999</v>
      </c>
      <c r="D236" s="104">
        <v>155</v>
      </c>
      <c r="E236" s="120">
        <v>141</v>
      </c>
      <c r="F236" s="200">
        <f t="shared" si="459"/>
        <v>0.49733695460477584</v>
      </c>
      <c r="G236" s="102">
        <v>46</v>
      </c>
      <c r="H236" s="105">
        <v>30</v>
      </c>
      <c r="I236" s="105"/>
      <c r="J236" s="105"/>
      <c r="K236" s="105"/>
      <c r="L236" s="105"/>
      <c r="M236" s="105">
        <v>46</v>
      </c>
      <c r="N236" s="105"/>
      <c r="O236" s="120">
        <v>11</v>
      </c>
      <c r="P236" s="107"/>
      <c r="Q236" s="107"/>
      <c r="R236" s="107"/>
      <c r="S236" s="107"/>
      <c r="T236" s="107"/>
      <c r="U236" s="101">
        <f t="shared" si="460"/>
        <v>23.913043478260867</v>
      </c>
      <c r="V236" s="300">
        <f t="shared" si="458"/>
        <v>42.299999999999997</v>
      </c>
      <c r="W236" s="103">
        <f t="shared" si="461"/>
        <v>42</v>
      </c>
      <c r="X236" s="181">
        <v>30</v>
      </c>
      <c r="Y236" s="103">
        <f>'ИТОГ и проверка (миша-барс)'!C236+AC236</f>
        <v>42</v>
      </c>
      <c r="Z236" s="10">
        <f t="shared" si="465"/>
        <v>29.787234042553195</v>
      </c>
      <c r="AA236" s="101">
        <f t="shared" si="462"/>
        <v>-0.21276595744680549</v>
      </c>
      <c r="AB236" s="103">
        <f t="shared" si="463"/>
        <v>0</v>
      </c>
      <c r="AC236" s="107"/>
      <c r="AD236" s="103"/>
      <c r="AE236" s="107"/>
      <c r="AF236" s="107"/>
      <c r="AG236" s="103">
        <f t="shared" si="464"/>
        <v>42</v>
      </c>
      <c r="AH236" s="103"/>
    </row>
    <row r="237" ht="47.25">
      <c r="A237" s="96" t="s">
        <v>480</v>
      </c>
      <c r="B237" s="97" t="s">
        <v>481</v>
      </c>
      <c r="C237" s="211">
        <v>17.295000000000002</v>
      </c>
      <c r="D237" s="104">
        <v>9</v>
      </c>
      <c r="E237" s="182">
        <v>8</v>
      </c>
      <c r="F237" s="200">
        <f t="shared" si="459"/>
        <v>0.46256143394044519</v>
      </c>
      <c r="G237" s="102">
        <v>2</v>
      </c>
      <c r="H237" s="105">
        <v>22</v>
      </c>
      <c r="I237" s="105"/>
      <c r="J237" s="105"/>
      <c r="K237" s="105"/>
      <c r="L237" s="105"/>
      <c r="M237" s="105">
        <v>2</v>
      </c>
      <c r="N237" s="105"/>
      <c r="O237" s="120">
        <v>1</v>
      </c>
      <c r="P237" s="107"/>
      <c r="Q237" s="107"/>
      <c r="R237" s="107"/>
      <c r="S237" s="107"/>
      <c r="T237" s="107"/>
      <c r="U237" s="101">
        <f t="shared" si="460"/>
        <v>50</v>
      </c>
      <c r="V237" s="101">
        <f t="shared" si="458"/>
        <v>2.3999999999999999</v>
      </c>
      <c r="W237" s="10">
        <f t="shared" si="461"/>
        <v>2</v>
      </c>
      <c r="X237" s="107">
        <v>30</v>
      </c>
      <c r="Y237" s="10">
        <f>'ИТОГ и проверка (миша-барс)'!C237+AC237</f>
        <v>2</v>
      </c>
      <c r="Z237" s="103">
        <f t="shared" si="465"/>
        <v>25</v>
      </c>
      <c r="AA237" s="101">
        <f t="shared" si="462"/>
        <v>-5</v>
      </c>
      <c r="AB237" s="10">
        <f t="shared" si="463"/>
        <v>0</v>
      </c>
      <c r="AC237" s="107"/>
      <c r="AD237" s="103"/>
      <c r="AE237" s="107"/>
      <c r="AF237" s="107"/>
      <c r="AG237" s="103">
        <f t="shared" si="464"/>
        <v>2</v>
      </c>
      <c r="AH237" s="103"/>
    </row>
    <row r="238" ht="47.25">
      <c r="A238" s="96" t="s">
        <v>482</v>
      </c>
      <c r="B238" s="97" t="s">
        <v>483</v>
      </c>
      <c r="C238" s="214">
        <v>21.34</v>
      </c>
      <c r="D238" s="104">
        <v>11</v>
      </c>
      <c r="E238" s="120">
        <v>10</v>
      </c>
      <c r="F238" s="200">
        <f t="shared" si="459"/>
        <v>0.46860356138706655</v>
      </c>
      <c r="G238" s="102">
        <v>3</v>
      </c>
      <c r="H238" s="105">
        <v>27</v>
      </c>
      <c r="I238" s="105"/>
      <c r="J238" s="105"/>
      <c r="K238" s="105"/>
      <c r="L238" s="105"/>
      <c r="M238" s="105">
        <v>3</v>
      </c>
      <c r="N238" s="105"/>
      <c r="O238" s="120">
        <v>2</v>
      </c>
      <c r="P238" s="107"/>
      <c r="Q238" s="107"/>
      <c r="R238" s="107"/>
      <c r="S238" s="107"/>
      <c r="T238" s="107"/>
      <c r="U238" s="101">
        <f t="shared" si="460"/>
        <v>66.666666666666671</v>
      </c>
      <c r="V238" s="300">
        <f t="shared" ref="V238:V264" si="466">E238*X238%</f>
        <v>3</v>
      </c>
      <c r="W238" s="103">
        <f t="shared" si="461"/>
        <v>3</v>
      </c>
      <c r="X238" s="181">
        <v>30</v>
      </c>
      <c r="Y238" s="103">
        <f>'ИТОГ и проверка (миша-барс)'!C238+AC238</f>
        <v>3</v>
      </c>
      <c r="Z238" s="10">
        <f t="shared" si="465"/>
        <v>30</v>
      </c>
      <c r="AA238" s="101">
        <f t="shared" si="462"/>
        <v>0</v>
      </c>
      <c r="AB238" s="103">
        <f t="shared" si="463"/>
        <v>0</v>
      </c>
      <c r="AC238" s="107"/>
      <c r="AD238" s="103"/>
      <c r="AE238" s="107"/>
      <c r="AF238" s="107"/>
      <c r="AG238" s="103">
        <f t="shared" si="464"/>
        <v>3</v>
      </c>
      <c r="AH238" s="103"/>
    </row>
    <row r="239" ht="47.25">
      <c r="A239" s="96" t="s">
        <v>484</v>
      </c>
      <c r="B239" s="97" t="s">
        <v>485</v>
      </c>
      <c r="C239" s="238">
        <v>398.80700000000002</v>
      </c>
      <c r="D239" s="104">
        <v>130</v>
      </c>
      <c r="E239" s="182">
        <v>150</v>
      </c>
      <c r="F239" s="200">
        <f t="shared" si="459"/>
        <v>0.37612178321844902</v>
      </c>
      <c r="G239" s="102">
        <v>13</v>
      </c>
      <c r="H239" s="105">
        <v>10</v>
      </c>
      <c r="I239" s="105"/>
      <c r="J239" s="105"/>
      <c r="K239" s="105"/>
      <c r="L239" s="105"/>
      <c r="M239" s="105">
        <v>13</v>
      </c>
      <c r="N239" s="105"/>
      <c r="O239" s="100">
        <v>1</v>
      </c>
      <c r="P239" s="107"/>
      <c r="Q239" s="107"/>
      <c r="R239" s="107"/>
      <c r="S239" s="107"/>
      <c r="T239" s="107"/>
      <c r="U239" s="101">
        <f t="shared" si="460"/>
        <v>7.6923076923076916</v>
      </c>
      <c r="V239" s="101">
        <f t="shared" si="466"/>
        <v>45</v>
      </c>
      <c r="W239" s="10">
        <f t="shared" si="461"/>
        <v>45</v>
      </c>
      <c r="X239" s="107">
        <v>30</v>
      </c>
      <c r="Y239" s="10">
        <f>'ИТОГ и проверка (миша-барс)'!C239+AC239</f>
        <v>15</v>
      </c>
      <c r="Z239" s="103">
        <f t="shared" si="465"/>
        <v>10</v>
      </c>
      <c r="AA239" s="101">
        <f t="shared" si="462"/>
        <v>-20</v>
      </c>
      <c r="AB239" s="10">
        <f t="shared" si="463"/>
        <v>0</v>
      </c>
      <c r="AC239" s="107"/>
      <c r="AD239" s="103"/>
      <c r="AE239" s="107"/>
      <c r="AF239" s="107"/>
      <c r="AG239" s="103">
        <f t="shared" si="464"/>
        <v>15</v>
      </c>
      <c r="AH239" s="103"/>
    </row>
    <row r="240" ht="47.25">
      <c r="A240" s="96" t="s">
        <v>486</v>
      </c>
      <c r="B240" s="97" t="s">
        <v>487</v>
      </c>
      <c r="C240" s="214">
        <v>379.44299999999998</v>
      </c>
      <c r="D240" s="104">
        <v>212</v>
      </c>
      <c r="E240" s="105">
        <v>205</v>
      </c>
      <c r="F240" s="200">
        <f t="shared" si="459"/>
        <v>0.54026559983976519</v>
      </c>
      <c r="G240" s="102">
        <v>16</v>
      </c>
      <c r="H240" s="105">
        <v>8</v>
      </c>
      <c r="I240" s="105"/>
      <c r="J240" s="105"/>
      <c r="K240" s="105"/>
      <c r="L240" s="105"/>
      <c r="M240" s="105">
        <v>16</v>
      </c>
      <c r="N240" s="105"/>
      <c r="O240" s="105">
        <v>5</v>
      </c>
      <c r="P240" s="107"/>
      <c r="Q240" s="107"/>
      <c r="R240" s="107"/>
      <c r="S240" s="107"/>
      <c r="T240" s="107"/>
      <c r="U240" s="101">
        <f t="shared" si="460"/>
        <v>31.25</v>
      </c>
      <c r="V240" s="300">
        <f t="shared" si="466"/>
        <v>61.5</v>
      </c>
      <c r="W240" s="103">
        <f t="shared" si="461"/>
        <v>61</v>
      </c>
      <c r="X240" s="181">
        <v>30</v>
      </c>
      <c r="Y240" s="103">
        <f>'ИТОГ и проверка (миша-барс)'!C240+AC240</f>
        <v>14</v>
      </c>
      <c r="Z240" s="10">
        <f t="shared" si="465"/>
        <v>6.8292682926829276</v>
      </c>
      <c r="AA240" s="101">
        <f t="shared" si="462"/>
        <v>-23.170731707317074</v>
      </c>
      <c r="AB240" s="103">
        <f t="shared" si="463"/>
        <v>0</v>
      </c>
      <c r="AC240" s="107"/>
      <c r="AD240" s="103"/>
      <c r="AE240" s="107"/>
      <c r="AF240" s="107"/>
      <c r="AG240" s="103">
        <f t="shared" si="464"/>
        <v>14</v>
      </c>
      <c r="AH240" s="103"/>
    </row>
    <row r="241" ht="31.5">
      <c r="A241" s="96" t="s">
        <v>488</v>
      </c>
      <c r="B241" s="97" t="s">
        <v>489</v>
      </c>
      <c r="C241" s="238">
        <v>246.23500000000001</v>
      </c>
      <c r="D241" s="104">
        <v>212</v>
      </c>
      <c r="E241" s="182">
        <v>212</v>
      </c>
      <c r="F241" s="200">
        <f t="shared" si="459"/>
        <v>0.86096615022234857</v>
      </c>
      <c r="G241" s="102">
        <v>32</v>
      </c>
      <c r="H241" s="105">
        <v>15</v>
      </c>
      <c r="I241" s="105"/>
      <c r="J241" s="105"/>
      <c r="K241" s="105"/>
      <c r="L241" s="105"/>
      <c r="M241" s="105">
        <v>32</v>
      </c>
      <c r="N241" s="105"/>
      <c r="O241" s="120">
        <v>2</v>
      </c>
      <c r="P241" s="107"/>
      <c r="Q241" s="107"/>
      <c r="R241" s="107"/>
      <c r="S241" s="107"/>
      <c r="T241" s="107"/>
      <c r="U241" s="101">
        <f t="shared" si="460"/>
        <v>6.25</v>
      </c>
      <c r="V241" s="101">
        <f t="shared" si="466"/>
        <v>63.599999999999994</v>
      </c>
      <c r="W241" s="10">
        <f t="shared" si="461"/>
        <v>63</v>
      </c>
      <c r="X241" s="107">
        <v>30</v>
      </c>
      <c r="Y241" s="10">
        <f>'ИТОГ и проверка (миша-барс)'!C241+AC241</f>
        <v>21</v>
      </c>
      <c r="Z241" s="103">
        <f t="shared" si="465"/>
        <v>9.9056603773584904</v>
      </c>
      <c r="AA241" s="101">
        <f t="shared" si="462"/>
        <v>-20.09433962264151</v>
      </c>
      <c r="AB241" s="10">
        <f t="shared" si="463"/>
        <v>0</v>
      </c>
      <c r="AC241" s="107"/>
      <c r="AD241" s="103"/>
      <c r="AE241" s="107"/>
      <c r="AF241" s="107"/>
      <c r="AG241" s="103">
        <f t="shared" si="464"/>
        <v>21</v>
      </c>
      <c r="AH241" s="103"/>
    </row>
    <row r="242" ht="47.25">
      <c r="A242" s="96" t="s">
        <v>490</v>
      </c>
      <c r="B242" s="97" t="s">
        <v>491</v>
      </c>
      <c r="C242" s="214">
        <v>349.32100000000003</v>
      </c>
      <c r="D242" s="104">
        <v>192</v>
      </c>
      <c r="E242" s="105">
        <v>182</v>
      </c>
      <c r="F242" s="200">
        <f t="shared" si="459"/>
        <v>0.52101076087609954</v>
      </c>
      <c r="G242" s="102">
        <v>9</v>
      </c>
      <c r="H242" s="105">
        <v>5</v>
      </c>
      <c r="I242" s="105"/>
      <c r="J242" s="105"/>
      <c r="K242" s="105"/>
      <c r="L242" s="105"/>
      <c r="M242" s="105">
        <v>9</v>
      </c>
      <c r="N242" s="105"/>
      <c r="O242" s="105">
        <v>1</v>
      </c>
      <c r="P242" s="107"/>
      <c r="Q242" s="107"/>
      <c r="R242" s="107"/>
      <c r="S242" s="107"/>
      <c r="T242" s="107"/>
      <c r="U242" s="101">
        <f t="shared" si="460"/>
        <v>11.111111111111111</v>
      </c>
      <c r="V242" s="300">
        <f t="shared" si="466"/>
        <v>54.600000000000001</v>
      </c>
      <c r="W242" s="103">
        <f t="shared" si="461"/>
        <v>54</v>
      </c>
      <c r="X242" s="181">
        <v>30</v>
      </c>
      <c r="Y242" s="103">
        <f>'ИТОГ и проверка (миша-барс)'!C242+AC242</f>
        <v>9</v>
      </c>
      <c r="Z242" s="10">
        <f t="shared" si="465"/>
        <v>4.9450549450549453</v>
      </c>
      <c r="AA242" s="101">
        <f t="shared" si="462"/>
        <v>-25.054945054945055</v>
      </c>
      <c r="AB242" s="103">
        <f t="shared" si="463"/>
        <v>0</v>
      </c>
      <c r="AC242" s="107"/>
      <c r="AD242" s="103"/>
      <c r="AE242" s="107"/>
      <c r="AF242" s="107"/>
      <c r="AG242" s="103">
        <f t="shared" si="464"/>
        <v>9</v>
      </c>
      <c r="AH242" s="103"/>
    </row>
    <row r="243" ht="47.25">
      <c r="A243" s="96" t="s">
        <v>492</v>
      </c>
      <c r="B243" s="97" t="s">
        <v>493</v>
      </c>
      <c r="C243" s="211">
        <v>144.42500000000001</v>
      </c>
      <c r="D243" s="104">
        <v>77</v>
      </c>
      <c r="E243" s="289">
        <v>72</v>
      </c>
      <c r="F243" s="200">
        <f t="shared" si="459"/>
        <v>0.49852864808724245</v>
      </c>
      <c r="G243" s="102">
        <v>7</v>
      </c>
      <c r="H243" s="105">
        <v>9</v>
      </c>
      <c r="I243" s="105"/>
      <c r="J243" s="105"/>
      <c r="K243" s="105"/>
      <c r="L243" s="105"/>
      <c r="M243" s="105">
        <v>7</v>
      </c>
      <c r="N243" s="105"/>
      <c r="O243" s="105">
        <v>2</v>
      </c>
      <c r="P243" s="107"/>
      <c r="Q243" s="107"/>
      <c r="R243" s="107"/>
      <c r="S243" s="107"/>
      <c r="T243" s="107"/>
      <c r="U243" s="101">
        <f t="shared" si="460"/>
        <v>28.571428571428569</v>
      </c>
      <c r="V243" s="101">
        <f t="shared" si="466"/>
        <v>21.599999999999998</v>
      </c>
      <c r="W243" s="10">
        <f t="shared" si="461"/>
        <v>21</v>
      </c>
      <c r="X243" s="107">
        <v>30</v>
      </c>
      <c r="Y243" s="10">
        <f>'ИТОГ и проверка (миша-барс)'!C243+AC243</f>
        <v>7</v>
      </c>
      <c r="Z243" s="103">
        <f t="shared" si="465"/>
        <v>9.7222222222222232</v>
      </c>
      <c r="AA243" s="101">
        <f t="shared" si="462"/>
        <v>-20.277777777777779</v>
      </c>
      <c r="AB243" s="10">
        <f t="shared" si="463"/>
        <v>0</v>
      </c>
      <c r="AC243" s="107"/>
      <c r="AD243" s="103"/>
      <c r="AE243" s="107"/>
      <c r="AF243" s="107"/>
      <c r="AG243" s="103">
        <f t="shared" si="464"/>
        <v>7</v>
      </c>
      <c r="AH243" s="103"/>
    </row>
    <row r="244" ht="47.25">
      <c r="A244" s="96" t="s">
        <v>494</v>
      </c>
      <c r="B244" s="97" t="s">
        <v>495</v>
      </c>
      <c r="C244" s="214">
        <v>289.97000000000003</v>
      </c>
      <c r="D244" s="104">
        <v>159</v>
      </c>
      <c r="E244" s="105">
        <v>151</v>
      </c>
      <c r="F244" s="200">
        <f t="shared" si="459"/>
        <v>0.52074352519226119</v>
      </c>
      <c r="G244" s="102">
        <v>9</v>
      </c>
      <c r="H244" s="105">
        <v>6</v>
      </c>
      <c r="I244" s="105"/>
      <c r="J244" s="105"/>
      <c r="K244" s="105"/>
      <c r="L244" s="105"/>
      <c r="M244" s="105">
        <v>9</v>
      </c>
      <c r="N244" s="105"/>
      <c r="O244" s="105">
        <v>2</v>
      </c>
      <c r="P244" s="107"/>
      <c r="Q244" s="107"/>
      <c r="R244" s="107"/>
      <c r="S244" s="107"/>
      <c r="T244" s="107"/>
      <c r="U244" s="101">
        <f t="shared" si="460"/>
        <v>22.222222222222221</v>
      </c>
      <c r="V244" s="300">
        <f t="shared" si="466"/>
        <v>45.299999999999997</v>
      </c>
      <c r="W244" s="103">
        <f t="shared" si="461"/>
        <v>45</v>
      </c>
      <c r="X244" s="181">
        <v>30</v>
      </c>
      <c r="Y244" s="103">
        <f>'ИТОГ и проверка (миша-барс)'!C244+AC244</f>
        <v>7</v>
      </c>
      <c r="Z244" s="10">
        <f t="shared" si="465"/>
        <v>4.6357615894039732</v>
      </c>
      <c r="AA244" s="101">
        <f t="shared" si="462"/>
        <v>-25.364238410596027</v>
      </c>
      <c r="AB244" s="103">
        <f t="shared" si="463"/>
        <v>0</v>
      </c>
      <c r="AC244" s="107"/>
      <c r="AD244" s="103"/>
      <c r="AE244" s="107"/>
      <c r="AF244" s="107"/>
      <c r="AG244" s="103">
        <f t="shared" si="464"/>
        <v>7</v>
      </c>
      <c r="AH244" s="103"/>
    </row>
    <row r="245">
      <c r="A245" s="123" t="s">
        <v>496</v>
      </c>
      <c r="B245" s="87" t="s">
        <v>497</v>
      </c>
      <c r="C245" s="218"/>
      <c r="D245" s="88"/>
      <c r="E245" s="207"/>
      <c r="F245" s="310"/>
      <c r="G245" s="149"/>
      <c r="H245" s="91"/>
      <c r="I245" s="91"/>
      <c r="J245" s="91"/>
      <c r="K245" s="91"/>
      <c r="L245" s="91"/>
      <c r="M245" s="91"/>
      <c r="N245" s="91"/>
      <c r="O245" s="89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150"/>
      <c r="AA245" s="90"/>
      <c r="AB245" s="10">
        <f t="shared" si="463"/>
        <v>0</v>
      </c>
      <c r="AC245" s="90"/>
      <c r="AD245" s="90"/>
      <c r="AE245" s="90"/>
      <c r="AF245" s="90"/>
      <c r="AG245" s="90"/>
      <c r="AH245" s="90"/>
    </row>
    <row r="246" ht="63">
      <c r="A246" s="96" t="s">
        <v>498</v>
      </c>
      <c r="B246" s="97" t="s">
        <v>499</v>
      </c>
      <c r="C246" s="214">
        <v>18</v>
      </c>
      <c r="D246" s="104">
        <v>34</v>
      </c>
      <c r="E246" s="120">
        <v>34</v>
      </c>
      <c r="F246" s="200">
        <f t="shared" si="459"/>
        <v>1.8888888888888888</v>
      </c>
      <c r="G246" s="102">
        <v>10</v>
      </c>
      <c r="H246" s="105">
        <v>29</v>
      </c>
      <c r="I246" s="105"/>
      <c r="J246" s="105"/>
      <c r="K246" s="105"/>
      <c r="L246" s="105"/>
      <c r="M246" s="105">
        <v>10</v>
      </c>
      <c r="N246" s="105"/>
      <c r="O246" s="120">
        <v>3</v>
      </c>
      <c r="P246" s="107"/>
      <c r="Q246" s="107"/>
      <c r="R246" s="107"/>
      <c r="S246" s="107"/>
      <c r="T246" s="107"/>
      <c r="U246" s="101">
        <f t="shared" si="460"/>
        <v>30</v>
      </c>
      <c r="V246" s="300">
        <f t="shared" si="466"/>
        <v>10.199999999999999</v>
      </c>
      <c r="W246" s="103">
        <f t="shared" si="461"/>
        <v>10</v>
      </c>
      <c r="X246" s="181">
        <v>30</v>
      </c>
      <c r="Y246" s="103">
        <f>'ИТОГ и проверка (миша-барс)'!C246+AC246</f>
        <v>9</v>
      </c>
      <c r="Z246" s="10">
        <f t="shared" si="465"/>
        <v>26.470588235294116</v>
      </c>
      <c r="AA246" s="101">
        <f t="shared" si="462"/>
        <v>-3.529411764705884</v>
      </c>
      <c r="AB246" s="103">
        <f t="shared" si="463"/>
        <v>0</v>
      </c>
      <c r="AC246" s="107"/>
      <c r="AD246" s="103"/>
      <c r="AE246" s="107"/>
      <c r="AF246" s="107"/>
      <c r="AG246" s="103">
        <f t="shared" si="464"/>
        <v>9</v>
      </c>
      <c r="AH246" s="103"/>
    </row>
    <row r="247" ht="47.25">
      <c r="A247" s="96" t="s">
        <v>500</v>
      </c>
      <c r="B247" s="97" t="s">
        <v>501</v>
      </c>
      <c r="C247" s="211">
        <v>144.40000000000001</v>
      </c>
      <c r="D247" s="104">
        <v>348</v>
      </c>
      <c r="E247" s="249">
        <v>446</v>
      </c>
      <c r="F247" s="200">
        <f t="shared" si="459"/>
        <v>3.0886426592797784</v>
      </c>
      <c r="G247" s="102">
        <v>65</v>
      </c>
      <c r="H247" s="105">
        <v>19</v>
      </c>
      <c r="I247" s="105"/>
      <c r="J247" s="105"/>
      <c r="K247" s="105"/>
      <c r="L247" s="105"/>
      <c r="M247" s="105">
        <v>65</v>
      </c>
      <c r="N247" s="105"/>
      <c r="O247" s="100">
        <v>25</v>
      </c>
      <c r="P247" s="107"/>
      <c r="Q247" s="107"/>
      <c r="R247" s="107"/>
      <c r="S247" s="107"/>
      <c r="T247" s="107"/>
      <c r="U247" s="101">
        <f t="shared" si="460"/>
        <v>38.46153846153846</v>
      </c>
      <c r="V247" s="101">
        <f t="shared" si="466"/>
        <v>133.79999999999998</v>
      </c>
      <c r="W247" s="10">
        <f t="shared" si="461"/>
        <v>133</v>
      </c>
      <c r="X247" s="107">
        <v>30</v>
      </c>
      <c r="Y247" s="10">
        <f>'ИТОГ и проверка (миша-барс)'!C247+AC247</f>
        <v>89</v>
      </c>
      <c r="Z247" s="103">
        <f t="shared" si="465"/>
        <v>19.955156950672645</v>
      </c>
      <c r="AA247" s="101">
        <f t="shared" si="462"/>
        <v>-10.044843049327355</v>
      </c>
      <c r="AB247" s="10">
        <f t="shared" si="463"/>
        <v>0</v>
      </c>
      <c r="AC247" s="107"/>
      <c r="AD247" s="103"/>
      <c r="AE247" s="107"/>
      <c r="AF247" s="107"/>
      <c r="AG247" s="103">
        <f t="shared" si="464"/>
        <v>89</v>
      </c>
      <c r="AH247" s="103"/>
    </row>
    <row r="248">
      <c r="A248" s="123" t="s">
        <v>502</v>
      </c>
      <c r="B248" s="87" t="s">
        <v>503</v>
      </c>
      <c r="C248" s="206"/>
      <c r="D248" s="208"/>
      <c r="E248" s="301"/>
      <c r="F248" s="304"/>
      <c r="G248" s="149"/>
      <c r="H248" s="91"/>
      <c r="I248" s="91"/>
      <c r="J248" s="91"/>
      <c r="K248" s="91"/>
      <c r="L248" s="91"/>
      <c r="M248" s="91"/>
      <c r="N248" s="91"/>
      <c r="O248" s="89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150"/>
      <c r="AA248" s="90"/>
      <c r="AB248" s="103">
        <f t="shared" si="463"/>
        <v>0</v>
      </c>
      <c r="AC248" s="90"/>
      <c r="AD248" s="90"/>
      <c r="AE248" s="90"/>
      <c r="AF248" s="90"/>
      <c r="AG248" s="90"/>
      <c r="AH248" s="90"/>
    </row>
    <row r="249" ht="63">
      <c r="A249" s="96" t="s">
        <v>504</v>
      </c>
      <c r="B249" s="97" t="s">
        <v>505</v>
      </c>
      <c r="C249" s="211">
        <v>29.600000000000001</v>
      </c>
      <c r="D249" s="104">
        <v>15</v>
      </c>
      <c r="E249" s="230">
        <v>17</v>
      </c>
      <c r="F249" s="200">
        <f t="shared" si="459"/>
        <v>0.57432432432432434</v>
      </c>
      <c r="G249" s="102">
        <v>2</v>
      </c>
      <c r="H249" s="105">
        <v>13</v>
      </c>
      <c r="I249" s="105"/>
      <c r="J249" s="105"/>
      <c r="K249" s="105"/>
      <c r="L249" s="105"/>
      <c r="M249" s="105">
        <v>2</v>
      </c>
      <c r="N249" s="105"/>
      <c r="O249" s="100">
        <v>1</v>
      </c>
      <c r="P249" s="107"/>
      <c r="Q249" s="107"/>
      <c r="R249" s="107"/>
      <c r="S249" s="107"/>
      <c r="T249" s="107"/>
      <c r="U249" s="101">
        <f t="shared" si="460"/>
        <v>50</v>
      </c>
      <c r="V249" s="300">
        <f t="shared" si="466"/>
        <v>5.0999999999999996</v>
      </c>
      <c r="W249" s="103">
        <f t="shared" si="461"/>
        <v>5</v>
      </c>
      <c r="X249" s="181">
        <v>30</v>
      </c>
      <c r="Y249" s="103">
        <f>'ИТОГ и проверка (миша-барс)'!C249+AC249</f>
        <v>5</v>
      </c>
      <c r="Z249" s="10">
        <f t="shared" si="465"/>
        <v>29.411764705882351</v>
      </c>
      <c r="AA249" s="101">
        <f t="shared" si="462"/>
        <v>-0.58823529411764852</v>
      </c>
      <c r="AB249" s="10">
        <f t="shared" si="463"/>
        <v>0</v>
      </c>
      <c r="AC249" s="107"/>
      <c r="AD249" s="103"/>
      <c r="AE249" s="107"/>
      <c r="AF249" s="107"/>
      <c r="AG249" s="103">
        <f t="shared" si="464"/>
        <v>5</v>
      </c>
      <c r="AH249" s="103"/>
    </row>
    <row r="250" ht="47.25">
      <c r="A250" s="96" t="s">
        <v>506</v>
      </c>
      <c r="B250" s="97" t="s">
        <v>507</v>
      </c>
      <c r="C250" s="214">
        <v>5.2000000000000002</v>
      </c>
      <c r="D250" s="104">
        <v>8</v>
      </c>
      <c r="E250" s="120">
        <v>7</v>
      </c>
      <c r="F250" s="200">
        <f t="shared" si="459"/>
        <v>1.346153846153846</v>
      </c>
      <c r="G250" s="102">
        <v>1</v>
      </c>
      <c r="H250" s="105">
        <v>13</v>
      </c>
      <c r="I250" s="105"/>
      <c r="J250" s="105"/>
      <c r="K250" s="105"/>
      <c r="L250" s="105"/>
      <c r="M250" s="105">
        <v>1</v>
      </c>
      <c r="N250" s="105"/>
      <c r="O250" s="120">
        <v>1</v>
      </c>
      <c r="P250" s="107"/>
      <c r="Q250" s="107"/>
      <c r="R250" s="107"/>
      <c r="S250" s="107"/>
      <c r="T250" s="107"/>
      <c r="U250" s="101">
        <f t="shared" si="460"/>
        <v>100</v>
      </c>
      <c r="V250" s="101">
        <f t="shared" si="466"/>
        <v>2.1000000000000001</v>
      </c>
      <c r="W250" s="10">
        <f t="shared" si="461"/>
        <v>2</v>
      </c>
      <c r="X250" s="107">
        <v>30</v>
      </c>
      <c r="Y250" s="10">
        <f>'ИТОГ и проверка (миша-барс)'!C250+AC250</f>
        <v>0</v>
      </c>
      <c r="Z250" s="103">
        <f t="shared" si="465"/>
        <v>0</v>
      </c>
      <c r="AA250" s="300">
        <f t="shared" si="462"/>
        <v>-30</v>
      </c>
      <c r="AB250" s="103">
        <f t="shared" si="463"/>
        <v>0</v>
      </c>
      <c r="AC250" s="107"/>
      <c r="AD250" s="103"/>
      <c r="AE250" s="107"/>
      <c r="AF250" s="107"/>
      <c r="AG250" s="103">
        <f t="shared" si="464"/>
        <v>0</v>
      </c>
      <c r="AH250" s="103"/>
    </row>
    <row r="251" ht="47.25">
      <c r="A251" s="96" t="s">
        <v>508</v>
      </c>
      <c r="B251" s="97" t="s">
        <v>509</v>
      </c>
      <c r="C251" s="211">
        <v>3.2000000000000002</v>
      </c>
      <c r="D251" s="104">
        <v>4</v>
      </c>
      <c r="E251" s="182">
        <v>4</v>
      </c>
      <c r="F251" s="200">
        <f t="shared" si="459"/>
        <v>1.25</v>
      </c>
      <c r="G251" s="102">
        <v>0</v>
      </c>
      <c r="H251" s="105">
        <v>0</v>
      </c>
      <c r="I251" s="105"/>
      <c r="J251" s="105"/>
      <c r="K251" s="105"/>
      <c r="L251" s="105"/>
      <c r="M251" s="105">
        <v>0</v>
      </c>
      <c r="N251" s="105"/>
      <c r="O251" s="120">
        <v>0</v>
      </c>
      <c r="P251" s="107"/>
      <c r="Q251" s="107"/>
      <c r="R251" s="107"/>
      <c r="S251" s="107"/>
      <c r="T251" s="107"/>
      <c r="U251" s="101">
        <v>0</v>
      </c>
      <c r="V251" s="300">
        <f t="shared" si="466"/>
        <v>1.2</v>
      </c>
      <c r="W251" s="103">
        <f t="shared" si="461"/>
        <v>1</v>
      </c>
      <c r="X251" s="181">
        <v>30</v>
      </c>
      <c r="Y251" s="103">
        <f>'ИТОГ и проверка (миша-барс)'!C251+AC251</f>
        <v>0</v>
      </c>
      <c r="Z251" s="10">
        <f t="shared" si="465"/>
        <v>0</v>
      </c>
      <c r="AA251" s="101">
        <f t="shared" si="462"/>
        <v>-30</v>
      </c>
      <c r="AB251" s="10">
        <f t="shared" si="463"/>
        <v>0</v>
      </c>
      <c r="AC251" s="107"/>
      <c r="AD251" s="103"/>
      <c r="AE251" s="107"/>
      <c r="AF251" s="107"/>
      <c r="AG251" s="103">
        <f t="shared" si="464"/>
        <v>0</v>
      </c>
      <c r="AH251" s="103"/>
    </row>
    <row r="252" ht="31.5">
      <c r="A252" s="96" t="s">
        <v>510</v>
      </c>
      <c r="B252" s="97" t="s">
        <v>511</v>
      </c>
      <c r="C252" s="214">
        <v>4</v>
      </c>
      <c r="D252" s="104">
        <v>4</v>
      </c>
      <c r="E252" s="120">
        <v>4</v>
      </c>
      <c r="F252" s="200">
        <f t="shared" si="459"/>
        <v>1</v>
      </c>
      <c r="G252" s="102">
        <v>1</v>
      </c>
      <c r="H252" s="105">
        <v>25</v>
      </c>
      <c r="I252" s="105"/>
      <c r="J252" s="105"/>
      <c r="K252" s="105"/>
      <c r="L252" s="105"/>
      <c r="M252" s="105">
        <v>1</v>
      </c>
      <c r="N252" s="105"/>
      <c r="O252" s="120">
        <v>1</v>
      </c>
      <c r="P252" s="107"/>
      <c r="Q252" s="107"/>
      <c r="R252" s="107"/>
      <c r="S252" s="107"/>
      <c r="T252" s="107"/>
      <c r="U252" s="101">
        <f t="shared" si="460"/>
        <v>100</v>
      </c>
      <c r="V252" s="101">
        <f t="shared" si="466"/>
        <v>1.2</v>
      </c>
      <c r="W252" s="10">
        <f t="shared" si="461"/>
        <v>1</v>
      </c>
      <c r="X252" s="107">
        <v>30</v>
      </c>
      <c r="Y252" s="10">
        <f>'ИТОГ и проверка (миша-барс)'!C252+AC252</f>
        <v>1</v>
      </c>
      <c r="Z252" s="103">
        <f t="shared" si="465"/>
        <v>25</v>
      </c>
      <c r="AA252" s="300">
        <f t="shared" si="462"/>
        <v>-5</v>
      </c>
      <c r="AB252" s="103">
        <f t="shared" si="463"/>
        <v>0</v>
      </c>
      <c r="AC252" s="107"/>
      <c r="AD252" s="103"/>
      <c r="AE252" s="107"/>
      <c r="AF252" s="107"/>
      <c r="AG252" s="103">
        <f t="shared" si="464"/>
        <v>1</v>
      </c>
      <c r="AH252" s="103"/>
    </row>
    <row r="253" ht="31.5">
      <c r="A253" s="96" t="s">
        <v>512</v>
      </c>
      <c r="B253" s="97" t="s">
        <v>513</v>
      </c>
      <c r="C253" s="211">
        <v>9.4000000000000004</v>
      </c>
      <c r="D253" s="104">
        <v>9</v>
      </c>
      <c r="E253" s="182">
        <v>9</v>
      </c>
      <c r="F253" s="200">
        <f t="shared" si="459"/>
        <v>0.95744680851063824</v>
      </c>
      <c r="G253" s="102">
        <v>2</v>
      </c>
      <c r="H253" s="105">
        <v>22</v>
      </c>
      <c r="I253" s="105"/>
      <c r="J253" s="105"/>
      <c r="K253" s="105"/>
      <c r="L253" s="105"/>
      <c r="M253" s="105">
        <v>2</v>
      </c>
      <c r="N253" s="105"/>
      <c r="O253" s="100">
        <v>0</v>
      </c>
      <c r="P253" s="107"/>
      <c r="Q253" s="107"/>
      <c r="R253" s="107"/>
      <c r="S253" s="107"/>
      <c r="T253" s="107"/>
      <c r="U253" s="101">
        <f t="shared" si="460"/>
        <v>0</v>
      </c>
      <c r="V253" s="300">
        <f t="shared" si="466"/>
        <v>2.6999999999999997</v>
      </c>
      <c r="W253" s="103">
        <f t="shared" si="461"/>
        <v>2</v>
      </c>
      <c r="X253" s="181">
        <v>30</v>
      </c>
      <c r="Y253" s="103">
        <f>'ИТОГ и проверка (миша-барс)'!C253+AC253</f>
        <v>2</v>
      </c>
      <c r="Z253" s="10">
        <f t="shared" si="465"/>
        <v>22.222222222222221</v>
      </c>
      <c r="AA253" s="101">
        <f t="shared" si="462"/>
        <v>-7.7777777777777786</v>
      </c>
      <c r="AB253" s="10">
        <f t="shared" si="463"/>
        <v>0</v>
      </c>
      <c r="AC253" s="107"/>
      <c r="AD253" s="103"/>
      <c r="AE253" s="107"/>
      <c r="AF253" s="107"/>
      <c r="AG253" s="103">
        <f t="shared" si="464"/>
        <v>2</v>
      </c>
      <c r="AH253" s="103"/>
    </row>
    <row r="254" ht="63">
      <c r="A254" s="96" t="s">
        <v>514</v>
      </c>
      <c r="B254" s="97" t="s">
        <v>515</v>
      </c>
      <c r="C254" s="214">
        <v>11.4</v>
      </c>
      <c r="D254" s="104">
        <v>0</v>
      </c>
      <c r="E254" s="120">
        <v>0</v>
      </c>
      <c r="F254" s="200">
        <f t="shared" si="459"/>
        <v>0</v>
      </c>
      <c r="G254" s="102">
        <v>0</v>
      </c>
      <c r="H254" s="105">
        <v>0</v>
      </c>
      <c r="I254" s="105"/>
      <c r="J254" s="105"/>
      <c r="K254" s="105"/>
      <c r="L254" s="105"/>
      <c r="M254" s="105">
        <v>0</v>
      </c>
      <c r="N254" s="105"/>
      <c r="O254" s="120">
        <v>0</v>
      </c>
      <c r="P254" s="107"/>
      <c r="Q254" s="107"/>
      <c r="R254" s="107"/>
      <c r="S254" s="107"/>
      <c r="T254" s="107"/>
      <c r="U254" s="101">
        <v>0</v>
      </c>
      <c r="V254" s="101">
        <f t="shared" si="466"/>
        <v>0</v>
      </c>
      <c r="W254" s="10">
        <f t="shared" si="461"/>
        <v>0</v>
      </c>
      <c r="X254" s="107">
        <v>0</v>
      </c>
      <c r="Y254" s="10">
        <f>'ИТОГ и проверка (миша-барс)'!C254+AC254</f>
        <v>0</v>
      </c>
      <c r="Z254" s="103">
        <v>0</v>
      </c>
      <c r="AA254" s="300">
        <f t="shared" si="462"/>
        <v>0</v>
      </c>
      <c r="AB254" s="103">
        <f t="shared" si="463"/>
        <v>0</v>
      </c>
      <c r="AC254" s="107"/>
      <c r="AD254" s="103"/>
      <c r="AE254" s="107"/>
      <c r="AF254" s="107"/>
      <c r="AG254" s="103">
        <f t="shared" si="464"/>
        <v>0</v>
      </c>
      <c r="AH254" s="103"/>
    </row>
    <row r="255">
      <c r="A255" s="96" t="s">
        <v>516</v>
      </c>
      <c r="B255" s="97" t="s">
        <v>517</v>
      </c>
      <c r="C255" s="211">
        <v>5.1719999999999997</v>
      </c>
      <c r="D255" s="104">
        <v>12</v>
      </c>
      <c r="E255" s="230">
        <v>11</v>
      </c>
      <c r="F255" s="200">
        <f t="shared" si="459"/>
        <v>2.1268368136117557</v>
      </c>
      <c r="G255" s="102">
        <v>2</v>
      </c>
      <c r="H255" s="105">
        <v>17</v>
      </c>
      <c r="I255" s="105"/>
      <c r="J255" s="105"/>
      <c r="K255" s="105"/>
      <c r="L255" s="105"/>
      <c r="M255" s="105">
        <v>2</v>
      </c>
      <c r="N255" s="105"/>
      <c r="O255" s="120">
        <v>0</v>
      </c>
      <c r="P255" s="107"/>
      <c r="Q255" s="107"/>
      <c r="R255" s="107"/>
      <c r="S255" s="107"/>
      <c r="T255" s="107"/>
      <c r="U255" s="101">
        <f t="shared" si="460"/>
        <v>0</v>
      </c>
      <c r="V255" s="300">
        <f t="shared" si="466"/>
        <v>3.2999999999999998</v>
      </c>
      <c r="W255" s="103">
        <f t="shared" si="461"/>
        <v>3</v>
      </c>
      <c r="X255" s="181">
        <v>30</v>
      </c>
      <c r="Y255" s="103">
        <f>'ИТОГ и проверка (миша-барс)'!C255+AC255</f>
        <v>2</v>
      </c>
      <c r="Z255" s="10">
        <f t="shared" si="465"/>
        <v>18.181818181818183</v>
      </c>
      <c r="AA255" s="101">
        <f t="shared" si="462"/>
        <v>-11.818181818181817</v>
      </c>
      <c r="AB255" s="10">
        <f t="shared" si="463"/>
        <v>0</v>
      </c>
      <c r="AC255" s="107"/>
      <c r="AD255" s="103"/>
      <c r="AE255" s="107"/>
      <c r="AF255" s="107"/>
      <c r="AG255" s="103">
        <f t="shared" si="464"/>
        <v>2</v>
      </c>
      <c r="AH255" s="103"/>
    </row>
    <row r="256" ht="31.5">
      <c r="A256" s="96" t="s">
        <v>518</v>
      </c>
      <c r="B256" s="97" t="s">
        <v>519</v>
      </c>
      <c r="C256" s="214">
        <v>3.52</v>
      </c>
      <c r="D256" s="104">
        <v>0</v>
      </c>
      <c r="E256" s="141">
        <v>0</v>
      </c>
      <c r="F256" s="200">
        <f t="shared" si="459"/>
        <v>0</v>
      </c>
      <c r="G256" s="102">
        <v>0</v>
      </c>
      <c r="H256" s="105">
        <v>0</v>
      </c>
      <c r="I256" s="105"/>
      <c r="J256" s="105"/>
      <c r="K256" s="105"/>
      <c r="L256" s="105"/>
      <c r="M256" s="105">
        <v>0</v>
      </c>
      <c r="N256" s="105"/>
      <c r="O256" s="120">
        <v>0</v>
      </c>
      <c r="P256" s="107"/>
      <c r="Q256" s="107"/>
      <c r="R256" s="107"/>
      <c r="S256" s="107"/>
      <c r="T256" s="107"/>
      <c r="U256" s="101">
        <v>0</v>
      </c>
      <c r="V256" s="101">
        <f t="shared" si="466"/>
        <v>0</v>
      </c>
      <c r="W256" s="10">
        <f t="shared" si="461"/>
        <v>0</v>
      </c>
      <c r="X256" s="107">
        <v>0</v>
      </c>
      <c r="Y256" s="10">
        <f>'ИТОГ и проверка (миша-барс)'!C256+AC256</f>
        <v>0</v>
      </c>
      <c r="Z256" s="103">
        <v>0</v>
      </c>
      <c r="AA256" s="300">
        <f t="shared" si="462"/>
        <v>0</v>
      </c>
      <c r="AB256" s="103">
        <f t="shared" si="463"/>
        <v>0</v>
      </c>
      <c r="AC256" s="107"/>
      <c r="AD256" s="103"/>
      <c r="AE256" s="107"/>
      <c r="AF256" s="107"/>
      <c r="AG256" s="103">
        <f t="shared" si="464"/>
        <v>0</v>
      </c>
      <c r="AH256" s="103"/>
    </row>
    <row r="257" ht="31.5">
      <c r="A257" s="96" t="s">
        <v>520</v>
      </c>
      <c r="B257" s="97" t="s">
        <v>521</v>
      </c>
      <c r="C257" s="211">
        <v>23.199999999999999</v>
      </c>
      <c r="D257" s="104">
        <v>8</v>
      </c>
      <c r="E257" s="182">
        <v>8</v>
      </c>
      <c r="F257" s="200">
        <f t="shared" si="459"/>
        <v>0.34482758620689657</v>
      </c>
      <c r="G257" s="102">
        <v>2</v>
      </c>
      <c r="H257" s="105">
        <v>25</v>
      </c>
      <c r="I257" s="105"/>
      <c r="J257" s="105"/>
      <c r="K257" s="105"/>
      <c r="L257" s="105"/>
      <c r="M257" s="105">
        <v>2</v>
      </c>
      <c r="N257" s="105"/>
      <c r="O257" s="120">
        <v>1</v>
      </c>
      <c r="P257" s="107"/>
      <c r="Q257" s="107"/>
      <c r="R257" s="107"/>
      <c r="S257" s="107"/>
      <c r="T257" s="107"/>
      <c r="U257" s="101">
        <f t="shared" si="460"/>
        <v>50</v>
      </c>
      <c r="V257" s="300">
        <f t="shared" si="466"/>
        <v>2.3999999999999999</v>
      </c>
      <c r="W257" s="103">
        <f t="shared" si="461"/>
        <v>2</v>
      </c>
      <c r="X257" s="181">
        <v>30</v>
      </c>
      <c r="Y257" s="103">
        <f>'ИТОГ и проверка (миша-барс)'!C257+AC257</f>
        <v>2</v>
      </c>
      <c r="Z257" s="10">
        <f t="shared" si="465"/>
        <v>25</v>
      </c>
      <c r="AA257" s="101">
        <f t="shared" si="462"/>
        <v>-5</v>
      </c>
      <c r="AB257" s="10">
        <f t="shared" si="463"/>
        <v>0</v>
      </c>
      <c r="AC257" s="107"/>
      <c r="AD257" s="103"/>
      <c r="AE257" s="107"/>
      <c r="AF257" s="107"/>
      <c r="AG257" s="103">
        <f t="shared" si="464"/>
        <v>2</v>
      </c>
      <c r="AH257" s="103"/>
    </row>
    <row r="258" ht="31.5">
      <c r="A258" s="96" t="s">
        <v>522</v>
      </c>
      <c r="B258" s="97" t="s">
        <v>523</v>
      </c>
      <c r="C258" s="265">
        <v>35.938000000000002</v>
      </c>
      <c r="D258" s="104">
        <v>7</v>
      </c>
      <c r="E258" s="100">
        <v>7</v>
      </c>
      <c r="F258" s="200">
        <f t="shared" si="459"/>
        <v>0.19477989871445264</v>
      </c>
      <c r="G258" s="102">
        <v>2</v>
      </c>
      <c r="H258" s="105">
        <v>29</v>
      </c>
      <c r="I258" s="105"/>
      <c r="J258" s="105"/>
      <c r="K258" s="105"/>
      <c r="L258" s="105"/>
      <c r="M258" s="105">
        <v>2</v>
      </c>
      <c r="N258" s="105"/>
      <c r="O258" s="100">
        <v>0</v>
      </c>
      <c r="P258" s="107"/>
      <c r="Q258" s="107"/>
      <c r="R258" s="107"/>
      <c r="S258" s="107"/>
      <c r="T258" s="107"/>
      <c r="U258" s="101">
        <f t="shared" si="460"/>
        <v>0</v>
      </c>
      <c r="V258" s="101">
        <f t="shared" si="466"/>
        <v>2.1000000000000001</v>
      </c>
      <c r="W258" s="10">
        <f t="shared" si="461"/>
        <v>2</v>
      </c>
      <c r="X258" s="107">
        <v>30</v>
      </c>
      <c r="Y258" s="10">
        <f>'ИТОГ и проверка (миша-барс)'!C258+AC258</f>
        <v>2</v>
      </c>
      <c r="Z258" s="103">
        <f t="shared" si="465"/>
        <v>28.571428571428569</v>
      </c>
      <c r="AA258" s="300">
        <f t="shared" si="462"/>
        <v>-1.4285714285714306</v>
      </c>
      <c r="AB258" s="103">
        <f t="shared" si="463"/>
        <v>0</v>
      </c>
      <c r="AC258" s="107"/>
      <c r="AD258" s="103"/>
      <c r="AE258" s="107"/>
      <c r="AF258" s="107"/>
      <c r="AG258" s="103">
        <f t="shared" si="464"/>
        <v>2</v>
      </c>
      <c r="AH258" s="103"/>
    </row>
    <row r="259" ht="47.25">
      <c r="A259" s="96" t="s">
        <v>524</v>
      </c>
      <c r="B259" s="97" t="s">
        <v>525</v>
      </c>
      <c r="C259" s="211">
        <v>12.676</v>
      </c>
      <c r="D259" s="104">
        <v>7</v>
      </c>
      <c r="E259" s="230">
        <v>8</v>
      </c>
      <c r="F259" s="200">
        <f t="shared" si="459"/>
        <v>0.63111391606184919</v>
      </c>
      <c r="G259" s="102">
        <v>2</v>
      </c>
      <c r="H259" s="105">
        <v>29</v>
      </c>
      <c r="I259" s="105"/>
      <c r="J259" s="105"/>
      <c r="K259" s="105"/>
      <c r="L259" s="105"/>
      <c r="M259" s="105">
        <v>2</v>
      </c>
      <c r="N259" s="105"/>
      <c r="O259" s="120">
        <v>1</v>
      </c>
      <c r="P259" s="107"/>
      <c r="Q259" s="107"/>
      <c r="R259" s="107"/>
      <c r="S259" s="107"/>
      <c r="T259" s="107"/>
      <c r="U259" s="101">
        <f t="shared" si="460"/>
        <v>50</v>
      </c>
      <c r="V259" s="300">
        <f t="shared" si="466"/>
        <v>2.3999999999999999</v>
      </c>
      <c r="W259" s="103">
        <f t="shared" si="461"/>
        <v>2</v>
      </c>
      <c r="X259" s="181">
        <v>30</v>
      </c>
      <c r="Y259" s="103">
        <f>'ИТОГ и проверка (миша-барс)'!C259+AC259</f>
        <v>2</v>
      </c>
      <c r="Z259" s="10">
        <f t="shared" si="465"/>
        <v>25</v>
      </c>
      <c r="AA259" s="101">
        <f t="shared" si="462"/>
        <v>-5</v>
      </c>
      <c r="AB259" s="10">
        <f t="shared" si="463"/>
        <v>0</v>
      </c>
      <c r="AC259" s="107"/>
      <c r="AD259" s="103"/>
      <c r="AE259" s="107"/>
      <c r="AF259" s="107"/>
      <c r="AG259" s="103">
        <f t="shared" si="464"/>
        <v>2</v>
      </c>
      <c r="AH259" s="103"/>
    </row>
    <row r="260" ht="63">
      <c r="A260" s="99" t="s">
        <v>526</v>
      </c>
      <c r="B260" s="158" t="s">
        <v>527</v>
      </c>
      <c r="C260" s="214">
        <v>9.8000000000000007</v>
      </c>
      <c r="D260" s="104">
        <v>4</v>
      </c>
      <c r="E260" s="100">
        <v>4</v>
      </c>
      <c r="F260" s="200">
        <f t="shared" si="459"/>
        <v>0.4081632653061224</v>
      </c>
      <c r="G260" s="102">
        <v>1</v>
      </c>
      <c r="H260" s="105">
        <v>25</v>
      </c>
      <c r="I260" s="105"/>
      <c r="J260" s="105"/>
      <c r="K260" s="105"/>
      <c r="L260" s="105"/>
      <c r="M260" s="105">
        <v>1</v>
      </c>
      <c r="N260" s="105"/>
      <c r="O260" s="100">
        <v>0</v>
      </c>
      <c r="P260" s="107"/>
      <c r="Q260" s="107"/>
      <c r="R260" s="107"/>
      <c r="S260" s="107"/>
      <c r="T260" s="107"/>
      <c r="U260" s="101">
        <v>0</v>
      </c>
      <c r="V260" s="101">
        <f t="shared" si="466"/>
        <v>1.2</v>
      </c>
      <c r="W260" s="10">
        <f t="shared" si="461"/>
        <v>1</v>
      </c>
      <c r="X260" s="107">
        <v>30</v>
      </c>
      <c r="Y260" s="10">
        <f>'ИТОГ и проверка (миша-барс)'!C260+AC260</f>
        <v>1</v>
      </c>
      <c r="Z260" s="103">
        <f t="shared" si="465"/>
        <v>25</v>
      </c>
      <c r="AA260" s="300">
        <f t="shared" si="462"/>
        <v>-5</v>
      </c>
      <c r="AB260" s="103">
        <f t="shared" si="463"/>
        <v>0</v>
      </c>
      <c r="AC260" s="107"/>
      <c r="AD260" s="103"/>
      <c r="AE260" s="107"/>
      <c r="AF260" s="107"/>
      <c r="AG260" s="103">
        <f t="shared" si="464"/>
        <v>1</v>
      </c>
      <c r="AH260" s="103"/>
    </row>
    <row r="261" ht="78.75">
      <c r="A261" s="96" t="s">
        <v>528</v>
      </c>
      <c r="B261" s="97" t="s">
        <v>529</v>
      </c>
      <c r="C261" s="211">
        <v>16.123000000000001</v>
      </c>
      <c r="D261" s="99">
        <v>0</v>
      </c>
      <c r="E261" s="249">
        <v>7</v>
      </c>
      <c r="F261" s="200">
        <f t="shared" si="459"/>
        <v>0.43416237672889657</v>
      </c>
      <c r="G261" s="102">
        <v>0</v>
      </c>
      <c r="H261" s="105">
        <v>0</v>
      </c>
      <c r="I261" s="104"/>
      <c r="J261" s="105">
        <v>0</v>
      </c>
      <c r="K261" s="104"/>
      <c r="L261" s="104"/>
      <c r="M261" s="104"/>
      <c r="N261" s="105">
        <v>0</v>
      </c>
      <c r="O261" s="100">
        <v>0</v>
      </c>
      <c r="P261" s="99"/>
      <c r="Q261" s="99"/>
      <c r="R261" s="99"/>
      <c r="S261" s="99">
        <v>0</v>
      </c>
      <c r="T261" s="99">
        <v>0</v>
      </c>
      <c r="U261" s="101">
        <v>0</v>
      </c>
      <c r="V261" s="300">
        <f t="shared" si="466"/>
        <v>2.1000000000000001</v>
      </c>
      <c r="W261" s="103">
        <f t="shared" si="461"/>
        <v>2</v>
      </c>
      <c r="X261" s="181">
        <v>30</v>
      </c>
      <c r="Y261" s="103">
        <f>'ИТОГ и проверка (миша-барс)'!C261+AC261</f>
        <v>2</v>
      </c>
      <c r="Z261" s="10">
        <f t="shared" si="465"/>
        <v>28.571428571428569</v>
      </c>
      <c r="AA261" s="101">
        <f t="shared" si="462"/>
        <v>-1.4285714285714306</v>
      </c>
      <c r="AB261" s="10">
        <f t="shared" si="463"/>
        <v>0</v>
      </c>
      <c r="AC261" s="99"/>
      <c r="AD261" s="103">
        <v>0</v>
      </c>
      <c r="AE261" s="99"/>
      <c r="AF261" s="99"/>
      <c r="AG261" s="99"/>
      <c r="AH261" s="103">
        <v>0</v>
      </c>
      <c r="AI261" s="121"/>
      <c r="AJ261" s="121"/>
      <c r="AK261" s="119"/>
      <c r="AL261" s="101"/>
    </row>
    <row r="262" ht="31.5">
      <c r="A262" s="96" t="s">
        <v>530</v>
      </c>
      <c r="B262" s="97" t="s">
        <v>531</v>
      </c>
      <c r="C262" s="214">
        <v>179.86000000000001</v>
      </c>
      <c r="D262" s="337">
        <v>35</v>
      </c>
      <c r="E262" s="213">
        <v>35</v>
      </c>
      <c r="F262" s="217">
        <f t="shared" si="459"/>
        <v>0.19459579673079061</v>
      </c>
      <c r="G262" s="102">
        <v>10</v>
      </c>
      <c r="H262" s="105">
        <v>29</v>
      </c>
      <c r="I262" s="105"/>
      <c r="J262" s="105"/>
      <c r="K262" s="105"/>
      <c r="L262" s="105"/>
      <c r="M262" s="105">
        <v>10</v>
      </c>
      <c r="N262" s="105"/>
      <c r="O262" s="120">
        <v>2</v>
      </c>
      <c r="P262" s="107"/>
      <c r="Q262" s="107"/>
      <c r="R262" s="107"/>
      <c r="S262" s="107"/>
      <c r="T262" s="107"/>
      <c r="U262" s="101">
        <f t="shared" si="460"/>
        <v>20</v>
      </c>
      <c r="V262" s="101">
        <f t="shared" si="466"/>
        <v>10.5</v>
      </c>
      <c r="W262" s="10">
        <f t="shared" si="461"/>
        <v>10</v>
      </c>
      <c r="X262" s="107">
        <v>30</v>
      </c>
      <c r="Y262" s="10">
        <f>'ИТОГ и проверка (миша-барс)'!C262+AC262</f>
        <v>10</v>
      </c>
      <c r="Z262" s="103">
        <f t="shared" si="465"/>
        <v>28.571428571428573</v>
      </c>
      <c r="AA262" s="300">
        <f t="shared" si="462"/>
        <v>-1.428571428571427</v>
      </c>
      <c r="AB262" s="103">
        <f t="shared" si="463"/>
        <v>0</v>
      </c>
      <c r="AC262" s="107"/>
      <c r="AD262" s="103"/>
      <c r="AE262" s="107"/>
      <c r="AF262" s="107"/>
      <c r="AG262" s="103">
        <f t="shared" si="464"/>
        <v>10</v>
      </c>
      <c r="AH262" s="103"/>
    </row>
    <row r="263" ht="47.25">
      <c r="A263" s="96" t="s">
        <v>532</v>
      </c>
      <c r="B263" s="97" t="s">
        <v>533</v>
      </c>
      <c r="C263" s="211">
        <v>47.5</v>
      </c>
      <c r="D263" s="337">
        <v>23</v>
      </c>
      <c r="E263" s="293">
        <v>20</v>
      </c>
      <c r="F263" s="217">
        <f t="shared" si="459"/>
        <v>0.42105263157894735</v>
      </c>
      <c r="G263" s="102">
        <v>6</v>
      </c>
      <c r="H263" s="105">
        <v>26</v>
      </c>
      <c r="I263" s="105"/>
      <c r="J263" s="105"/>
      <c r="K263" s="105"/>
      <c r="L263" s="105"/>
      <c r="M263" s="105">
        <v>6</v>
      </c>
      <c r="N263" s="105"/>
      <c r="O263" s="120">
        <v>3</v>
      </c>
      <c r="P263" s="107"/>
      <c r="Q263" s="107"/>
      <c r="R263" s="107"/>
      <c r="S263" s="107"/>
      <c r="T263" s="107"/>
      <c r="U263" s="101">
        <f t="shared" si="460"/>
        <v>50</v>
      </c>
      <c r="V263" s="300">
        <f t="shared" si="466"/>
        <v>6</v>
      </c>
      <c r="W263" s="103">
        <f t="shared" si="461"/>
        <v>6</v>
      </c>
      <c r="X263" s="181">
        <v>30</v>
      </c>
      <c r="Y263" s="103">
        <f>'ИТОГ и проверка (миша-барс)'!C263+AC263</f>
        <v>6</v>
      </c>
      <c r="Z263" s="10">
        <f t="shared" si="465"/>
        <v>30</v>
      </c>
      <c r="AA263" s="101">
        <f t="shared" si="462"/>
        <v>0</v>
      </c>
      <c r="AB263" s="10">
        <f t="shared" si="463"/>
        <v>0</v>
      </c>
      <c r="AC263" s="107"/>
      <c r="AD263" s="103"/>
      <c r="AE263" s="107"/>
      <c r="AF263" s="107"/>
      <c r="AG263" s="103">
        <f t="shared" si="464"/>
        <v>6</v>
      </c>
      <c r="AH263" s="103"/>
    </row>
    <row r="264" ht="47.25">
      <c r="A264" s="96" t="s">
        <v>534</v>
      </c>
      <c r="B264" s="97" t="s">
        <v>535</v>
      </c>
      <c r="C264" s="265">
        <v>23.922999999999998</v>
      </c>
      <c r="D264" s="104">
        <v>6</v>
      </c>
      <c r="E264" s="289">
        <v>6</v>
      </c>
      <c r="F264" s="200">
        <f t="shared" si="459"/>
        <v>0.2508046649667684</v>
      </c>
      <c r="G264" s="102">
        <v>0</v>
      </c>
      <c r="H264" s="105">
        <v>0</v>
      </c>
      <c r="I264" s="105"/>
      <c r="J264" s="105"/>
      <c r="K264" s="105"/>
      <c r="L264" s="105"/>
      <c r="M264" s="105">
        <v>0</v>
      </c>
      <c r="N264" s="105"/>
      <c r="O264" s="105">
        <v>0</v>
      </c>
      <c r="P264" s="107"/>
      <c r="Q264" s="107"/>
      <c r="R264" s="107"/>
      <c r="S264" s="107"/>
      <c r="T264" s="107"/>
      <c r="U264" s="101">
        <v>0</v>
      </c>
      <c r="V264" s="101">
        <f t="shared" si="466"/>
        <v>1.7999999999999998</v>
      </c>
      <c r="W264" s="10">
        <f t="shared" si="461"/>
        <v>1</v>
      </c>
      <c r="X264" s="107">
        <v>30</v>
      </c>
      <c r="Y264" s="10">
        <f>'ИТОГ и проверка (миша-барс)'!C264+AC264</f>
        <v>0</v>
      </c>
      <c r="Z264" s="103">
        <f t="shared" si="465"/>
        <v>0</v>
      </c>
      <c r="AA264" s="300">
        <f t="shared" si="462"/>
        <v>-30</v>
      </c>
      <c r="AB264" s="103">
        <f t="shared" si="463"/>
        <v>0</v>
      </c>
      <c r="AC264" s="107"/>
      <c r="AD264" s="103"/>
      <c r="AE264" s="107"/>
      <c r="AF264" s="107"/>
      <c r="AG264" s="103">
        <f t="shared" si="464"/>
        <v>0</v>
      </c>
      <c r="AH264" s="103"/>
    </row>
    <row r="265" s="169" customFormat="1">
      <c r="A265" s="159"/>
      <c r="B265" s="160" t="s">
        <v>536</v>
      </c>
      <c r="C265" s="161">
        <f>SUM(C13:C264)</f>
        <v>70022.294000000009</v>
      </c>
      <c r="D265" s="162">
        <f>SUM(D13:D264)</f>
        <v>22140</v>
      </c>
      <c r="E265" s="162">
        <f>SUM(E13:E264)</f>
        <v>21355</v>
      </c>
      <c r="F265" s="448">
        <f t="shared" si="459"/>
        <v>0.30497429861409564</v>
      </c>
      <c r="G265" s="449">
        <f>SUM(G13:G264)</f>
        <v>4122</v>
      </c>
      <c r="H265" s="449"/>
      <c r="I265" s="449">
        <v>186</v>
      </c>
      <c r="J265" s="449">
        <v>0</v>
      </c>
      <c r="K265" s="449">
        <v>0</v>
      </c>
      <c r="L265" s="449"/>
      <c r="M265" s="449">
        <v>4122</v>
      </c>
      <c r="N265" s="449"/>
      <c r="O265" s="450">
        <f>SUM(O13:O264)</f>
        <v>450</v>
      </c>
      <c r="P265" s="162">
        <f>SUM(P13:P264)</f>
        <v>0</v>
      </c>
      <c r="Q265" s="162">
        <f>SUM(Q13:Q264)</f>
        <v>0</v>
      </c>
      <c r="R265" s="162">
        <f>SUM(R13:R264)</f>
        <v>0</v>
      </c>
      <c r="S265" s="162">
        <f>SUM(S13:S264)</f>
        <v>0</v>
      </c>
      <c r="T265" s="162">
        <f>SUM(T13:T264)</f>
        <v>0</v>
      </c>
      <c r="U265" s="163">
        <f t="shared" si="460"/>
        <v>10.91703056768559</v>
      </c>
      <c r="V265" s="162">
        <f>SUM(V13:V264)</f>
        <v>6405.2999999999984</v>
      </c>
      <c r="W265" s="451">
        <f>SUM(W12:W264)</f>
        <v>6327</v>
      </c>
      <c r="X265" s="451"/>
      <c r="Y265" s="451">
        <f>SUM(Y12:Y264)</f>
        <v>3902</v>
      </c>
      <c r="Z265" s="162"/>
      <c r="AA265" s="162"/>
      <c r="AB265" s="162">
        <f>SUM(AB13:AB264)</f>
        <v>0</v>
      </c>
      <c r="AC265" s="162">
        <f>SUM(AC13:AC264)</f>
        <v>233</v>
      </c>
      <c r="AD265" s="162">
        <f>SUM(AD13:AD264)</f>
        <v>0</v>
      </c>
      <c r="AE265" s="162">
        <f>SUM(AE13:AE264)</f>
        <v>0</v>
      </c>
      <c r="AF265" s="451"/>
      <c r="AG265" s="451">
        <f>SUM(AG13:AG264)</f>
        <v>3668</v>
      </c>
      <c r="AH265" s="451"/>
    </row>
    <row r="266">
      <c r="AB266" s="173"/>
    </row>
    <row r="268" ht="60" customHeight="1">
      <c r="B268" s="175" t="s">
        <v>537</v>
      </c>
      <c r="C268" s="175"/>
      <c r="D268" s="176" t="s">
        <v>550</v>
      </c>
      <c r="E268" s="176"/>
      <c r="F268" s="177" t="s">
        <v>539</v>
      </c>
      <c r="G268" s="178"/>
      <c r="I268" s="179" t="s">
        <v>540</v>
      </c>
      <c r="J268" s="179"/>
      <c r="K268" s="179"/>
    </row>
  </sheetData>
  <mergeCells count="36">
    <mergeCell ref="A6:A10"/>
    <mergeCell ref="B6:B10"/>
    <mergeCell ref="C6:C10"/>
    <mergeCell ref="D6:E8"/>
    <mergeCell ref="F6:F10"/>
    <mergeCell ref="G6:U6"/>
    <mergeCell ref="G7:N7"/>
    <mergeCell ref="O7:U7"/>
    <mergeCell ref="W7:X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Y8:Y10"/>
    <mergeCell ref="Z8:Z10"/>
    <mergeCell ref="AA8:AA10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B268:C268"/>
    <mergeCell ref="D268:E268"/>
    <mergeCell ref="F268:G268"/>
    <mergeCell ref="I268:K268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68</cp:revision>
  <dcterms:modified xsi:type="dcterms:W3CDTF">2024-04-12T04:07:12Z</dcterms:modified>
</cp:coreProperties>
</file>